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ay/2021-07-07/"/>
    </mc:Choice>
  </mc:AlternateContent>
  <xr:revisionPtr revIDLastSave="0" documentId="13_ncr:1_{AA23E25F-8CEA-A248-852C-7E3EE273416E}" xr6:coauthVersionLast="46" xr6:coauthVersionMax="46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</workbook>
</file>

<file path=xl/calcChain.xml><?xml version="1.0" encoding="utf-8"?>
<calcChain xmlns="http://schemas.openxmlformats.org/spreadsheetml/2006/main">
  <c r="X122" i="2" l="1"/>
  <c r="V122" i="2"/>
  <c r="U122" i="2"/>
  <c r="T122" i="2"/>
  <c r="R122" i="2"/>
  <c r="Q122" i="2"/>
  <c r="P122" i="2"/>
  <c r="N122" i="2"/>
  <c r="J122" i="2"/>
  <c r="X121" i="2"/>
  <c r="V121" i="2"/>
  <c r="W121" i="2" s="1"/>
  <c r="U121" i="2"/>
  <c r="T121" i="2"/>
  <c r="R121" i="2"/>
  <c r="Q121" i="2"/>
  <c r="P121" i="2"/>
  <c r="N121" i="2"/>
  <c r="J121" i="2"/>
  <c r="X120" i="2"/>
  <c r="N120" i="2" s="1"/>
  <c r="V120" i="2"/>
  <c r="U120" i="2"/>
  <c r="W120" i="2" s="1"/>
  <c r="T120" i="2"/>
  <c r="R120" i="2"/>
  <c r="Q120" i="2"/>
  <c r="P120" i="2"/>
  <c r="J120" i="2"/>
  <c r="X119" i="2"/>
  <c r="V119" i="2"/>
  <c r="U119" i="2"/>
  <c r="T119" i="2"/>
  <c r="R119" i="2"/>
  <c r="Q119" i="2"/>
  <c r="P119" i="2"/>
  <c r="N119" i="2"/>
  <c r="J119" i="2"/>
  <c r="X118" i="2"/>
  <c r="V118" i="2"/>
  <c r="U118" i="2"/>
  <c r="W118" i="2" s="1"/>
  <c r="T118" i="2"/>
  <c r="R118" i="2"/>
  <c r="Q118" i="2"/>
  <c r="P118" i="2"/>
  <c r="N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W116" i="2"/>
  <c r="V116" i="2"/>
  <c r="U116" i="2"/>
  <c r="T116" i="2"/>
  <c r="R116" i="2"/>
  <c r="Q116" i="2"/>
  <c r="P116" i="2"/>
  <c r="N116" i="2"/>
  <c r="J116" i="2"/>
  <c r="X115" i="2"/>
  <c r="N115" i="2" s="1"/>
  <c r="V115" i="2"/>
  <c r="U115" i="2"/>
  <c r="W115" i="2" s="1"/>
  <c r="T115" i="2"/>
  <c r="R115" i="2"/>
  <c r="Q115" i="2"/>
  <c r="P115" i="2"/>
  <c r="J115" i="2"/>
  <c r="X114" i="2"/>
  <c r="N114" i="2" s="1"/>
  <c r="V114" i="2"/>
  <c r="W114" i="2" s="1"/>
  <c r="U114" i="2"/>
  <c r="T114" i="2"/>
  <c r="R114" i="2"/>
  <c r="Q114" i="2"/>
  <c r="P114" i="2"/>
  <c r="J114" i="2"/>
  <c r="X113" i="2"/>
  <c r="N113" i="2" s="1"/>
  <c r="V113" i="2"/>
  <c r="W113" i="2" s="1"/>
  <c r="U113" i="2"/>
  <c r="T113" i="2"/>
  <c r="R113" i="2"/>
  <c r="Q113" i="2"/>
  <c r="P113" i="2"/>
  <c r="J113" i="2"/>
  <c r="X112" i="2"/>
  <c r="N112" i="2" s="1"/>
  <c r="W112" i="2"/>
  <c r="V112" i="2"/>
  <c r="U112" i="2"/>
  <c r="T112" i="2"/>
  <c r="R112" i="2"/>
  <c r="Q112" i="2"/>
  <c r="P112" i="2"/>
  <c r="J112" i="2"/>
  <c r="X111" i="2"/>
  <c r="N111" i="2" s="1"/>
  <c r="V111" i="2"/>
  <c r="W111" i="2" s="1"/>
  <c r="U111" i="2"/>
  <c r="T111" i="2"/>
  <c r="R111" i="2"/>
  <c r="Q111" i="2"/>
  <c r="P111" i="2"/>
  <c r="J111" i="2"/>
  <c r="X110" i="2"/>
  <c r="V110" i="2"/>
  <c r="U110" i="2"/>
  <c r="W110" i="2" s="1"/>
  <c r="T110" i="2"/>
  <c r="R110" i="2"/>
  <c r="Q110" i="2"/>
  <c r="P110" i="2"/>
  <c r="N110" i="2"/>
  <c r="J110" i="2"/>
  <c r="X109" i="2"/>
  <c r="N109" i="2" s="1"/>
  <c r="V109" i="2"/>
  <c r="U109" i="2"/>
  <c r="W109" i="2" s="1"/>
  <c r="T109" i="2"/>
  <c r="R109" i="2"/>
  <c r="Q109" i="2"/>
  <c r="P109" i="2"/>
  <c r="J109" i="2"/>
  <c r="X108" i="2"/>
  <c r="W108" i="2"/>
  <c r="V108" i="2"/>
  <c r="U108" i="2"/>
  <c r="T108" i="2"/>
  <c r="R108" i="2"/>
  <c r="Q108" i="2"/>
  <c r="P108" i="2"/>
  <c r="N108" i="2"/>
  <c r="J108" i="2"/>
  <c r="X107" i="2"/>
  <c r="N107" i="2" s="1"/>
  <c r="V107" i="2"/>
  <c r="U107" i="2"/>
  <c r="W107" i="2" s="1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W104" i="2" s="1"/>
  <c r="T104" i="2"/>
  <c r="R104" i="2"/>
  <c r="Q104" i="2"/>
  <c r="P104" i="2"/>
  <c r="J104" i="2"/>
  <c r="X103" i="2"/>
  <c r="V103" i="2"/>
  <c r="W103" i="2" s="1"/>
  <c r="U103" i="2"/>
  <c r="T103" i="2"/>
  <c r="R103" i="2"/>
  <c r="Q103" i="2"/>
  <c r="P103" i="2"/>
  <c r="N103" i="2"/>
  <c r="J103" i="2"/>
  <c r="X102" i="2"/>
  <c r="V102" i="2"/>
  <c r="U102" i="2"/>
  <c r="W102" i="2" s="1"/>
  <c r="T102" i="2"/>
  <c r="R102" i="2"/>
  <c r="Q102" i="2"/>
  <c r="P102" i="2"/>
  <c r="N102" i="2"/>
  <c r="J102" i="2"/>
  <c r="X101" i="2"/>
  <c r="N101" i="2" s="1"/>
  <c r="V101" i="2"/>
  <c r="U101" i="2"/>
  <c r="W101" i="2" s="1"/>
  <c r="T101" i="2"/>
  <c r="R101" i="2"/>
  <c r="Q101" i="2"/>
  <c r="P101" i="2"/>
  <c r="J101" i="2"/>
  <c r="X100" i="2"/>
  <c r="V100" i="2"/>
  <c r="U100" i="2"/>
  <c r="W100" i="2" s="1"/>
  <c r="T100" i="2"/>
  <c r="R100" i="2"/>
  <c r="Q100" i="2"/>
  <c r="P100" i="2"/>
  <c r="N100" i="2"/>
  <c r="J100" i="2"/>
  <c r="X99" i="2"/>
  <c r="N99" i="2" s="1"/>
  <c r="W99" i="2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W97" i="2" s="1"/>
  <c r="U97" i="2"/>
  <c r="T97" i="2"/>
  <c r="R97" i="2"/>
  <c r="Q97" i="2"/>
  <c r="P97" i="2"/>
  <c r="J97" i="2"/>
  <c r="X96" i="2"/>
  <c r="N96" i="2" s="1"/>
  <c r="V96" i="2"/>
  <c r="U96" i="2"/>
  <c r="W96" i="2" s="1"/>
  <c r="T96" i="2"/>
  <c r="R96" i="2"/>
  <c r="Q96" i="2"/>
  <c r="P96" i="2"/>
  <c r="J96" i="2"/>
  <c r="X95" i="2"/>
  <c r="V95" i="2"/>
  <c r="U95" i="2"/>
  <c r="T95" i="2"/>
  <c r="R95" i="2"/>
  <c r="Q95" i="2"/>
  <c r="P95" i="2"/>
  <c r="N95" i="2"/>
  <c r="J95" i="2"/>
  <c r="X94" i="2"/>
  <c r="W94" i="2"/>
  <c r="V94" i="2"/>
  <c r="U94" i="2"/>
  <c r="T94" i="2"/>
  <c r="R94" i="2"/>
  <c r="Q94" i="2"/>
  <c r="P94" i="2"/>
  <c r="N94" i="2"/>
  <c r="J94" i="2"/>
  <c r="X93" i="2"/>
  <c r="N93" i="2" s="1"/>
  <c r="V93" i="2"/>
  <c r="U93" i="2"/>
  <c r="W93" i="2" s="1"/>
  <c r="T93" i="2"/>
  <c r="R93" i="2"/>
  <c r="Q93" i="2"/>
  <c r="P93" i="2"/>
  <c r="J93" i="2"/>
  <c r="X92" i="2"/>
  <c r="V92" i="2"/>
  <c r="U92" i="2"/>
  <c r="W92" i="2" s="1"/>
  <c r="T92" i="2"/>
  <c r="R92" i="2"/>
  <c r="Q92" i="2"/>
  <c r="P92" i="2"/>
  <c r="N92" i="2"/>
  <c r="J92" i="2"/>
  <c r="X91" i="2"/>
  <c r="V91" i="2"/>
  <c r="U91" i="2"/>
  <c r="W91" i="2" s="1"/>
  <c r="T91" i="2"/>
  <c r="R91" i="2"/>
  <c r="Q91" i="2"/>
  <c r="P91" i="2"/>
  <c r="N91" i="2"/>
  <c r="J91" i="2"/>
  <c r="X90" i="2"/>
  <c r="N90" i="2" s="1"/>
  <c r="V90" i="2"/>
  <c r="U90" i="2"/>
  <c r="T90" i="2"/>
  <c r="R90" i="2"/>
  <c r="Q90" i="2"/>
  <c r="P90" i="2"/>
  <c r="J90" i="2"/>
  <c r="X89" i="2"/>
  <c r="W89" i="2"/>
  <c r="V89" i="2"/>
  <c r="U89" i="2"/>
  <c r="T89" i="2"/>
  <c r="R89" i="2"/>
  <c r="Q89" i="2"/>
  <c r="P89" i="2"/>
  <c r="N89" i="2"/>
  <c r="J89" i="2"/>
  <c r="X88" i="2"/>
  <c r="N88" i="2" s="1"/>
  <c r="V88" i="2"/>
  <c r="U88" i="2"/>
  <c r="W88" i="2" s="1"/>
  <c r="T88" i="2"/>
  <c r="R88" i="2"/>
  <c r="Q88" i="2"/>
  <c r="P88" i="2"/>
  <c r="J88" i="2"/>
  <c r="X87" i="2"/>
  <c r="V87" i="2"/>
  <c r="W87" i="2" s="1"/>
  <c r="U87" i="2"/>
  <c r="T87" i="2"/>
  <c r="R87" i="2"/>
  <c r="Q87" i="2"/>
  <c r="P87" i="2"/>
  <c r="N87" i="2"/>
  <c r="J87" i="2"/>
  <c r="X86" i="2"/>
  <c r="N86" i="2" s="1"/>
  <c r="V86" i="2"/>
  <c r="W86" i="2" s="1"/>
  <c r="U86" i="2"/>
  <c r="T86" i="2"/>
  <c r="R86" i="2"/>
  <c r="Q86" i="2"/>
  <c r="P86" i="2"/>
  <c r="J86" i="2"/>
  <c r="X85" i="2"/>
  <c r="N85" i="2" s="1"/>
  <c r="V85" i="2"/>
  <c r="U85" i="2"/>
  <c r="W85" i="2" s="1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V83" i="2"/>
  <c r="U83" i="2"/>
  <c r="W83" i="2" s="1"/>
  <c r="T83" i="2"/>
  <c r="R83" i="2"/>
  <c r="Q83" i="2"/>
  <c r="P83" i="2"/>
  <c r="N83" i="2"/>
  <c r="J83" i="2"/>
  <c r="X82" i="2"/>
  <c r="N82" i="2" s="1"/>
  <c r="V82" i="2"/>
  <c r="W82" i="2" s="1"/>
  <c r="U82" i="2"/>
  <c r="T82" i="2"/>
  <c r="R82" i="2"/>
  <c r="Q82" i="2"/>
  <c r="P82" i="2"/>
  <c r="J82" i="2"/>
  <c r="X81" i="2"/>
  <c r="N81" i="2" s="1"/>
  <c r="V81" i="2"/>
  <c r="W81" i="2" s="1"/>
  <c r="U81" i="2"/>
  <c r="T81" i="2"/>
  <c r="R81" i="2"/>
  <c r="Q81" i="2"/>
  <c r="P81" i="2"/>
  <c r="J81" i="2"/>
  <c r="X80" i="2"/>
  <c r="N80" i="2" s="1"/>
  <c r="V80" i="2"/>
  <c r="U80" i="2"/>
  <c r="W80" i="2" s="1"/>
  <c r="T80" i="2"/>
  <c r="R80" i="2"/>
  <c r="Q80" i="2"/>
  <c r="P80" i="2"/>
  <c r="J80" i="2"/>
  <c r="X79" i="2"/>
  <c r="V79" i="2"/>
  <c r="U79" i="2"/>
  <c r="T79" i="2"/>
  <c r="R79" i="2"/>
  <c r="Q79" i="2"/>
  <c r="P79" i="2"/>
  <c r="N79" i="2"/>
  <c r="J79" i="2"/>
  <c r="X78" i="2"/>
  <c r="W78" i="2"/>
  <c r="V78" i="2"/>
  <c r="U78" i="2"/>
  <c r="T78" i="2"/>
  <c r="R78" i="2"/>
  <c r="Q78" i="2"/>
  <c r="P78" i="2"/>
  <c r="N78" i="2"/>
  <c r="J78" i="2"/>
  <c r="X77" i="2"/>
  <c r="N77" i="2" s="1"/>
  <c r="V77" i="2"/>
  <c r="U77" i="2"/>
  <c r="W77" i="2" s="1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V75" i="2"/>
  <c r="U75" i="2"/>
  <c r="W75" i="2" s="1"/>
  <c r="T75" i="2"/>
  <c r="R75" i="2"/>
  <c r="Q75" i="2"/>
  <c r="P75" i="2"/>
  <c r="N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W73" i="2"/>
  <c r="V73" i="2"/>
  <c r="U73" i="2"/>
  <c r="T73" i="2"/>
  <c r="R73" i="2"/>
  <c r="Q73" i="2"/>
  <c r="P73" i="2"/>
  <c r="J73" i="2"/>
  <c r="X72" i="2"/>
  <c r="N72" i="2" s="1"/>
  <c r="V72" i="2"/>
  <c r="U72" i="2"/>
  <c r="W72" i="2" s="1"/>
  <c r="T72" i="2"/>
  <c r="R72" i="2"/>
  <c r="Q72" i="2"/>
  <c r="P72" i="2"/>
  <c r="J72" i="2"/>
  <c r="X71" i="2"/>
  <c r="V71" i="2"/>
  <c r="U71" i="2"/>
  <c r="T71" i="2"/>
  <c r="R71" i="2"/>
  <c r="Q71" i="2"/>
  <c r="P71" i="2"/>
  <c r="N71" i="2"/>
  <c r="J71" i="2"/>
  <c r="X70" i="2"/>
  <c r="W70" i="2"/>
  <c r="V70" i="2"/>
  <c r="U70" i="2"/>
  <c r="T70" i="2"/>
  <c r="R70" i="2"/>
  <c r="Q70" i="2"/>
  <c r="P70" i="2"/>
  <c r="N70" i="2"/>
  <c r="J70" i="2"/>
  <c r="X69" i="2"/>
  <c r="N69" i="2" s="1"/>
  <c r="V69" i="2"/>
  <c r="U69" i="2"/>
  <c r="W69" i="2" s="1"/>
  <c r="T69" i="2"/>
  <c r="R69" i="2"/>
  <c r="Q69" i="2"/>
  <c r="P69" i="2"/>
  <c r="J69" i="2"/>
  <c r="X68" i="2"/>
  <c r="V68" i="2"/>
  <c r="U68" i="2"/>
  <c r="W68" i="2" s="1"/>
  <c r="T68" i="2"/>
  <c r="R68" i="2"/>
  <c r="Q68" i="2"/>
  <c r="P68" i="2"/>
  <c r="N68" i="2"/>
  <c r="J68" i="2"/>
  <c r="X67" i="2"/>
  <c r="W67" i="2"/>
  <c r="V67" i="2"/>
  <c r="U67" i="2"/>
  <c r="T67" i="2"/>
  <c r="R67" i="2"/>
  <c r="Q67" i="2"/>
  <c r="P67" i="2"/>
  <c r="N67" i="2"/>
  <c r="J67" i="2"/>
  <c r="X66" i="2"/>
  <c r="N66" i="2" s="1"/>
  <c r="V66" i="2"/>
  <c r="U66" i="2"/>
  <c r="T66" i="2"/>
  <c r="R66" i="2"/>
  <c r="Q66" i="2"/>
  <c r="P66" i="2"/>
  <c r="J66" i="2"/>
  <c r="X65" i="2"/>
  <c r="V65" i="2"/>
  <c r="U65" i="2"/>
  <c r="W65" i="2" s="1"/>
  <c r="T65" i="2"/>
  <c r="R65" i="2"/>
  <c r="Q65" i="2"/>
  <c r="P65" i="2"/>
  <c r="N65" i="2"/>
  <c r="J65" i="2"/>
  <c r="X64" i="2"/>
  <c r="N64" i="2" s="1"/>
  <c r="W64" i="2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V62" i="2"/>
  <c r="U62" i="2"/>
  <c r="W62" i="2" s="1"/>
  <c r="T62" i="2"/>
  <c r="R62" i="2"/>
  <c r="Q62" i="2"/>
  <c r="P62" i="2"/>
  <c r="N62" i="2"/>
  <c r="J62" i="2"/>
  <c r="X61" i="2"/>
  <c r="N61" i="2" s="1"/>
  <c r="V61" i="2"/>
  <c r="U61" i="2"/>
  <c r="W61" i="2" s="1"/>
  <c r="T61" i="2"/>
  <c r="R61" i="2"/>
  <c r="Q61" i="2"/>
  <c r="P61" i="2"/>
  <c r="J61" i="2"/>
  <c r="X60" i="2"/>
  <c r="N60" i="2" s="1"/>
  <c r="V60" i="2"/>
  <c r="W60" i="2" s="1"/>
  <c r="U60" i="2"/>
  <c r="T60" i="2"/>
  <c r="R60" i="2"/>
  <c r="Q60" i="2"/>
  <c r="P60" i="2"/>
  <c r="J60" i="2"/>
  <c r="V59" i="2"/>
  <c r="T59" i="2"/>
  <c r="R59" i="2"/>
  <c r="A59" i="2"/>
  <c r="X58" i="2"/>
  <c r="N58" i="2" s="1"/>
  <c r="V58" i="2"/>
  <c r="U58" i="2"/>
  <c r="T58" i="2"/>
  <c r="R58" i="2"/>
  <c r="Q58" i="2"/>
  <c r="P58" i="2"/>
  <c r="J58" i="2"/>
  <c r="V57" i="2"/>
  <c r="T57" i="2"/>
  <c r="R57" i="2"/>
  <c r="A57" i="2"/>
  <c r="X56" i="2"/>
  <c r="V56" i="2"/>
  <c r="U56" i="2"/>
  <c r="T56" i="2"/>
  <c r="R56" i="2"/>
  <c r="Q56" i="2"/>
  <c r="P56" i="2"/>
  <c r="N56" i="2"/>
  <c r="J56" i="2"/>
  <c r="X55" i="2"/>
  <c r="V55" i="2"/>
  <c r="U55" i="2"/>
  <c r="T55" i="2"/>
  <c r="R55" i="2"/>
  <c r="Q55" i="2"/>
  <c r="P55" i="2"/>
  <c r="N55" i="2"/>
  <c r="J55" i="2"/>
  <c r="V54" i="2"/>
  <c r="T54" i="2"/>
  <c r="R54" i="2"/>
  <c r="A54" i="2"/>
  <c r="X53" i="2"/>
  <c r="N53" i="2" s="1"/>
  <c r="V53" i="2"/>
  <c r="W53" i="2" s="1"/>
  <c r="U53" i="2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T51" i="2"/>
  <c r="R51" i="2"/>
  <c r="Q51" i="2"/>
  <c r="P51" i="2"/>
  <c r="J51" i="2"/>
  <c r="V50" i="2"/>
  <c r="T50" i="2"/>
  <c r="R50" i="2"/>
  <c r="A50" i="2"/>
  <c r="X49" i="2"/>
  <c r="V49" i="2"/>
  <c r="U49" i="2"/>
  <c r="W49" i="2" s="1"/>
  <c r="T49" i="2"/>
  <c r="R49" i="2"/>
  <c r="Q49" i="2"/>
  <c r="P49" i="2"/>
  <c r="N49" i="2"/>
  <c r="J49" i="2"/>
  <c r="V48" i="2"/>
  <c r="T48" i="2"/>
  <c r="R48" i="2"/>
  <c r="A48" i="2"/>
  <c r="X47" i="2"/>
  <c r="N47" i="2" s="1"/>
  <c r="V47" i="2"/>
  <c r="W47" i="2" s="1"/>
  <c r="U47" i="2"/>
  <c r="T47" i="2"/>
  <c r="R47" i="2"/>
  <c r="Q47" i="2"/>
  <c r="P47" i="2"/>
  <c r="J47" i="2"/>
  <c r="V46" i="2"/>
  <c r="T46" i="2"/>
  <c r="R46" i="2"/>
  <c r="A46" i="2"/>
  <c r="X45" i="2"/>
  <c r="V45" i="2"/>
  <c r="U45" i="2"/>
  <c r="W45" i="2" s="1"/>
  <c r="T45" i="2"/>
  <c r="R45" i="2"/>
  <c r="Q45" i="2"/>
  <c r="P45" i="2"/>
  <c r="N45" i="2"/>
  <c r="J45" i="2"/>
  <c r="V44" i="2"/>
  <c r="T44" i="2"/>
  <c r="R44" i="2"/>
  <c r="A44" i="2"/>
  <c r="X43" i="2"/>
  <c r="V43" i="2"/>
  <c r="U43" i="2"/>
  <c r="T43" i="2"/>
  <c r="R43" i="2"/>
  <c r="Q43" i="2"/>
  <c r="P43" i="2"/>
  <c r="N43" i="2"/>
  <c r="J43" i="2"/>
  <c r="X42" i="2"/>
  <c r="N42" i="2" s="1"/>
  <c r="V42" i="2"/>
  <c r="U42" i="2"/>
  <c r="T42" i="2"/>
  <c r="R42" i="2"/>
  <c r="Q42" i="2"/>
  <c r="P42" i="2"/>
  <c r="J42" i="2"/>
  <c r="V41" i="2"/>
  <c r="T41" i="2"/>
  <c r="R41" i="2"/>
  <c r="A41" i="2"/>
  <c r="X40" i="2"/>
  <c r="N40" i="2" s="1"/>
  <c r="V40" i="2"/>
  <c r="W40" i="2" s="1"/>
  <c r="U40" i="2"/>
  <c r="T40" i="2"/>
  <c r="R40" i="2"/>
  <c r="Q40" i="2"/>
  <c r="P40" i="2"/>
  <c r="J40" i="2"/>
  <c r="V39" i="2"/>
  <c r="T39" i="2"/>
  <c r="R39" i="2"/>
  <c r="A39" i="2"/>
  <c r="X38" i="2"/>
  <c r="N38" i="2" s="1"/>
  <c r="V38" i="2"/>
  <c r="U38" i="2"/>
  <c r="T38" i="2"/>
  <c r="R38" i="2"/>
  <c r="Q38" i="2"/>
  <c r="P38" i="2"/>
  <c r="J38" i="2"/>
  <c r="V37" i="2"/>
  <c r="T37" i="2"/>
  <c r="R37" i="2"/>
  <c r="A37" i="2"/>
  <c r="X36" i="2"/>
  <c r="N36" i="2" s="1"/>
  <c r="V36" i="2"/>
  <c r="W36" i="2" s="1"/>
  <c r="U36" i="2"/>
  <c r="T36" i="2"/>
  <c r="R36" i="2"/>
  <c r="Q36" i="2"/>
  <c r="P36" i="2"/>
  <c r="J36" i="2"/>
  <c r="V35" i="2"/>
  <c r="T35" i="2"/>
  <c r="R35" i="2"/>
  <c r="A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W33" i="2" s="1"/>
  <c r="U33" i="2"/>
  <c r="T33" i="2"/>
  <c r="R33" i="2"/>
  <c r="Q33" i="2"/>
  <c r="P33" i="2"/>
  <c r="J33" i="2"/>
  <c r="X32" i="2"/>
  <c r="N32" i="2" s="1"/>
  <c r="V32" i="2"/>
  <c r="W32" i="2" s="1"/>
  <c r="U32" i="2"/>
  <c r="T32" i="2"/>
  <c r="R32" i="2"/>
  <c r="Q32" i="2"/>
  <c r="P32" i="2"/>
  <c r="J32" i="2"/>
  <c r="X31" i="2"/>
  <c r="N31" i="2" s="1"/>
  <c r="V31" i="2"/>
  <c r="W31" i="2" s="1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V27" i="2"/>
  <c r="T27" i="2"/>
  <c r="R27" i="2"/>
  <c r="A27" i="2"/>
  <c r="X26" i="2"/>
  <c r="N26" i="2" s="1"/>
  <c r="V26" i="2"/>
  <c r="U26" i="2"/>
  <c r="T26" i="2"/>
  <c r="R26" i="2"/>
  <c r="Q26" i="2"/>
  <c r="P26" i="2"/>
  <c r="J26" i="2"/>
  <c r="V25" i="2"/>
  <c r="T25" i="2"/>
  <c r="R25" i="2"/>
  <c r="A25" i="2"/>
  <c r="X24" i="2"/>
  <c r="N24" i="2" s="1"/>
  <c r="V24" i="2"/>
  <c r="U24" i="2"/>
  <c r="T24" i="2"/>
  <c r="R24" i="2"/>
  <c r="Q24" i="2"/>
  <c r="P24" i="2"/>
  <c r="J24" i="2"/>
  <c r="X23" i="2"/>
  <c r="V23" i="2"/>
  <c r="U23" i="2"/>
  <c r="T23" i="2"/>
  <c r="R23" i="2"/>
  <c r="Q23" i="2"/>
  <c r="P23" i="2"/>
  <c r="N23" i="2"/>
  <c r="J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V19" i="2"/>
  <c r="T19" i="2"/>
  <c r="R19" i="2"/>
  <c r="A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X13" i="2"/>
  <c r="W13" i="2"/>
  <c r="V13" i="2"/>
  <c r="U13" i="2"/>
  <c r="T13" i="2"/>
  <c r="R13" i="2"/>
  <c r="Q13" i="2"/>
  <c r="P13" i="2"/>
  <c r="N13" i="2"/>
  <c r="J13" i="2"/>
  <c r="X12" i="2"/>
  <c r="N12" i="2" s="1"/>
  <c r="V12" i="2"/>
  <c r="U12" i="2"/>
  <c r="T12" i="2"/>
  <c r="R12" i="2"/>
  <c r="Q12" i="2"/>
  <c r="P12" i="2"/>
  <c r="J12" i="2"/>
  <c r="X11" i="2"/>
  <c r="V11" i="2"/>
  <c r="U11" i="2"/>
  <c r="T11" i="2"/>
  <c r="R11" i="2"/>
  <c r="Q11" i="2"/>
  <c r="P11" i="2"/>
  <c r="N11" i="2"/>
  <c r="J11" i="2"/>
  <c r="X10" i="2"/>
  <c r="N10" i="2" s="1"/>
  <c r="V10" i="2"/>
  <c r="U10" i="2"/>
  <c r="W10" i="2" s="1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W8" i="2" s="1"/>
  <c r="T8" i="2"/>
  <c r="R8" i="2"/>
  <c r="Q8" i="2"/>
  <c r="P8" i="2"/>
  <c r="J8" i="2"/>
  <c r="V7" i="2"/>
  <c r="T7" i="2"/>
  <c r="R7" i="2"/>
  <c r="A7" i="2"/>
  <c r="X6" i="2"/>
  <c r="N6" i="2" s="1"/>
  <c r="V6" i="2"/>
  <c r="U6" i="2"/>
  <c r="W6" i="2" s="1"/>
  <c r="T6" i="2"/>
  <c r="R6" i="2"/>
  <c r="Q6" i="2"/>
  <c r="P6" i="2"/>
  <c r="J6" i="2"/>
  <c r="X5" i="2"/>
  <c r="N5" i="2" s="1"/>
  <c r="V5" i="2"/>
  <c r="W5" i="2" s="1"/>
  <c r="U5" i="2"/>
  <c r="T5" i="2"/>
  <c r="R5" i="2"/>
  <c r="Q5" i="2"/>
  <c r="P5" i="2"/>
  <c r="J5" i="2"/>
  <c r="X4" i="2"/>
  <c r="N4" i="2" s="1"/>
  <c r="V4" i="2"/>
  <c r="U4" i="2"/>
  <c r="W4" i="2" s="1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W2" i="2" s="1"/>
  <c r="T2" i="2"/>
  <c r="R2" i="2"/>
  <c r="Q2" i="2"/>
  <c r="P2" i="2"/>
  <c r="J2" i="2"/>
  <c r="U59" i="2"/>
  <c r="U57" i="2"/>
  <c r="A55" i="2"/>
  <c r="A53" i="2"/>
  <c r="A51" i="2"/>
  <c r="A49" i="2"/>
  <c r="A47" i="2"/>
  <c r="A45" i="2"/>
  <c r="A43" i="2"/>
  <c r="U41" i="2"/>
  <c r="U39" i="2"/>
  <c r="U37" i="2"/>
  <c r="U35" i="2"/>
  <c r="A33" i="2"/>
  <c r="A31" i="2"/>
  <c r="A29" i="2"/>
  <c r="U27" i="2"/>
  <c r="U25" i="2"/>
  <c r="A23" i="2"/>
  <c r="U21" i="2"/>
  <c r="U19" i="2"/>
  <c r="U44" i="2"/>
  <c r="A18" i="2"/>
  <c r="A17" i="2"/>
  <c r="A11" i="2"/>
  <c r="A9" i="2"/>
  <c r="U7" i="2"/>
  <c r="A5" i="2"/>
  <c r="A58" i="2"/>
  <c r="A8" i="2"/>
  <c r="A4" i="2"/>
  <c r="A2" i="2"/>
  <c r="A14" i="2"/>
  <c r="A20" i="2"/>
  <c r="U54" i="2"/>
  <c r="U48" i="2"/>
  <c r="A42" i="2"/>
  <c r="A38" i="2"/>
  <c r="A34" i="2"/>
  <c r="A30" i="2"/>
  <c r="A26" i="2"/>
  <c r="U52" i="2"/>
  <c r="U46" i="2"/>
  <c r="A56" i="2"/>
  <c r="A40" i="2"/>
  <c r="A36" i="2"/>
  <c r="A32" i="2"/>
  <c r="A28" i="2"/>
  <c r="A24" i="2"/>
  <c r="U50" i="2"/>
  <c r="A16" i="2"/>
  <c r="A13" i="2"/>
  <c r="A12" i="2"/>
  <c r="A10" i="2"/>
  <c r="A6" i="2"/>
  <c r="A22" i="2"/>
  <c r="A15" i="2"/>
  <c r="A3" i="2"/>
  <c r="S2" i="2"/>
  <c r="S3" i="2" s="1"/>
  <c r="S4" i="2" s="1"/>
  <c r="S5" i="2" s="1"/>
  <c r="S6" i="2" s="1"/>
  <c r="W16" i="2" l="1"/>
  <c r="W23" i="2"/>
  <c r="W24" i="2"/>
  <c r="W28" i="2"/>
  <c r="W29" i="2"/>
  <c r="W51" i="2"/>
  <c r="W76" i="2"/>
  <c r="W84" i="2"/>
  <c r="W119" i="2"/>
  <c r="W9" i="2"/>
  <c r="W20" i="2"/>
  <c r="W17" i="2"/>
  <c r="W43" i="2"/>
  <c r="W55" i="2"/>
  <c r="W71" i="2"/>
  <c r="W11" i="2"/>
  <c r="W56" i="2"/>
  <c r="W79" i="2"/>
  <c r="W95" i="2"/>
  <c r="W105" i="2"/>
  <c r="W106" i="2"/>
  <c r="W122" i="2"/>
  <c r="W15" i="2"/>
  <c r="W3" i="2"/>
  <c r="N19" i="2"/>
  <c r="N27" i="2"/>
  <c r="N35" i="2"/>
  <c r="N39" i="2"/>
  <c r="N57" i="2"/>
  <c r="W57" i="2"/>
  <c r="P57" i="2" s="1"/>
  <c r="N59" i="2"/>
  <c r="W59" i="2"/>
  <c r="P59" i="2" s="1"/>
  <c r="W35" i="2"/>
  <c r="P35" i="2" s="1"/>
  <c r="W39" i="2"/>
  <c r="P39" i="2" s="1"/>
  <c r="N21" i="2"/>
  <c r="W27" i="2"/>
  <c r="P27" i="2" s="1"/>
  <c r="W7" i="2"/>
  <c r="P7" i="2" s="1"/>
  <c r="N37" i="2"/>
  <c r="N41" i="2"/>
  <c r="W19" i="2"/>
  <c r="P19" i="2" s="1"/>
  <c r="N25" i="2"/>
  <c r="N7" i="2"/>
  <c r="W44" i="2"/>
  <c r="P44" i="2" s="1"/>
  <c r="N44" i="2"/>
  <c r="W50" i="2"/>
  <c r="P50" i="2" s="1"/>
  <c r="N50" i="2"/>
  <c r="W74" i="2"/>
  <c r="W25" i="2"/>
  <c r="P25" i="2" s="1"/>
  <c r="W37" i="2"/>
  <c r="P37" i="2" s="1"/>
  <c r="W41" i="2"/>
  <c r="P41" i="2" s="1"/>
  <c r="W46" i="2"/>
  <c r="P46" i="2" s="1"/>
  <c r="N46" i="2"/>
  <c r="W14" i="2"/>
  <c r="W52" i="2"/>
  <c r="P52" i="2" s="1"/>
  <c r="N52" i="2"/>
  <c r="W66" i="2"/>
  <c r="W21" i="2"/>
  <c r="P21" i="2" s="1"/>
  <c r="W22" i="2"/>
  <c r="W26" i="2"/>
  <c r="W30" i="2"/>
  <c r="W34" i="2"/>
  <c r="W38" i="2"/>
  <c r="W42" i="2"/>
  <c r="W18" i="2"/>
  <c r="W48" i="2"/>
  <c r="P48" i="2" s="1"/>
  <c r="N48" i="2"/>
  <c r="W54" i="2"/>
  <c r="P54" i="2" s="1"/>
  <c r="N54" i="2"/>
  <c r="W90" i="2"/>
  <c r="W12" i="2"/>
  <c r="W58" i="2"/>
  <c r="W63" i="2"/>
  <c r="W98" i="2"/>
  <c r="Q19" i="2"/>
  <c r="Q7" i="2"/>
  <c r="Q57" i="2"/>
  <c r="Q27" i="2"/>
  <c r="Q35" i="2"/>
  <c r="Q39" i="2"/>
  <c r="Q59" i="2"/>
  <c r="Q21" i="2"/>
  <c r="Q25" i="2"/>
  <c r="Q37" i="2"/>
  <c r="Q41" i="2"/>
  <c r="Q44" i="2"/>
  <c r="Q46" i="2"/>
  <c r="Q48" i="2"/>
  <c r="Q50" i="2"/>
  <c r="Q52" i="2"/>
  <c r="Q54" i="2"/>
  <c r="S54" i="2" l="1"/>
  <c r="S52" i="2"/>
  <c r="S50" i="2"/>
  <c r="S48" i="2"/>
  <c r="S46" i="2"/>
  <c r="S44" i="2"/>
  <c r="S41" i="2"/>
  <c r="S37" i="2"/>
  <c r="S25" i="2"/>
  <c r="S21" i="2"/>
  <c r="S59" i="2"/>
  <c r="S39" i="2"/>
  <c r="S35" i="2"/>
  <c r="S27" i="2"/>
  <c r="S57" i="2"/>
  <c r="S7" i="2"/>
  <c r="S19" i="2"/>
  <c r="S55" i="2"/>
  <c r="S56" i="2" s="1"/>
  <c r="S26" i="2"/>
  <c r="S20" i="2"/>
  <c r="S53" i="2"/>
  <c r="S51" i="2"/>
  <c r="S22" i="2"/>
  <c r="S23" i="2" s="1"/>
  <c r="S24" i="2" s="1"/>
  <c r="S60" i="2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49" i="2"/>
  <c r="S40" i="2"/>
  <c r="S47" i="2"/>
  <c r="S36" i="2"/>
  <c r="S45" i="2"/>
  <c r="S28" i="2"/>
  <c r="S29" i="2" s="1"/>
  <c r="S30" i="2" s="1"/>
  <c r="S31" i="2" s="1"/>
  <c r="S32" i="2" s="1"/>
  <c r="S33" i="2" s="1"/>
  <c r="S34" i="2" s="1"/>
  <c r="S42" i="2"/>
  <c r="S43" i="2" s="1"/>
  <c r="S58" i="2"/>
  <c r="S38" i="2"/>
  <c r="J7" i="2"/>
  <c r="X7" i="2"/>
  <c r="S8" i="2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J57" i="2"/>
  <c r="X57" i="2"/>
  <c r="J27" i="2"/>
  <c r="X27" i="2"/>
  <c r="J21" i="2"/>
  <c r="X21" i="2"/>
  <c r="J54" i="2"/>
  <c r="X54" i="2"/>
  <c r="X52" i="2"/>
  <c r="J52" i="2"/>
  <c r="X25" i="2"/>
  <c r="J25" i="2"/>
  <c r="X50" i="2"/>
  <c r="J50" i="2"/>
  <c r="J41" i="2"/>
  <c r="X41" i="2"/>
  <c r="J48" i="2"/>
  <c r="X48" i="2"/>
  <c r="J37" i="2"/>
  <c r="X37" i="2"/>
  <c r="X46" i="2"/>
  <c r="J46" i="2"/>
  <c r="J35" i="2"/>
  <c r="X35" i="2"/>
  <c r="X44" i="2"/>
  <c r="J44" i="2"/>
  <c r="X59" i="2"/>
  <c r="J59" i="2"/>
  <c r="J39" i="2"/>
  <c r="X39" i="2"/>
  <c r="J19" i="2"/>
  <c r="X19" i="2"/>
</calcChain>
</file>

<file path=xl/sharedStrings.xml><?xml version="1.0" encoding="utf-8"?>
<sst xmlns="http://schemas.openxmlformats.org/spreadsheetml/2006/main" count="2162" uniqueCount="296">
  <si>
    <t>График наливов</t>
  </si>
  <si>
    <t>06.07.2021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</si>
  <si>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</si>
  <si>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</si>
  <si>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</si>
  <si>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</si>
  <si>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</si>
  <si>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</si>
  <si>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</si>
  <si>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</si>
  <si>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</si>
  <si>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</si>
  <si>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</si>
  <si>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</si>
  <si>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</si>
  <si>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</si>
  <si>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</si>
  <si>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</si>
  <si>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</si>
  <si>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</si>
  <si>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</si>
  <si>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</si>
  <si>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</si>
  <si>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</si>
  <si>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</si>
  <si>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</si>
  <si>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</si>
  <si>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</si>
  <si>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</si>
  <si>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</si>
  <si>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</si>
  <si>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</si>
  <si>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</si>
  <si>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</si>
  <si>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1 смена</t>
  </si>
  <si>
    <t>2 смена</t>
  </si>
  <si>
    <t>Сыроизготовитель №1 Poly 1</t>
  </si>
  <si>
    <t>66 налив</t>
  </si>
  <si>
    <t>3.3 Альче безлактозная 8000кг</t>
  </si>
  <si>
    <t>68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</si>
  <si>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</si>
  <si>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</si>
  <si>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</si>
  <si>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</si>
  <si>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</si>
  <si>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</si>
  <si>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</si>
  <si>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67 налив</t>
  </si>
  <si>
    <t>3.6 Альче  6000кг</t>
  </si>
  <si>
    <t>69 налив</t>
  </si>
  <si>
    <t>78 налив</t>
  </si>
  <si>
    <t>2.7 Альче  8000кг</t>
  </si>
  <si>
    <t>81 налив</t>
  </si>
  <si>
    <t>Мойка термизатора</t>
  </si>
  <si>
    <t>Полная мойка</t>
  </si>
  <si>
    <t>Сыроизготовитель №1 Poly 3</t>
  </si>
  <si>
    <t>70 налив</t>
  </si>
  <si>
    <t>72 налив</t>
  </si>
  <si>
    <t>2.7 Сакко  8000кг</t>
  </si>
  <si>
    <t>74 налив</t>
  </si>
  <si>
    <t>3.6 Альче  8000кг</t>
  </si>
  <si>
    <t>76 налив</t>
  </si>
  <si>
    <t>79 налив</t>
  </si>
  <si>
    <t>82 налив</t>
  </si>
  <si>
    <t>Сыроизготовитель №1 Poly 4</t>
  </si>
  <si>
    <t>71 налив</t>
  </si>
  <si>
    <t>73 налив</t>
  </si>
  <si>
    <t>75 налив</t>
  </si>
  <si>
    <t>77 налив</t>
  </si>
  <si>
    <t>80 налив</t>
  </si>
  <si>
    <t>Оператор + Помощник</t>
  </si>
  <si>
    <t>Мойка мультиголовы</t>
  </si>
  <si>
    <t>Линия плавления моцареллы в воде №1</t>
  </si>
  <si>
    <t>подача и вымешивание</t>
  </si>
  <si>
    <t>66</t>
  </si>
  <si>
    <t xml:space="preserve"> 0.008/0.125/0.1</t>
  </si>
  <si>
    <t>67</t>
  </si>
  <si>
    <t xml:space="preserve"> 0.1/0.2/0.125</t>
  </si>
  <si>
    <t>68</t>
  </si>
  <si>
    <t xml:space="preserve"> 0.008</t>
  </si>
  <si>
    <t>69</t>
  </si>
  <si>
    <t>плавление/формирование</t>
  </si>
  <si>
    <t>охлаждение</t>
  </si>
  <si>
    <t>бригадир упаковки + 5 рабочих</t>
  </si>
  <si>
    <t>ЧЛДЖ 0.008/ФДЛ 0.125/0.1</t>
  </si>
  <si>
    <t>ФДЛ 0.1/0.2/0.125</t>
  </si>
  <si>
    <t>ЧЛДЖ 0.008</t>
  </si>
  <si>
    <t>Чильеджина 0.008</t>
  </si>
  <si>
    <t>Красная птица/Unagrande/Красная птица/Fine Life/Pretto/Красная птица/Orecchio Oro/Aventino/Ваш выбор/Каждый день/Pretto</t>
  </si>
  <si>
    <t>Pretto/Unagrande</t>
  </si>
  <si>
    <t>Fine Life/Красная птица/Каждый день/Ваш выбор/Orecchio Oro/Aventino/Pretto</t>
  </si>
  <si>
    <t>Pretto</t>
  </si>
  <si>
    <t>1 смена оператор + помощник</t>
  </si>
  <si>
    <t>Линия плавления моцареллы в рассоле №2</t>
  </si>
  <si>
    <t>70</t>
  </si>
  <si>
    <t xml:space="preserve"> Палочки 30.0г/0.2</t>
  </si>
  <si>
    <t>75</t>
  </si>
  <si>
    <t xml:space="preserve"> 0.28</t>
  </si>
  <si>
    <t>80</t>
  </si>
  <si>
    <t>посолка</t>
  </si>
  <si>
    <t>71</t>
  </si>
  <si>
    <t xml:space="preserve"> 0.2</t>
  </si>
  <si>
    <t>76</t>
  </si>
  <si>
    <t>81</t>
  </si>
  <si>
    <t xml:space="preserve"> 0.28/0.46</t>
  </si>
  <si>
    <t>72</t>
  </si>
  <si>
    <t>77</t>
  </si>
  <si>
    <t>82</t>
  </si>
  <si>
    <t xml:space="preserve"> 0.46</t>
  </si>
  <si>
    <t>73</t>
  </si>
  <si>
    <t>78</t>
  </si>
  <si>
    <t>74</t>
  </si>
  <si>
    <t xml:space="preserve"> 0.26</t>
  </si>
  <si>
    <t>79</t>
  </si>
  <si>
    <t>Бригадир упаковки +5 рабочих упаковки + наладчик</t>
  </si>
  <si>
    <t>бригадир + наладчик + 5 рабочих</t>
  </si>
  <si>
    <t>ПИЦЦА Палочки 30.0г/CYЛГ Палочки 30.0г/ПИЦЦА 0.2/CYЛГ 0.2/ПИЦЦА 0.2</t>
  </si>
  <si>
    <t>Для пиццы 0.2</t>
  </si>
  <si>
    <t>Качокавалло 0.26</t>
  </si>
  <si>
    <t>ПИЦЦА 0.28/CYЛГ 0.28</t>
  </si>
  <si>
    <t>Сулугуни 0.28</t>
  </si>
  <si>
    <t>CYЛГ 0.28/ПИЦЦА 0.46</t>
  </si>
  <si>
    <t>Для пиццы 0.46</t>
  </si>
  <si>
    <t>Unagrande/Умалат/Unagrande/Умалат/Pretto</t>
  </si>
  <si>
    <t>Unagrande</t>
  </si>
  <si>
    <t>Красная птица/Умалат</t>
  </si>
  <si>
    <t>Умалат</t>
  </si>
  <si>
    <t>Умалат/Pretto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</si>
  <si>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</si>
  <si>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</si>
  <si>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</si>
  <si>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</si>
  <si>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</si>
  <si>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</si>
  <si>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</si>
  <si>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</si>
  <si>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</si>
  <si>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</si>
  <si>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</si>
  <si>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</si>
  <si>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</si>
  <si>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</si>
  <si>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</si>
  <si>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</si>
  <si>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</si>
  <si>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</si>
  <si>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</si>
  <si>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</si>
  <si>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</si>
  <si>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</si>
  <si>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</si>
  <si>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</si>
  <si>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30.0г</t>
  </si>
  <si>
    <t>Соль: 30</t>
  </si>
  <si>
    <t>Ульма</t>
  </si>
  <si>
    <t>Моцарелла палочки "Unagrande", 45%, 0,12 кг, т/ф</t>
  </si>
  <si>
    <t>Сулугуни</t>
  </si>
  <si>
    <t>Сулугуни палочки "Умалат", 45%, 0,12 кг, т/ф (10 шт.)</t>
  </si>
  <si>
    <t>0.2</t>
  </si>
  <si>
    <t>Соль: 200</t>
  </si>
  <si>
    <t>Моцарелла для бутербродов "Aventino", 45%, 0,2 кг, т/ф</t>
  </si>
  <si>
    <t>Сулугуни "Умалат", 45%, 0,2 кг, т/ф, (9 шт)</t>
  </si>
  <si>
    <t>Моцарелла "Pretto" (для бутербродов), 45%, 0,2 кг, т/ф, (9 шт)</t>
  </si>
  <si>
    <t>-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</si>
  <si>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</si>
  <si>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</si>
  <si>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</si>
  <si>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</si>
  <si>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</si>
  <si>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</si>
  <si>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</si>
  <si>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</si>
  <si>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</si>
  <si>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</si>
  <si>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</si>
  <si>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Фиор ди латте в воде "Fine Life", 45%, 0,125/0,225 кг, ф/п</t>
  </si>
  <si>
    <t>Моцарелла Фиор Ди Латте в воде "Pretto", 45%, 0,125/0,225 кг, ф/п, (8 шт)</t>
  </si>
  <si>
    <t>Моцарелла Фиор ди Латте в воде "Красная птица", 45%, 0,125/0,225 кг, ф/п</t>
  </si>
  <si>
    <t>0.1</t>
  </si>
  <si>
    <t>Вода: 100</t>
  </si>
  <si>
    <t>Моцарелла в воде Фиор Ди Латте "Orecchio Oro", 45%, 0,1/0,18 кг, ф/п</t>
  </si>
  <si>
    <t>Моцарелла в воде Фиор ди Латте "Aventino", 45%, 0,1/0,18 кг, ф/п</t>
  </si>
  <si>
    <t>Моцарелла Фиор ди Латте в воде "Ваш выбор", 50%, 0,1/0,18 кг, ф/п</t>
  </si>
  <si>
    <t>Моцарелла в воде Фиор Ди Латте "Каждый день", 45%, 0,1/0,18 кг, ф/п</t>
  </si>
  <si>
    <t>Моцарелла Фиор Ди Латте в воде "Pretto", 45%, 0,1/0,18 кг, ф/п, (8 шт)</t>
  </si>
  <si>
    <t>2.7, Сакко</t>
  </si>
  <si>
    <t>3.6, Альче</t>
  </si>
  <si>
    <t>Вода: 200</t>
  </si>
  <si>
    <t>малый Комет</t>
  </si>
  <si>
    <t>Моцарелла Грандиоза в воде "Unagrande", 50%, 0,2/0,36 кг, ф/п</t>
  </si>
  <si>
    <t>Моцарелла Фиор ди латте в воде "Unagrande", 50%, 0,125/0,225 кг, ф/п, (8 шт)</t>
  </si>
  <si>
    <t>3.3, Сакко</t>
  </si>
  <si>
    <t>Моцарелла Чильеджина в воде "Fine Life", 45%, 0,125/0,225 кг, ф/п</t>
  </si>
  <si>
    <t>Моцарелла Чильеджина в воде "Красная птица", 45%, 0,125/0,225 кг, ф/п</t>
  </si>
  <si>
    <t>Моцарелла в воде Чильеджина "Каждый день", 45%, 0,1/0,18 кг, ф/п</t>
  </si>
  <si>
    <t>Моцарелла Чильеджина в воде "Ваш выбор", 50%, 0,1/0,18 кг, ф/п</t>
  </si>
  <si>
    <t>Моцарелла в воде Чильеджина "Orecchio Oro", 45%, 0,1/0,18 кг, ф/п</t>
  </si>
  <si>
    <t>Моцарелла в воде Чильеджина "Aventino", 45%, 0,1/0,18 кг, ф/п</t>
  </si>
  <si>
    <t>Моцарелла Чильеджина в воде "Pretto", 45%, 0,1/0,18 кг, ф/п, (8 шт)</t>
  </si>
  <si>
    <t>Качокавалло</t>
  </si>
  <si>
    <t>0.26</t>
  </si>
  <si>
    <t>Соль: 260</t>
  </si>
  <si>
    <t>САККАРДО</t>
  </si>
  <si>
    <t>Качокавалло "Unagrande", 45%, 0,26 кг, в/у, (8 шт)</t>
  </si>
  <si>
    <t>Длинная мойка</t>
  </si>
  <si>
    <t>0.28</t>
  </si>
  <si>
    <t>Соль: 280</t>
  </si>
  <si>
    <t>Моцарелла для пиццы "Красная птица", 45%, 0,28 кг, т/ф</t>
  </si>
  <si>
    <t>Сулугуни "Умалат", 45%, 0,28 кг, т/ф, (8 шт)</t>
  </si>
  <si>
    <t>0.46</t>
  </si>
  <si>
    <t>Соль: 460</t>
  </si>
  <si>
    <t>Моцарелла для пиццы "Pretto", 45%, 0,46 кг, т/ф, (8 шт)</t>
  </si>
  <si>
    <t>Моцарелла для пиццы "Unagrande", 45%, 0,46 кг, в/у</t>
  </si>
  <si>
    <t>Короткая мойка</t>
  </si>
  <si>
    <t>Качокавалло "Unagrande" (Метро), 45%, кг</t>
  </si>
  <si>
    <t>Качокавалло "Unagrande" (ОК), 45%, кг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</si>
  <si>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</si>
  <si>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</si>
  <si>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</si>
  <si>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1,2 кг, в/у</t>
  </si>
  <si>
    <t>Моцарелла "Unagrande", 45%, 0,12 кг, ф/п (кубики)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</si>
  <si>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</si>
  <si>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</si>
  <si>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</si>
  <si>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Чильеджина в воде "Unagrande", 50%, 0,125/0,225 кг, ф/п, (8 шт)</t>
  </si>
  <si>
    <t>Моцарелла без лактозы для сэндвичей "Unagrande", 45%, 0,28 кг, т/ф</t>
  </si>
  <si>
    <t>2.7, Альче, без лактозы</t>
  </si>
  <si>
    <t>Моцарелла в воде Фиор Ди Латте "Metro Chef" 45%, 0,125/0,225 кг, ф/п</t>
  </si>
  <si>
    <t>Моцарелла в воде Фиор Ди Латте без лактозы "Unagrande", 45%, 0,125 кг, ф/п, (8 шт)</t>
  </si>
  <si>
    <t>Моцарелла в воде Фиор Ди Латте без лактозы "ВкусВилл", 45%, 0,125/0,225 кг, ф/п (8 шт)</t>
  </si>
  <si>
    <t>Моцарелла в воде Фиор Ди Латте без лактозы “Unagrande", 45%, 0,125/0,225 кг, ф/п, (8 шт)</t>
  </si>
  <si>
    <t>Моцарелла в воде Чильеджина "Metro Chef" 45%, 0,125/0,225 кг, ф/п</t>
  </si>
  <si>
    <t>Моцарелла для пиццы "Metro Chef" 45%, 0,37 кг, т/ф</t>
  </si>
  <si>
    <t>Моцарелла для пиццы "Metro Chef" 45%, 1,2 кг, т/ф</t>
  </si>
  <si>
    <t>Моцарелла для пиццы "Pretto", 45 %, 0,46 кг, т/ф, (8 шт)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</si>
  <si>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</si>
  <si>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</si>
  <si>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</si>
  <si>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</si>
  <si>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</si>
  <si>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</si>
  <si>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</si>
  <si>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</si>
  <si>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</si>
  <si>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</si>
  <si>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</si>
  <si>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</si>
  <si>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</si>
  <si>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 "Умалат", 45%, 0,37 кг, т/ф, (6 шт)</t>
  </si>
  <si>
    <t>Сулугуни "ВкусВилл", 45%, 0,28 кг, т/ф</t>
  </si>
  <si>
    <t>Сулугуни "Зеленая линия", 45%, 0,28 кг, т/ф</t>
  </si>
  <si>
    <t>Сулугуни "Маркет Перекресток", 45%, 0,28 кг, т/ф</t>
  </si>
  <si>
    <t>Сулугуни "Умалат" (для хачапури), 45%, 0,12 кг, ф/п</t>
  </si>
  <si>
    <t>Сулугуни без лактозы "ВкусВилл", 45%, 0,2 кг, т/ф</t>
  </si>
  <si>
    <t>Сулугуни кубики "ВкусВилл", 45%, 0,12 кг, ф/п</t>
  </si>
  <si>
    <t>Сулугуни палочки "Красная птица", 45%, 0,12 кг, т/ф</t>
  </si>
  <si>
    <t>Задание на упаковку линии воды Моцарельного цеха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</si>
  <si>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</si>
  <si>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</si>
  <si>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</si>
  <si>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</si>
  <si>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</si>
  <si>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</si>
  <si>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</si>
  <si>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</si>
  <si>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Н0000094728</t>
  </si>
  <si>
    <t>Н0000094729</t>
  </si>
  <si>
    <t>327193010</t>
  </si>
  <si>
    <t>Н0000090381</t>
  </si>
  <si>
    <t>Н0000087862</t>
  </si>
  <si>
    <t>Н0000094736</t>
  </si>
  <si>
    <t>Н0000087861</t>
  </si>
  <si>
    <t>Н0000094727</t>
  </si>
  <si>
    <t>327192013</t>
  </si>
  <si>
    <t>Н0000090380</t>
  </si>
  <si>
    <t>Н0000095981</t>
  </si>
  <si>
    <t>Н0000096804</t>
  </si>
  <si>
    <t>Н0000096635</t>
  </si>
  <si>
    <t>Н0000096234</t>
  </si>
  <si>
    <t>Н0000096233</t>
  </si>
  <si>
    <t>Н0000095985</t>
  </si>
  <si>
    <t>Н0000096805</t>
  </si>
  <si>
    <t>Н0000095553</t>
  </si>
  <si>
    <t>Н0000096636</t>
  </si>
  <si>
    <t>Задание на упаковку линии пиццы Моцарельного цеха</t>
  </si>
  <si>
    <t>Н0000094740</t>
  </si>
  <si>
    <t>Н0000094735</t>
  </si>
  <si>
    <t>Н0000096668</t>
  </si>
  <si>
    <t>Н0000094734</t>
  </si>
  <si>
    <t>Н0000079372</t>
  </si>
  <si>
    <t>Н0000096640</t>
  </si>
  <si>
    <t>Н0000093998</t>
  </si>
  <si>
    <t>Н0000094741</t>
  </si>
  <si>
    <t>Н0000081879</t>
  </si>
  <si>
    <t>Н0000093444</t>
  </si>
  <si>
    <t>Н0000098165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</si>
</sst>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0" fontId="7" fillId="3" borderId="0" xfId="0" applyFont="1" applyFill="1"/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0" borderId="1" xfId="0" applyFont="1" applyBorder="1"/>
    <xf numFmtId="0" fontId="11" fillId="19" borderId="1" xfId="0" applyFont="1" applyFill="1" applyBorder="1" applyAlignment="1">
      <alignment horizontal="center" vertical="center" wrapText="1"/>
    </xf>
    <xf numFmtId="0" fontId="10" fillId="19" borderId="1" xfId="0" applyFont="1" applyFill="1" applyBorder="1"/>
    <xf numFmtId="0" fontId="10" fillId="0" borderId="1" xfId="0" applyFont="1" applyBorder="1"/>
    <xf numFmtId="0" fontId="10" fillId="20" borderId="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textRotation="90" wrapText="1"/>
    </xf>
    <xf numFmtId="0" fontId="10" fillId="8" borderId="3" xfId="0" applyFont="1" applyFill="1" applyBorder="1" applyAlignment="1">
      <alignment horizontal="center" vertical="center" textRotation="90" wrapText="1"/>
    </xf>
    <xf numFmtId="0" fontId="8" fillId="9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8" fillId="10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8" fillId="17" borderId="8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0" fillId="0" borderId="4" xfId="0" applyBorder="1"/>
    <xf numFmtId="0" fontId="8" fillId="15" borderId="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/>
    <xf numFmtId="164" fontId="9" fillId="0" borderId="1" xfId="0" applyNumberFormat="1" applyFont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20" borderId="1" xfId="0" applyFont="1" applyFill="1" applyBorder="1"/>
    <xf numFmtId="0" fontId="10" fillId="19" borderId="1" xfId="0" applyFont="1" applyFill="1" applyBorder="1"/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9"/>
  <sheetViews>
    <sheetView tabSelected="1" zoomScale="55" zoomScaleNormal="90" workbookViewId="0">
      <selection activeCell="N27" sqref="N27"/>
    </sheetView>
  </sheetViews>
  <sheetFormatPr baseColWidth="10" defaultColWidth="8.83203125" defaultRowHeight="15" x14ac:dyDescent="0.2"/>
  <cols>
    <col min="1" max="1" width="21" style="1" customWidth="1"/>
    <col min="2" max="4" width="21" style="2" customWidth="1"/>
    <col min="5" max="576" width="2.33203125" style="2" customWidth="1"/>
    <col min="577" max="1025" width="21" style="1" customWidth="1"/>
  </cols>
  <sheetData>
    <row r="1" spans="2:570" ht="25" customHeight="1" x14ac:dyDescent="0.2">
      <c r="C1" s="24" t="s">
        <v>0</v>
      </c>
      <c r="D1" s="25" t="s">
        <v>1</v>
      </c>
      <c r="E1" s="26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12</v>
      </c>
      <c r="P1" s="27" t="s">
        <v>13</v>
      </c>
      <c r="Q1" s="26" t="s">
        <v>14</v>
      </c>
      <c r="R1" s="27" t="s">
        <v>3</v>
      </c>
      <c r="S1" s="27" t="s">
        <v>4</v>
      </c>
      <c r="T1" s="27" t="s">
        <v>5</v>
      </c>
      <c r="U1" s="27" t="s">
        <v>6</v>
      </c>
      <c r="V1" s="27" t="s">
        <v>7</v>
      </c>
      <c r="W1" s="27" t="s">
        <v>8</v>
      </c>
      <c r="X1" s="27" t="s">
        <v>9</v>
      </c>
      <c r="Y1" s="27" t="s">
        <v>10</v>
      </c>
      <c r="Z1" s="27" t="s">
        <v>11</v>
      </c>
      <c r="AA1" s="27" t="s">
        <v>12</v>
      </c>
      <c r="AB1" s="27" t="s">
        <v>13</v>
      </c>
      <c r="AC1" s="26" t="s">
        <v>15</v>
      </c>
      <c r="AD1" s="27" t="s">
        <v>3</v>
      </c>
      <c r="AE1" s="27" t="s">
        <v>4</v>
      </c>
      <c r="AF1" s="27" t="s">
        <v>5</v>
      </c>
      <c r="AG1" s="27" t="s">
        <v>6</v>
      </c>
      <c r="AH1" s="27" t="s">
        <v>7</v>
      </c>
      <c r="AI1" s="27" t="s">
        <v>8</v>
      </c>
      <c r="AJ1" s="27" t="s">
        <v>9</v>
      </c>
      <c r="AK1" s="27" t="s">
        <v>10</v>
      </c>
      <c r="AL1" s="27" t="s">
        <v>11</v>
      </c>
      <c r="AM1" s="27" t="s">
        <v>12</v>
      </c>
      <c r="AN1" s="27" t="s">
        <v>13</v>
      </c>
      <c r="AO1" s="26" t="s">
        <v>16</v>
      </c>
      <c r="AP1" s="27" t="s">
        <v>3</v>
      </c>
      <c r="AQ1" s="27" t="s">
        <v>4</v>
      </c>
      <c r="AR1" s="27" t="s">
        <v>5</v>
      </c>
      <c r="AS1" s="27" t="s">
        <v>6</v>
      </c>
      <c r="AT1" s="27" t="s">
        <v>7</v>
      </c>
      <c r="AU1" s="27" t="s">
        <v>8</v>
      </c>
      <c r="AV1" s="27" t="s">
        <v>9</v>
      </c>
      <c r="AW1" s="27" t="s">
        <v>10</v>
      </c>
      <c r="AX1" s="27" t="s">
        <v>11</v>
      </c>
      <c r="AY1" s="27" t="s">
        <v>12</v>
      </c>
      <c r="AZ1" s="27" t="s">
        <v>13</v>
      </c>
      <c r="BA1" s="26" t="s">
        <v>17</v>
      </c>
      <c r="BB1" s="27" t="s">
        <v>3</v>
      </c>
      <c r="BC1" s="27" t="s">
        <v>4</v>
      </c>
      <c r="BD1" s="27" t="s">
        <v>5</v>
      </c>
      <c r="BE1" s="27" t="s">
        <v>6</v>
      </c>
      <c r="BF1" s="27" t="s">
        <v>7</v>
      </c>
      <c r="BG1" s="27" t="s">
        <v>8</v>
      </c>
      <c r="BH1" s="27" t="s">
        <v>9</v>
      </c>
      <c r="BI1" s="27" t="s">
        <v>10</v>
      </c>
      <c r="BJ1" s="27" t="s">
        <v>11</v>
      </c>
      <c r="BK1" s="27" t="s">
        <v>12</v>
      </c>
      <c r="BL1" s="27" t="s">
        <v>13</v>
      </c>
      <c r="BM1" s="26" t="s">
        <v>18</v>
      </c>
      <c r="BN1" s="27" t="s">
        <v>3</v>
      </c>
      <c r="BO1" s="27" t="s">
        <v>4</v>
      </c>
      <c r="BP1" s="27" t="s">
        <v>5</v>
      </c>
      <c r="BQ1" s="27" t="s">
        <v>6</v>
      </c>
      <c r="BR1" s="27" t="s">
        <v>7</v>
      </c>
      <c r="BS1" s="27" t="s">
        <v>8</v>
      </c>
      <c r="BT1" s="27" t="s">
        <v>9</v>
      </c>
      <c r="BU1" s="27" t="s">
        <v>10</v>
      </c>
      <c r="BV1" s="27" t="s">
        <v>11</v>
      </c>
      <c r="BW1" s="27" t="s">
        <v>12</v>
      </c>
      <c r="BX1" s="27" t="s">
        <v>13</v>
      </c>
      <c r="BY1" s="26" t="s">
        <v>19</v>
      </c>
      <c r="BZ1" s="27" t="s">
        <v>3</v>
      </c>
      <c r="CA1" s="27" t="s">
        <v>4</v>
      </c>
      <c r="CB1" s="27" t="s">
        <v>5</v>
      </c>
      <c r="CC1" s="27" t="s">
        <v>6</v>
      </c>
      <c r="CD1" s="27" t="s">
        <v>7</v>
      </c>
      <c r="CE1" s="27" t="s">
        <v>8</v>
      </c>
      <c r="CF1" s="27" t="s">
        <v>9</v>
      </c>
      <c r="CG1" s="27" t="s">
        <v>10</v>
      </c>
      <c r="CH1" s="27" t="s">
        <v>11</v>
      </c>
      <c r="CI1" s="27" t="s">
        <v>12</v>
      </c>
      <c r="CJ1" s="27" t="s">
        <v>13</v>
      </c>
      <c r="CK1" s="26" t="s">
        <v>20</v>
      </c>
      <c r="CL1" s="27" t="s">
        <v>3</v>
      </c>
      <c r="CM1" s="27" t="s">
        <v>4</v>
      </c>
      <c r="CN1" s="27" t="s">
        <v>5</v>
      </c>
      <c r="CO1" s="27" t="s">
        <v>6</v>
      </c>
      <c r="CP1" s="27" t="s">
        <v>7</v>
      </c>
      <c r="CQ1" s="27" t="s">
        <v>8</v>
      </c>
      <c r="CR1" s="27" t="s">
        <v>9</v>
      </c>
      <c r="CS1" s="27" t="s">
        <v>10</v>
      </c>
      <c r="CT1" s="27" t="s">
        <v>11</v>
      </c>
      <c r="CU1" s="27" t="s">
        <v>12</v>
      </c>
      <c r="CV1" s="27" t="s">
        <v>13</v>
      </c>
      <c r="CW1" s="26" t="s">
        <v>21</v>
      </c>
      <c r="CX1" s="27" t="s">
        <v>3</v>
      </c>
      <c r="CY1" s="27" t="s">
        <v>4</v>
      </c>
      <c r="CZ1" s="27" t="s">
        <v>5</v>
      </c>
      <c r="DA1" s="27" t="s">
        <v>6</v>
      </c>
      <c r="DB1" s="27" t="s">
        <v>7</v>
      </c>
      <c r="DC1" s="27" t="s">
        <v>8</v>
      </c>
      <c r="DD1" s="27" t="s">
        <v>9</v>
      </c>
      <c r="DE1" s="27" t="s">
        <v>10</v>
      </c>
      <c r="DF1" s="27" t="s">
        <v>11</v>
      </c>
      <c r="DG1" s="27" t="s">
        <v>12</v>
      </c>
      <c r="DH1" s="27" t="s">
        <v>13</v>
      </c>
      <c r="DI1" s="26" t="s">
        <v>22</v>
      </c>
      <c r="DJ1" s="27" t="s">
        <v>3</v>
      </c>
      <c r="DK1" s="27" t="s">
        <v>4</v>
      </c>
      <c r="DL1" s="27" t="s">
        <v>5</v>
      </c>
      <c r="DM1" s="27" t="s">
        <v>6</v>
      </c>
      <c r="DN1" s="27" t="s">
        <v>7</v>
      </c>
      <c r="DO1" s="27" t="s">
        <v>8</v>
      </c>
      <c r="DP1" s="27" t="s">
        <v>9</v>
      </c>
      <c r="DQ1" s="27" t="s">
        <v>10</v>
      </c>
      <c r="DR1" s="27" t="s">
        <v>11</v>
      </c>
      <c r="DS1" s="27" t="s">
        <v>12</v>
      </c>
      <c r="DT1" s="27" t="s">
        <v>13</v>
      </c>
      <c r="DU1" s="26" t="s">
        <v>23</v>
      </c>
      <c r="DV1" s="27" t="s">
        <v>3</v>
      </c>
      <c r="DW1" s="27" t="s">
        <v>4</v>
      </c>
      <c r="DX1" s="27" t="s">
        <v>5</v>
      </c>
      <c r="DY1" s="27" t="s">
        <v>6</v>
      </c>
      <c r="DZ1" s="27" t="s">
        <v>7</v>
      </c>
      <c r="EA1" s="27" t="s">
        <v>8</v>
      </c>
      <c r="EB1" s="27" t="s">
        <v>9</v>
      </c>
      <c r="EC1" s="27" t="s">
        <v>10</v>
      </c>
      <c r="ED1" s="27" t="s">
        <v>11</v>
      </c>
      <c r="EE1" s="27" t="s">
        <v>12</v>
      </c>
      <c r="EF1" s="27" t="s">
        <v>13</v>
      </c>
      <c r="EG1" s="26" t="s">
        <v>4</v>
      </c>
      <c r="EH1" s="27" t="s">
        <v>3</v>
      </c>
      <c r="EI1" s="27" t="s">
        <v>4</v>
      </c>
      <c r="EJ1" s="27" t="s">
        <v>5</v>
      </c>
      <c r="EK1" s="27" t="s">
        <v>6</v>
      </c>
      <c r="EL1" s="27" t="s">
        <v>7</v>
      </c>
      <c r="EM1" s="27" t="s">
        <v>8</v>
      </c>
      <c r="EN1" s="27" t="s">
        <v>9</v>
      </c>
      <c r="EO1" s="27" t="s">
        <v>10</v>
      </c>
      <c r="EP1" s="27" t="s">
        <v>11</v>
      </c>
      <c r="EQ1" s="27" t="s">
        <v>12</v>
      </c>
      <c r="ER1" s="27" t="s">
        <v>13</v>
      </c>
      <c r="ES1" s="26" t="s">
        <v>24</v>
      </c>
      <c r="ET1" s="27" t="s">
        <v>3</v>
      </c>
      <c r="EU1" s="27" t="s">
        <v>4</v>
      </c>
      <c r="EV1" s="27" t="s">
        <v>5</v>
      </c>
      <c r="EW1" s="27" t="s">
        <v>6</v>
      </c>
      <c r="EX1" s="27" t="s">
        <v>7</v>
      </c>
      <c r="EY1" s="27" t="s">
        <v>8</v>
      </c>
      <c r="EZ1" s="27" t="s">
        <v>9</v>
      </c>
      <c r="FA1" s="27" t="s">
        <v>10</v>
      </c>
      <c r="FB1" s="27" t="s">
        <v>11</v>
      </c>
      <c r="FC1" s="27" t="s">
        <v>12</v>
      </c>
      <c r="FD1" s="27" t="s">
        <v>13</v>
      </c>
      <c r="FE1" s="26" t="s">
        <v>25</v>
      </c>
      <c r="FF1" s="27" t="s">
        <v>3</v>
      </c>
      <c r="FG1" s="27" t="s">
        <v>4</v>
      </c>
      <c r="FH1" s="27" t="s">
        <v>5</v>
      </c>
      <c r="FI1" s="27" t="s">
        <v>6</v>
      </c>
      <c r="FJ1" s="27" t="s">
        <v>7</v>
      </c>
      <c r="FK1" s="27" t="s">
        <v>8</v>
      </c>
      <c r="FL1" s="27" t="s">
        <v>9</v>
      </c>
      <c r="FM1" s="27" t="s">
        <v>10</v>
      </c>
      <c r="FN1" s="27" t="s">
        <v>11</v>
      </c>
      <c r="FO1" s="27" t="s">
        <v>12</v>
      </c>
      <c r="FP1" s="27" t="s">
        <v>13</v>
      </c>
      <c r="FQ1" s="26" t="s">
        <v>26</v>
      </c>
      <c r="FR1" s="27" t="s">
        <v>3</v>
      </c>
      <c r="FS1" s="27" t="s">
        <v>4</v>
      </c>
      <c r="FT1" s="27" t="s">
        <v>5</v>
      </c>
      <c r="FU1" s="27" t="s">
        <v>6</v>
      </c>
      <c r="FV1" s="27" t="s">
        <v>7</v>
      </c>
      <c r="FW1" s="27" t="s">
        <v>8</v>
      </c>
      <c r="FX1" s="27" t="s">
        <v>9</v>
      </c>
      <c r="FY1" s="27" t="s">
        <v>10</v>
      </c>
      <c r="FZ1" s="27" t="s">
        <v>11</v>
      </c>
      <c r="GA1" s="27" t="s">
        <v>12</v>
      </c>
      <c r="GB1" s="27" t="s">
        <v>13</v>
      </c>
      <c r="GC1" s="26" t="s">
        <v>27</v>
      </c>
      <c r="GD1" s="27" t="s">
        <v>3</v>
      </c>
      <c r="GE1" s="27" t="s">
        <v>4</v>
      </c>
      <c r="GF1" s="27" t="s">
        <v>5</v>
      </c>
      <c r="GG1" s="27" t="s">
        <v>6</v>
      </c>
      <c r="GH1" s="27" t="s">
        <v>7</v>
      </c>
      <c r="GI1" s="27" t="s">
        <v>8</v>
      </c>
      <c r="GJ1" s="27" t="s">
        <v>9</v>
      </c>
      <c r="GK1" s="27" t="s">
        <v>10</v>
      </c>
      <c r="GL1" s="27" t="s">
        <v>11</v>
      </c>
      <c r="GM1" s="27" t="s">
        <v>12</v>
      </c>
      <c r="GN1" s="27" t="s">
        <v>13</v>
      </c>
      <c r="GO1" s="26" t="s">
        <v>5</v>
      </c>
      <c r="GP1" s="27" t="s">
        <v>3</v>
      </c>
      <c r="GQ1" s="27" t="s">
        <v>4</v>
      </c>
      <c r="GR1" s="27" t="s">
        <v>5</v>
      </c>
      <c r="GS1" s="27" t="s">
        <v>6</v>
      </c>
      <c r="GT1" s="27" t="s">
        <v>7</v>
      </c>
      <c r="GU1" s="27" t="s">
        <v>8</v>
      </c>
      <c r="GV1" s="27" t="s">
        <v>9</v>
      </c>
      <c r="GW1" s="27" t="s">
        <v>10</v>
      </c>
      <c r="GX1" s="27" t="s">
        <v>11</v>
      </c>
      <c r="GY1" s="27" t="s">
        <v>12</v>
      </c>
      <c r="GZ1" s="27" t="s">
        <v>13</v>
      </c>
      <c r="HA1" s="26" t="s">
        <v>28</v>
      </c>
      <c r="HB1" s="27" t="s">
        <v>3</v>
      </c>
      <c r="HC1" s="27" t="s">
        <v>4</v>
      </c>
      <c r="HD1" s="27" t="s">
        <v>5</v>
      </c>
      <c r="HE1" s="27" t="s">
        <v>6</v>
      </c>
      <c r="HF1" s="27" t="s">
        <v>7</v>
      </c>
      <c r="HG1" s="27" t="s">
        <v>8</v>
      </c>
      <c r="HH1" s="27" t="s">
        <v>9</v>
      </c>
      <c r="HI1" s="27" t="s">
        <v>10</v>
      </c>
      <c r="HJ1" s="27" t="s">
        <v>11</v>
      </c>
      <c r="HK1" s="27" t="s">
        <v>12</v>
      </c>
      <c r="HL1" s="27" t="s">
        <v>13</v>
      </c>
      <c r="HM1" s="26" t="s">
        <v>29</v>
      </c>
      <c r="HN1" s="27" t="s">
        <v>3</v>
      </c>
      <c r="HO1" s="27" t="s">
        <v>4</v>
      </c>
      <c r="HP1" s="27" t="s">
        <v>5</v>
      </c>
      <c r="HQ1" s="27" t="s">
        <v>6</v>
      </c>
      <c r="HR1" s="27" t="s">
        <v>7</v>
      </c>
      <c r="HS1" s="27" t="s">
        <v>8</v>
      </c>
      <c r="HT1" s="27" t="s">
        <v>9</v>
      </c>
      <c r="HU1" s="27" t="s">
        <v>10</v>
      </c>
      <c r="HV1" s="27" t="s">
        <v>11</v>
      </c>
      <c r="HW1" s="27" t="s">
        <v>12</v>
      </c>
      <c r="HX1" s="27" t="s">
        <v>13</v>
      </c>
      <c r="HY1" s="26" t="s">
        <v>30</v>
      </c>
      <c r="HZ1" s="27" t="s">
        <v>3</v>
      </c>
      <c r="IA1" s="27" t="s">
        <v>4</v>
      </c>
      <c r="IB1" s="27" t="s">
        <v>5</v>
      </c>
      <c r="IC1" s="27" t="s">
        <v>6</v>
      </c>
      <c r="ID1" s="27" t="s">
        <v>7</v>
      </c>
      <c r="IE1" s="27" t="s">
        <v>8</v>
      </c>
      <c r="IF1" s="27" t="s">
        <v>9</v>
      </c>
      <c r="IG1" s="27" t="s">
        <v>10</v>
      </c>
      <c r="IH1" s="27" t="s">
        <v>11</v>
      </c>
      <c r="II1" s="27" t="s">
        <v>12</v>
      </c>
      <c r="IJ1" s="27" t="s">
        <v>13</v>
      </c>
      <c r="IK1" s="26" t="s">
        <v>31</v>
      </c>
      <c r="IL1" s="27" t="s">
        <v>3</v>
      </c>
      <c r="IM1" s="27" t="s">
        <v>4</v>
      </c>
      <c r="IN1" s="27" t="s">
        <v>5</v>
      </c>
      <c r="IO1" s="27" t="s">
        <v>6</v>
      </c>
      <c r="IP1" s="27" t="s">
        <v>7</v>
      </c>
      <c r="IQ1" s="27" t="s">
        <v>8</v>
      </c>
      <c r="IR1" s="27" t="s">
        <v>9</v>
      </c>
      <c r="IS1" s="27" t="s">
        <v>10</v>
      </c>
      <c r="IT1" s="27" t="s">
        <v>11</v>
      </c>
      <c r="IU1" s="27" t="s">
        <v>12</v>
      </c>
      <c r="IV1" s="27" t="s">
        <v>13</v>
      </c>
      <c r="IW1" s="26" t="s">
        <v>6</v>
      </c>
      <c r="IX1" s="27" t="s">
        <v>3</v>
      </c>
      <c r="IY1" s="27" t="s">
        <v>4</v>
      </c>
      <c r="IZ1" s="27" t="s">
        <v>5</v>
      </c>
      <c r="JA1" s="27" t="s">
        <v>6</v>
      </c>
      <c r="JB1" s="27" t="s">
        <v>7</v>
      </c>
      <c r="JC1" s="27" t="s">
        <v>8</v>
      </c>
      <c r="JD1" s="27" t="s">
        <v>9</v>
      </c>
      <c r="JE1" s="27" t="s">
        <v>10</v>
      </c>
      <c r="JF1" s="27" t="s">
        <v>11</v>
      </c>
      <c r="JG1" s="27" t="s">
        <v>12</v>
      </c>
      <c r="JH1" s="27" t="s">
        <v>13</v>
      </c>
      <c r="JI1" s="26" t="s">
        <v>32</v>
      </c>
      <c r="JJ1" s="27" t="s">
        <v>3</v>
      </c>
      <c r="JK1" s="27" t="s">
        <v>4</v>
      </c>
      <c r="JL1" s="27" t="s">
        <v>5</v>
      </c>
      <c r="JM1" s="27" t="s">
        <v>6</v>
      </c>
      <c r="JN1" s="27" t="s">
        <v>7</v>
      </c>
      <c r="JO1" s="27" t="s">
        <v>8</v>
      </c>
      <c r="JP1" s="27" t="s">
        <v>9</v>
      </c>
      <c r="JQ1" s="27" t="s">
        <v>10</v>
      </c>
      <c r="JR1" s="27" t="s">
        <v>11</v>
      </c>
      <c r="JS1" s="27" t="s">
        <v>12</v>
      </c>
      <c r="JT1" s="27" t="s">
        <v>13</v>
      </c>
      <c r="JU1" s="26" t="s">
        <v>33</v>
      </c>
      <c r="JV1" s="27" t="s">
        <v>3</v>
      </c>
      <c r="JW1" s="27" t="s">
        <v>4</v>
      </c>
      <c r="JX1" s="27" t="s">
        <v>5</v>
      </c>
      <c r="JY1" s="27" t="s">
        <v>6</v>
      </c>
      <c r="JZ1" s="27" t="s">
        <v>7</v>
      </c>
      <c r="KA1" s="27" t="s">
        <v>8</v>
      </c>
      <c r="KB1" s="27" t="s">
        <v>9</v>
      </c>
      <c r="KC1" s="27" t="s">
        <v>10</v>
      </c>
      <c r="KD1" s="27" t="s">
        <v>11</v>
      </c>
      <c r="KE1" s="27" t="s">
        <v>12</v>
      </c>
      <c r="KF1" s="27" t="s">
        <v>13</v>
      </c>
      <c r="KG1" s="26" t="s">
        <v>2</v>
      </c>
      <c r="KH1" s="27" t="s">
        <v>3</v>
      </c>
      <c r="KI1" s="27" t="s">
        <v>4</v>
      </c>
      <c r="KJ1" s="27" t="s">
        <v>5</v>
      </c>
      <c r="KK1" s="27" t="s">
        <v>6</v>
      </c>
      <c r="KL1" s="27" t="s">
        <v>7</v>
      </c>
      <c r="KM1" s="27" t="s">
        <v>8</v>
      </c>
      <c r="KN1" s="27" t="s">
        <v>9</v>
      </c>
      <c r="KO1" s="27" t="s">
        <v>10</v>
      </c>
      <c r="KP1" s="27" t="s">
        <v>11</v>
      </c>
      <c r="KQ1" s="27" t="s">
        <v>12</v>
      </c>
      <c r="KR1" s="27" t="s">
        <v>13</v>
      </c>
      <c r="KS1" s="26" t="s">
        <v>14</v>
      </c>
      <c r="KT1" s="27" t="s">
        <v>3</v>
      </c>
      <c r="KU1" s="27" t="s">
        <v>4</v>
      </c>
      <c r="KV1" s="27" t="s">
        <v>5</v>
      </c>
      <c r="KW1" s="27" t="s">
        <v>6</v>
      </c>
      <c r="KX1" s="27" t="s">
        <v>7</v>
      </c>
      <c r="KY1" s="27" t="s">
        <v>8</v>
      </c>
      <c r="KZ1" s="27" t="s">
        <v>9</v>
      </c>
      <c r="LA1" s="27" t="s">
        <v>10</v>
      </c>
      <c r="LB1" s="27" t="s">
        <v>11</v>
      </c>
      <c r="LC1" s="27" t="s">
        <v>12</v>
      </c>
      <c r="LD1" s="27" t="s">
        <v>13</v>
      </c>
      <c r="LE1" s="26" t="s">
        <v>15</v>
      </c>
      <c r="LF1" s="27" t="s">
        <v>3</v>
      </c>
      <c r="LG1" s="27" t="s">
        <v>4</v>
      </c>
      <c r="LH1" s="27" t="s">
        <v>5</v>
      </c>
      <c r="LI1" s="27" t="s">
        <v>6</v>
      </c>
      <c r="LJ1" s="27" t="s">
        <v>7</v>
      </c>
      <c r="LK1" s="27" t="s">
        <v>8</v>
      </c>
      <c r="LL1" s="27" t="s">
        <v>9</v>
      </c>
      <c r="LM1" s="27" t="s">
        <v>10</v>
      </c>
      <c r="LN1" s="27" t="s">
        <v>11</v>
      </c>
      <c r="LO1" s="27" t="s">
        <v>12</v>
      </c>
      <c r="LP1" s="27" t="s">
        <v>13</v>
      </c>
      <c r="LQ1" s="26" t="s">
        <v>16</v>
      </c>
      <c r="LR1" s="27" t="s">
        <v>3</v>
      </c>
      <c r="LS1" s="27" t="s">
        <v>4</v>
      </c>
      <c r="LT1" s="27" t="s">
        <v>5</v>
      </c>
      <c r="LU1" s="27" t="s">
        <v>6</v>
      </c>
      <c r="LV1" s="27" t="s">
        <v>7</v>
      </c>
      <c r="LW1" s="27" t="s">
        <v>8</v>
      </c>
      <c r="LX1" s="27" t="s">
        <v>9</v>
      </c>
      <c r="LY1" s="27" t="s">
        <v>10</v>
      </c>
      <c r="LZ1" s="27" t="s">
        <v>11</v>
      </c>
      <c r="MA1" s="27" t="s">
        <v>12</v>
      </c>
      <c r="MB1" s="27" t="s">
        <v>13</v>
      </c>
      <c r="MC1" s="26" t="s">
        <v>17</v>
      </c>
      <c r="MD1" s="27" t="s">
        <v>3</v>
      </c>
      <c r="ME1" s="27" t="s">
        <v>4</v>
      </c>
      <c r="MF1" s="27" t="s">
        <v>5</v>
      </c>
      <c r="MG1" s="27" t="s">
        <v>6</v>
      </c>
      <c r="MH1" s="27" t="s">
        <v>7</v>
      </c>
      <c r="MI1" s="27" t="s">
        <v>8</v>
      </c>
      <c r="MJ1" s="27" t="s">
        <v>9</v>
      </c>
      <c r="MK1" s="27" t="s">
        <v>10</v>
      </c>
      <c r="ML1" s="27" t="s">
        <v>11</v>
      </c>
      <c r="MM1" s="27" t="s">
        <v>12</v>
      </c>
      <c r="MN1" s="27" t="s">
        <v>13</v>
      </c>
      <c r="MO1" s="26" t="s">
        <v>18</v>
      </c>
      <c r="MP1" s="27" t="s">
        <v>3</v>
      </c>
      <c r="MQ1" s="27" t="s">
        <v>4</v>
      </c>
      <c r="MR1" s="27" t="s">
        <v>5</v>
      </c>
      <c r="MS1" s="27" t="s">
        <v>6</v>
      </c>
      <c r="MT1" s="27" t="s">
        <v>7</v>
      </c>
      <c r="MU1" s="27" t="s">
        <v>8</v>
      </c>
      <c r="MV1" s="27" t="s">
        <v>9</v>
      </c>
      <c r="MW1" s="27" t="s">
        <v>10</v>
      </c>
      <c r="MX1" s="27" t="s">
        <v>11</v>
      </c>
      <c r="MY1" s="27" t="s">
        <v>12</v>
      </c>
      <c r="MZ1" s="27" t="s">
        <v>13</v>
      </c>
      <c r="NA1" s="26" t="s">
        <v>19</v>
      </c>
      <c r="NB1" s="27" t="s">
        <v>3</v>
      </c>
      <c r="NC1" s="27" t="s">
        <v>4</v>
      </c>
      <c r="ND1" s="27" t="s">
        <v>5</v>
      </c>
      <c r="NE1" s="27" t="s">
        <v>6</v>
      </c>
      <c r="NF1" s="27" t="s">
        <v>7</v>
      </c>
      <c r="NG1" s="27" t="s">
        <v>8</v>
      </c>
      <c r="NH1" s="27" t="s">
        <v>9</v>
      </c>
      <c r="NI1" s="27" t="s">
        <v>10</v>
      </c>
      <c r="NJ1" s="27" t="s">
        <v>11</v>
      </c>
      <c r="NK1" s="27" t="s">
        <v>12</v>
      </c>
      <c r="NL1" s="27" t="s">
        <v>13</v>
      </c>
      <c r="NM1" s="26" t="s">
        <v>20</v>
      </c>
      <c r="NN1" s="27" t="s">
        <v>3</v>
      </c>
      <c r="NO1" s="27" t="s">
        <v>4</v>
      </c>
      <c r="NP1" s="27" t="s">
        <v>5</v>
      </c>
      <c r="NQ1" s="27" t="s">
        <v>6</v>
      </c>
      <c r="NR1" s="27" t="s">
        <v>7</v>
      </c>
      <c r="NS1" s="27" t="s">
        <v>8</v>
      </c>
      <c r="NT1" s="27" t="s">
        <v>9</v>
      </c>
      <c r="NU1" s="27" t="s">
        <v>10</v>
      </c>
      <c r="NV1" s="27" t="s">
        <v>11</v>
      </c>
      <c r="NW1" s="27" t="s">
        <v>12</v>
      </c>
      <c r="NX1" s="27" t="s">
        <v>13</v>
      </c>
      <c r="NY1" s="26" t="s">
        <v>21</v>
      </c>
      <c r="NZ1" s="27" t="s">
        <v>3</v>
      </c>
      <c r="OA1" s="27" t="s">
        <v>4</v>
      </c>
      <c r="OB1" s="27" t="s">
        <v>5</v>
      </c>
      <c r="OC1" s="27" t="s">
        <v>6</v>
      </c>
      <c r="OD1" s="27" t="s">
        <v>7</v>
      </c>
      <c r="OE1" s="27" t="s">
        <v>8</v>
      </c>
      <c r="OF1" s="27" t="s">
        <v>9</v>
      </c>
      <c r="OG1" s="27" t="s">
        <v>10</v>
      </c>
      <c r="OH1" s="27" t="s">
        <v>11</v>
      </c>
      <c r="OI1" s="27" t="s">
        <v>12</v>
      </c>
      <c r="OJ1" s="27" t="s">
        <v>13</v>
      </c>
      <c r="OK1" s="26" t="s">
        <v>22</v>
      </c>
      <c r="OL1" s="27" t="s">
        <v>3</v>
      </c>
      <c r="OM1" s="27" t="s">
        <v>4</v>
      </c>
      <c r="ON1" s="27" t="s">
        <v>5</v>
      </c>
      <c r="OO1" s="27" t="s">
        <v>6</v>
      </c>
      <c r="OP1" s="27" t="s">
        <v>7</v>
      </c>
      <c r="OQ1" s="27" t="s">
        <v>8</v>
      </c>
      <c r="OR1" s="27" t="s">
        <v>9</v>
      </c>
      <c r="OS1" s="27" t="s">
        <v>10</v>
      </c>
      <c r="OT1" s="27" t="s">
        <v>11</v>
      </c>
      <c r="OU1" s="27" t="s">
        <v>12</v>
      </c>
      <c r="OV1" s="27" t="s">
        <v>13</v>
      </c>
      <c r="OW1" s="26" t="s">
        <v>23</v>
      </c>
      <c r="OX1" s="27" t="s">
        <v>3</v>
      </c>
      <c r="OY1" s="27" t="s">
        <v>4</v>
      </c>
      <c r="OZ1" s="27" t="s">
        <v>5</v>
      </c>
      <c r="PA1" s="27" t="s">
        <v>6</v>
      </c>
      <c r="PB1" s="27" t="s">
        <v>7</v>
      </c>
      <c r="PC1" s="27" t="s">
        <v>8</v>
      </c>
      <c r="PD1" s="27" t="s">
        <v>9</v>
      </c>
      <c r="PE1" s="27" t="s">
        <v>10</v>
      </c>
      <c r="PF1" s="27" t="s">
        <v>11</v>
      </c>
      <c r="PG1" s="27" t="s">
        <v>12</v>
      </c>
      <c r="PH1" s="27" t="s">
        <v>13</v>
      </c>
      <c r="PI1" s="26" t="s">
        <v>4</v>
      </c>
      <c r="PJ1" s="27" t="s">
        <v>3</v>
      </c>
      <c r="PK1" s="27" t="s">
        <v>4</v>
      </c>
      <c r="PL1" s="27" t="s">
        <v>5</v>
      </c>
      <c r="PM1" s="27" t="s">
        <v>6</v>
      </c>
      <c r="PN1" s="27" t="s">
        <v>7</v>
      </c>
      <c r="PO1" s="27" t="s">
        <v>8</v>
      </c>
      <c r="PP1" s="27" t="s">
        <v>9</v>
      </c>
      <c r="PQ1" s="27" t="s">
        <v>10</v>
      </c>
      <c r="PR1" s="27" t="s">
        <v>11</v>
      </c>
      <c r="PS1" s="27" t="s">
        <v>12</v>
      </c>
      <c r="PT1" s="27" t="s">
        <v>13</v>
      </c>
      <c r="PU1" s="26" t="s">
        <v>24</v>
      </c>
      <c r="PV1" s="27" t="s">
        <v>3</v>
      </c>
      <c r="PW1" s="27" t="s">
        <v>4</v>
      </c>
      <c r="PX1" s="27" t="s">
        <v>5</v>
      </c>
      <c r="PY1" s="27" t="s">
        <v>6</v>
      </c>
      <c r="PZ1" s="27" t="s">
        <v>7</v>
      </c>
      <c r="QA1" s="27" t="s">
        <v>8</v>
      </c>
      <c r="QB1" s="27" t="s">
        <v>9</v>
      </c>
      <c r="QC1" s="27" t="s">
        <v>10</v>
      </c>
      <c r="QD1" s="27" t="s">
        <v>11</v>
      </c>
      <c r="QE1" s="27" t="s">
        <v>12</v>
      </c>
      <c r="QF1" s="27" t="s">
        <v>13</v>
      </c>
      <c r="QG1" s="26" t="s">
        <v>25</v>
      </c>
      <c r="QH1" s="27" t="s">
        <v>3</v>
      </c>
      <c r="QI1" s="27" t="s">
        <v>4</v>
      </c>
      <c r="QJ1" s="27" t="s">
        <v>5</v>
      </c>
      <c r="QK1" s="27" t="s">
        <v>6</v>
      </c>
      <c r="QL1" s="27" t="s">
        <v>7</v>
      </c>
      <c r="QM1" s="27" t="s">
        <v>8</v>
      </c>
      <c r="QN1" s="27" t="s">
        <v>9</v>
      </c>
      <c r="QO1" s="27" t="s">
        <v>10</v>
      </c>
      <c r="QP1" s="27" t="s">
        <v>11</v>
      </c>
      <c r="QQ1" s="27" t="s">
        <v>12</v>
      </c>
      <c r="QR1" s="27" t="s">
        <v>13</v>
      </c>
      <c r="QS1" s="26" t="s">
        <v>26</v>
      </c>
      <c r="QT1" s="27" t="s">
        <v>3</v>
      </c>
      <c r="QU1" s="27" t="s">
        <v>4</v>
      </c>
      <c r="QV1" s="27" t="s">
        <v>5</v>
      </c>
      <c r="QW1" s="27" t="s">
        <v>6</v>
      </c>
      <c r="QX1" s="27" t="s">
        <v>7</v>
      </c>
      <c r="QY1" s="27" t="s">
        <v>8</v>
      </c>
      <c r="QZ1" s="27" t="s">
        <v>9</v>
      </c>
      <c r="RA1" s="27" t="s">
        <v>10</v>
      </c>
      <c r="RB1" s="27" t="s">
        <v>11</v>
      </c>
      <c r="RC1" s="27" t="s">
        <v>12</v>
      </c>
      <c r="RD1" s="27" t="s">
        <v>13</v>
      </c>
      <c r="RE1" s="26" t="s">
        <v>27</v>
      </c>
      <c r="RF1" s="27" t="s">
        <v>3</v>
      </c>
      <c r="RG1" s="27" t="s">
        <v>4</v>
      </c>
      <c r="RH1" s="27" t="s">
        <v>5</v>
      </c>
      <c r="RI1" s="27" t="s">
        <v>6</v>
      </c>
      <c r="RJ1" s="27" t="s">
        <v>7</v>
      </c>
      <c r="RK1" s="27" t="s">
        <v>8</v>
      </c>
      <c r="RL1" s="27" t="s">
        <v>9</v>
      </c>
      <c r="RM1" s="27" t="s">
        <v>10</v>
      </c>
      <c r="RN1" s="27" t="s">
        <v>11</v>
      </c>
      <c r="RO1" s="27" t="s">
        <v>12</v>
      </c>
      <c r="RP1" s="27" t="s">
        <v>13</v>
      </c>
      <c r="RQ1" s="26" t="s">
        <v>5</v>
      </c>
      <c r="RR1" s="27" t="s">
        <v>3</v>
      </c>
      <c r="RS1" s="27" t="s">
        <v>4</v>
      </c>
      <c r="RT1" s="27" t="s">
        <v>5</v>
      </c>
      <c r="RU1" s="27" t="s">
        <v>6</v>
      </c>
      <c r="RV1" s="27" t="s">
        <v>7</v>
      </c>
      <c r="RW1" s="27" t="s">
        <v>8</v>
      </c>
      <c r="RX1" s="27" t="s">
        <v>9</v>
      </c>
      <c r="RY1" s="27" t="s">
        <v>10</v>
      </c>
      <c r="RZ1" s="27" t="s">
        <v>11</v>
      </c>
      <c r="SA1" s="27" t="s">
        <v>12</v>
      </c>
      <c r="SB1" s="27" t="s">
        <v>13</v>
      </c>
      <c r="SC1" s="26" t="s">
        <v>28</v>
      </c>
      <c r="SD1" s="27" t="s">
        <v>3</v>
      </c>
      <c r="SE1" s="27" t="s">
        <v>4</v>
      </c>
      <c r="SF1" s="27" t="s">
        <v>5</v>
      </c>
      <c r="SG1" s="27" t="s">
        <v>6</v>
      </c>
      <c r="SH1" s="27" t="s">
        <v>7</v>
      </c>
      <c r="SI1" s="27" t="s">
        <v>8</v>
      </c>
      <c r="SJ1" s="27" t="s">
        <v>9</v>
      </c>
      <c r="SK1" s="27" t="s">
        <v>10</v>
      </c>
      <c r="SL1" s="27" t="s">
        <v>11</v>
      </c>
      <c r="SM1" s="27" t="s">
        <v>12</v>
      </c>
      <c r="SN1" s="27" t="s">
        <v>13</v>
      </c>
      <c r="SO1" s="26" t="s">
        <v>29</v>
      </c>
      <c r="SP1" s="27" t="s">
        <v>3</v>
      </c>
      <c r="SQ1" s="27" t="s">
        <v>4</v>
      </c>
      <c r="SR1" s="27" t="s">
        <v>5</v>
      </c>
      <c r="SS1" s="27" t="s">
        <v>6</v>
      </c>
      <c r="ST1" s="27" t="s">
        <v>7</v>
      </c>
      <c r="SU1" s="27" t="s">
        <v>8</v>
      </c>
      <c r="SV1" s="27" t="s">
        <v>9</v>
      </c>
      <c r="SW1" s="27" t="s">
        <v>10</v>
      </c>
      <c r="SX1" s="27" t="s">
        <v>11</v>
      </c>
      <c r="SY1" s="27" t="s">
        <v>12</v>
      </c>
      <c r="SZ1" s="27" t="s">
        <v>13</v>
      </c>
      <c r="TA1" s="26" t="s">
        <v>30</v>
      </c>
      <c r="TB1" s="27" t="s">
        <v>3</v>
      </c>
      <c r="TC1" s="27" t="s">
        <v>4</v>
      </c>
      <c r="TD1" s="27" t="s">
        <v>5</v>
      </c>
      <c r="TE1" s="27" t="s">
        <v>6</v>
      </c>
      <c r="TF1" s="27" t="s">
        <v>7</v>
      </c>
      <c r="TG1" s="27" t="s">
        <v>8</v>
      </c>
      <c r="TH1" s="27" t="s">
        <v>9</v>
      </c>
      <c r="TI1" s="27" t="s">
        <v>10</v>
      </c>
      <c r="TJ1" s="27" t="s">
        <v>11</v>
      </c>
      <c r="TK1" s="27" t="s">
        <v>12</v>
      </c>
      <c r="TL1" s="27" t="s">
        <v>13</v>
      </c>
      <c r="TM1" s="26" t="s">
        <v>31</v>
      </c>
      <c r="TN1" s="27" t="s">
        <v>3</v>
      </c>
      <c r="TO1" s="27" t="s">
        <v>4</v>
      </c>
      <c r="TP1" s="27" t="s">
        <v>5</v>
      </c>
      <c r="TQ1" s="27" t="s">
        <v>6</v>
      </c>
      <c r="TR1" s="27" t="s">
        <v>7</v>
      </c>
      <c r="TS1" s="27" t="s">
        <v>8</v>
      </c>
      <c r="TT1" s="27" t="s">
        <v>9</v>
      </c>
      <c r="TU1" s="27" t="s">
        <v>10</v>
      </c>
      <c r="TV1" s="27" t="s">
        <v>11</v>
      </c>
      <c r="TW1" s="27" t="s">
        <v>12</v>
      </c>
      <c r="TX1" s="27" t="s">
        <v>13</v>
      </c>
      <c r="TY1" s="26" t="s">
        <v>6</v>
      </c>
      <c r="TZ1" s="27" t="s">
        <v>3</v>
      </c>
      <c r="UA1" s="27" t="s">
        <v>4</v>
      </c>
      <c r="UB1" s="27" t="s">
        <v>5</v>
      </c>
      <c r="UC1" s="27" t="s">
        <v>6</v>
      </c>
      <c r="UD1" s="27" t="s">
        <v>7</v>
      </c>
      <c r="UE1" s="27" t="s">
        <v>8</v>
      </c>
      <c r="UF1" s="27" t="s">
        <v>9</v>
      </c>
      <c r="UG1" s="27" t="s">
        <v>10</v>
      </c>
      <c r="UH1" s="27" t="s">
        <v>11</v>
      </c>
      <c r="UI1" s="27" t="s">
        <v>12</v>
      </c>
      <c r="UJ1" s="27" t="s">
        <v>13</v>
      </c>
      <c r="UK1" s="26" t="s">
        <v>32</v>
      </c>
      <c r="UL1" s="27" t="s">
        <v>3</v>
      </c>
      <c r="UM1" s="27" t="s">
        <v>4</v>
      </c>
      <c r="UN1" s="27" t="s">
        <v>5</v>
      </c>
      <c r="UO1" s="27" t="s">
        <v>6</v>
      </c>
      <c r="UP1" s="27" t="s">
        <v>7</v>
      </c>
      <c r="UQ1" s="27" t="s">
        <v>8</v>
      </c>
      <c r="UR1" s="27" t="s">
        <v>9</v>
      </c>
      <c r="US1" s="27" t="s">
        <v>10</v>
      </c>
      <c r="UT1" s="27" t="s">
        <v>11</v>
      </c>
      <c r="UU1" s="27" t="s">
        <v>12</v>
      </c>
      <c r="UV1" s="27" t="s">
        <v>13</v>
      </c>
      <c r="UW1" s="26" t="s">
        <v>33</v>
      </c>
      <c r="UX1" s="27" t="s">
        <v>3</v>
      </c>
    </row>
    <row r="2" spans="2:570" ht="25" customHeight="1" x14ac:dyDescent="0.2">
      <c r="E2" s="28" t="s">
        <v>34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30"/>
      <c r="ES2" s="28" t="s">
        <v>35</v>
      </c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30"/>
    </row>
    <row r="3" spans="2:570" ht="25" customHeight="1" x14ac:dyDescent="0.2">
      <c r="B3" s="31" t="s">
        <v>36</v>
      </c>
      <c r="C3" s="32"/>
      <c r="D3" s="33"/>
      <c r="AP3" s="37" t="s">
        <v>37</v>
      </c>
      <c r="AQ3" s="29"/>
      <c r="AR3" s="29"/>
      <c r="AS3" s="29"/>
      <c r="AT3" s="29"/>
      <c r="AU3" s="30"/>
      <c r="AV3" s="38" t="s">
        <v>38</v>
      </c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30"/>
      <c r="CD3" s="37" t="s">
        <v>39</v>
      </c>
      <c r="CE3" s="29"/>
      <c r="CF3" s="29"/>
      <c r="CG3" s="29"/>
      <c r="CH3" s="29"/>
      <c r="CI3" s="30"/>
      <c r="CJ3" s="38" t="s">
        <v>40</v>
      </c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30"/>
    </row>
    <row r="4" spans="2:570" ht="25" customHeight="1" x14ac:dyDescent="0.2">
      <c r="B4" s="34"/>
      <c r="C4" s="35"/>
      <c r="D4" s="36"/>
      <c r="AP4" s="39" t="s">
        <v>41</v>
      </c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30"/>
      <c r="BB4" s="40" t="s">
        <v>42</v>
      </c>
      <c r="BC4" s="29"/>
      <c r="BD4" s="29"/>
      <c r="BE4" s="30"/>
      <c r="BF4" s="41" t="s">
        <v>43</v>
      </c>
      <c r="BG4" s="29"/>
      <c r="BH4" s="29"/>
      <c r="BI4" s="29"/>
      <c r="BJ4" s="29"/>
      <c r="BK4" s="29"/>
      <c r="BL4" s="30"/>
      <c r="BM4" s="42" t="s">
        <v>44</v>
      </c>
      <c r="BN4" s="43" t="s">
        <v>45</v>
      </c>
      <c r="BO4" s="29"/>
      <c r="BP4" s="30"/>
      <c r="BQ4" s="44"/>
      <c r="BR4" s="30"/>
      <c r="CD4" s="39" t="s">
        <v>41</v>
      </c>
      <c r="CE4" s="29"/>
      <c r="CF4" s="29"/>
      <c r="CG4" s="29"/>
      <c r="CH4" s="29"/>
      <c r="CI4" s="29"/>
      <c r="CJ4" s="29"/>
      <c r="CK4" s="29"/>
      <c r="CL4" s="29"/>
      <c r="CM4" s="30"/>
      <c r="CN4" s="40" t="s">
        <v>42</v>
      </c>
      <c r="CO4" s="29"/>
      <c r="CP4" s="29"/>
      <c r="CQ4" s="30"/>
      <c r="CR4" s="41" t="s">
        <v>43</v>
      </c>
      <c r="CS4" s="29"/>
      <c r="CT4" s="29"/>
      <c r="CU4" s="29"/>
      <c r="CV4" s="29"/>
      <c r="CW4" s="29"/>
      <c r="CX4" s="29"/>
      <c r="CY4" s="30"/>
      <c r="CZ4" s="42" t="s">
        <v>44</v>
      </c>
      <c r="DA4" s="43" t="s">
        <v>45</v>
      </c>
      <c r="DB4" s="29"/>
      <c r="DC4" s="30"/>
      <c r="DD4" s="44"/>
      <c r="DE4" s="30"/>
    </row>
    <row r="5" spans="2:570" ht="25" customHeight="1" x14ac:dyDescent="0.2"/>
    <row r="6" spans="2:570" ht="25" customHeight="1" x14ac:dyDescent="0.2"/>
    <row r="7" spans="2:570" ht="25" customHeight="1" x14ac:dyDescent="0.2">
      <c r="B7" s="31" t="s">
        <v>46</v>
      </c>
      <c r="C7" s="32"/>
      <c r="D7" s="33"/>
      <c r="BK7" s="37" t="s">
        <v>47</v>
      </c>
      <c r="BL7" s="29"/>
      <c r="BM7" s="29"/>
      <c r="BN7" s="29"/>
      <c r="BO7" s="29"/>
      <c r="BP7" s="30"/>
      <c r="BQ7" s="38" t="s">
        <v>48</v>
      </c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30"/>
      <c r="CT7" s="37" t="s">
        <v>49</v>
      </c>
      <c r="CU7" s="29"/>
      <c r="CV7" s="29"/>
      <c r="CW7" s="29"/>
      <c r="CX7" s="29"/>
      <c r="CY7" s="30"/>
      <c r="CZ7" s="38" t="s">
        <v>40</v>
      </c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30"/>
      <c r="FH7" s="37" t="s">
        <v>50</v>
      </c>
      <c r="FI7" s="29"/>
      <c r="FJ7" s="29"/>
      <c r="FK7" s="29"/>
      <c r="FL7" s="29"/>
      <c r="FM7" s="30"/>
      <c r="FN7" s="38" t="s">
        <v>51</v>
      </c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30"/>
      <c r="GO7" s="37" t="s">
        <v>52</v>
      </c>
      <c r="GP7" s="29"/>
      <c r="GQ7" s="29"/>
      <c r="GR7" s="29"/>
      <c r="GS7" s="29"/>
      <c r="GT7" s="30"/>
      <c r="GU7" s="38" t="s">
        <v>51</v>
      </c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30"/>
    </row>
    <row r="8" spans="2:570" ht="25" customHeight="1" x14ac:dyDescent="0.2">
      <c r="B8" s="34"/>
      <c r="C8" s="35"/>
      <c r="D8" s="36"/>
      <c r="BK8" s="39" t="s">
        <v>41</v>
      </c>
      <c r="BL8" s="29"/>
      <c r="BM8" s="29"/>
      <c r="BN8" s="29"/>
      <c r="BO8" s="29"/>
      <c r="BP8" s="29"/>
      <c r="BQ8" s="29"/>
      <c r="BR8" s="29"/>
      <c r="BS8" s="29"/>
      <c r="BT8" s="30"/>
      <c r="BU8" s="40" t="s">
        <v>42</v>
      </c>
      <c r="BV8" s="29"/>
      <c r="BW8" s="29"/>
      <c r="BX8" s="29"/>
      <c r="BY8" s="30"/>
      <c r="BZ8" s="41" t="s">
        <v>43</v>
      </c>
      <c r="CA8" s="29"/>
      <c r="CB8" s="29"/>
      <c r="CC8" s="29"/>
      <c r="CD8" s="29"/>
      <c r="CE8" s="29"/>
      <c r="CF8" s="29"/>
      <c r="CG8" s="30"/>
      <c r="CH8" s="42" t="s">
        <v>44</v>
      </c>
      <c r="CI8" s="43" t="s">
        <v>45</v>
      </c>
      <c r="CJ8" s="29"/>
      <c r="CK8" s="30"/>
      <c r="CL8" s="44"/>
      <c r="CM8" s="30"/>
      <c r="CT8" s="39" t="s">
        <v>41</v>
      </c>
      <c r="CU8" s="29"/>
      <c r="CV8" s="29"/>
      <c r="CW8" s="29"/>
      <c r="CX8" s="29"/>
      <c r="CY8" s="29"/>
      <c r="CZ8" s="29"/>
      <c r="DA8" s="29"/>
      <c r="DB8" s="29"/>
      <c r="DC8" s="30"/>
      <c r="DD8" s="40" t="s">
        <v>42</v>
      </c>
      <c r="DE8" s="29"/>
      <c r="DF8" s="29"/>
      <c r="DG8" s="30"/>
      <c r="DH8" s="41" t="s">
        <v>43</v>
      </c>
      <c r="DI8" s="29"/>
      <c r="DJ8" s="29"/>
      <c r="DK8" s="29"/>
      <c r="DL8" s="29"/>
      <c r="DM8" s="29"/>
      <c r="DN8" s="29"/>
      <c r="DO8" s="30"/>
      <c r="DP8" s="42" t="s">
        <v>44</v>
      </c>
      <c r="DQ8" s="43" t="s">
        <v>45</v>
      </c>
      <c r="DR8" s="29"/>
      <c r="DS8" s="30"/>
      <c r="DT8" s="44"/>
      <c r="DU8" s="30"/>
      <c r="FH8" s="39" t="s">
        <v>41</v>
      </c>
      <c r="FI8" s="29"/>
      <c r="FJ8" s="29"/>
      <c r="FK8" s="29"/>
      <c r="FL8" s="29"/>
      <c r="FM8" s="29"/>
      <c r="FN8" s="29"/>
      <c r="FO8" s="30"/>
      <c r="FP8" s="40" t="s">
        <v>42</v>
      </c>
      <c r="FQ8" s="29"/>
      <c r="FR8" s="29"/>
      <c r="FS8" s="30"/>
      <c r="FT8" s="41" t="s">
        <v>43</v>
      </c>
      <c r="FU8" s="29"/>
      <c r="FV8" s="29"/>
      <c r="FW8" s="30"/>
      <c r="FX8" s="42" t="s">
        <v>44</v>
      </c>
      <c r="FY8" s="43" t="s">
        <v>45</v>
      </c>
      <c r="FZ8" s="29"/>
      <c r="GA8" s="30"/>
      <c r="GB8" s="44"/>
      <c r="GC8" s="30"/>
      <c r="GO8" s="39" t="s">
        <v>41</v>
      </c>
      <c r="GP8" s="29"/>
      <c r="GQ8" s="29"/>
      <c r="GR8" s="29"/>
      <c r="GS8" s="29"/>
      <c r="GT8" s="29"/>
      <c r="GU8" s="29"/>
      <c r="GV8" s="30"/>
      <c r="GW8" s="40" t="s">
        <v>42</v>
      </c>
      <c r="GX8" s="29"/>
      <c r="GY8" s="29"/>
      <c r="GZ8" s="30"/>
      <c r="HA8" s="41" t="s">
        <v>43</v>
      </c>
      <c r="HB8" s="29"/>
      <c r="HC8" s="29"/>
      <c r="HD8" s="30"/>
      <c r="HE8" s="42" t="s">
        <v>44</v>
      </c>
      <c r="HF8" s="43" t="s">
        <v>45</v>
      </c>
      <c r="HG8" s="29"/>
      <c r="HH8" s="30"/>
      <c r="HI8" s="44"/>
      <c r="HJ8" s="30"/>
    </row>
    <row r="9" spans="2:570" ht="25" customHeight="1" x14ac:dyDescent="0.2"/>
    <row r="10" spans="2:570" ht="25" customHeight="1" x14ac:dyDescent="0.2"/>
    <row r="11" spans="2:570" ht="25" customHeight="1" x14ac:dyDescent="0.2">
      <c r="B11" s="45" t="s">
        <v>53</v>
      </c>
      <c r="C11" s="32"/>
      <c r="D11" s="33"/>
      <c r="DF11" s="46" t="s">
        <v>54</v>
      </c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3"/>
      <c r="HL11" s="46" t="s">
        <v>54</v>
      </c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3"/>
    </row>
    <row r="12" spans="2:570" ht="25" customHeight="1" x14ac:dyDescent="0.2">
      <c r="B12" s="34"/>
      <c r="C12" s="35"/>
      <c r="D12" s="36"/>
      <c r="DF12" s="34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6"/>
      <c r="HL12" s="34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6"/>
    </row>
    <row r="13" spans="2:570" ht="25" customHeight="1" x14ac:dyDescent="0.2"/>
    <row r="14" spans="2:570" ht="25" customHeight="1" x14ac:dyDescent="0.2"/>
    <row r="15" spans="2:570" ht="25" customHeight="1" x14ac:dyDescent="0.2">
      <c r="B15" s="31" t="s">
        <v>55</v>
      </c>
      <c r="C15" s="32"/>
      <c r="D15" s="33"/>
      <c r="AJ15" s="37" t="s">
        <v>56</v>
      </c>
      <c r="AK15" s="29"/>
      <c r="AL15" s="29"/>
      <c r="AM15" s="29"/>
      <c r="AN15" s="29"/>
      <c r="AO15" s="30"/>
      <c r="AP15" s="38" t="s">
        <v>51</v>
      </c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30"/>
      <c r="BV15" s="37" t="s">
        <v>57</v>
      </c>
      <c r="BW15" s="29"/>
      <c r="BX15" s="29"/>
      <c r="BY15" s="29"/>
      <c r="BZ15" s="29"/>
      <c r="CA15" s="30"/>
      <c r="CB15" s="38" t="s">
        <v>58</v>
      </c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30"/>
      <c r="CZ15" s="37" t="s">
        <v>59</v>
      </c>
      <c r="DA15" s="29"/>
      <c r="DB15" s="29"/>
      <c r="DC15" s="29"/>
      <c r="DD15" s="29"/>
      <c r="DE15" s="30"/>
      <c r="DF15" s="38" t="s">
        <v>60</v>
      </c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30"/>
      <c r="EL15" s="37" t="s">
        <v>61</v>
      </c>
      <c r="EM15" s="29"/>
      <c r="EN15" s="29"/>
      <c r="EO15" s="29"/>
      <c r="EP15" s="29"/>
      <c r="EQ15" s="30"/>
      <c r="ER15" s="38" t="s">
        <v>51</v>
      </c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30"/>
      <c r="FS15" s="37" t="s">
        <v>62</v>
      </c>
      <c r="FT15" s="29"/>
      <c r="FU15" s="29"/>
      <c r="FV15" s="29"/>
      <c r="FW15" s="29"/>
      <c r="FX15" s="30"/>
      <c r="FY15" s="38" t="s">
        <v>51</v>
      </c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30"/>
      <c r="HE15" s="37" t="s">
        <v>63</v>
      </c>
      <c r="HF15" s="29"/>
      <c r="HG15" s="29"/>
      <c r="HH15" s="29"/>
      <c r="HI15" s="29"/>
      <c r="HJ15" s="30"/>
      <c r="HK15" s="38" t="s">
        <v>51</v>
      </c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30"/>
    </row>
    <row r="16" spans="2:570" ht="25" customHeight="1" x14ac:dyDescent="0.2">
      <c r="B16" s="34"/>
      <c r="C16" s="35"/>
      <c r="D16" s="36"/>
      <c r="AJ16" s="39" t="s">
        <v>41</v>
      </c>
      <c r="AK16" s="29"/>
      <c r="AL16" s="29"/>
      <c r="AM16" s="29"/>
      <c r="AN16" s="29"/>
      <c r="AO16" s="29"/>
      <c r="AP16" s="29"/>
      <c r="AQ16" s="30"/>
      <c r="AR16" s="40" t="s">
        <v>42</v>
      </c>
      <c r="AS16" s="29"/>
      <c r="AT16" s="29"/>
      <c r="AU16" s="30"/>
      <c r="AV16" s="41" t="s">
        <v>43</v>
      </c>
      <c r="AW16" s="29"/>
      <c r="AX16" s="29"/>
      <c r="AY16" s="30"/>
      <c r="AZ16" s="42" t="s">
        <v>44</v>
      </c>
      <c r="BA16" s="43" t="s">
        <v>45</v>
      </c>
      <c r="BB16" s="29"/>
      <c r="BC16" s="30"/>
      <c r="BD16" s="44"/>
      <c r="BE16" s="30"/>
      <c r="BV16" s="39" t="s">
        <v>41</v>
      </c>
      <c r="BW16" s="29"/>
      <c r="BX16" s="29"/>
      <c r="BY16" s="29"/>
      <c r="BZ16" s="29"/>
      <c r="CA16" s="29"/>
      <c r="CB16" s="29"/>
      <c r="CC16" s="30"/>
      <c r="CD16" s="40" t="s">
        <v>42</v>
      </c>
      <c r="CE16" s="29"/>
      <c r="CF16" s="29"/>
      <c r="CG16" s="30"/>
      <c r="CH16" s="41" t="s">
        <v>43</v>
      </c>
      <c r="CI16" s="29"/>
      <c r="CJ16" s="29"/>
      <c r="CK16" s="30"/>
      <c r="CL16" s="42" t="s">
        <v>44</v>
      </c>
      <c r="CM16" s="43" t="s">
        <v>45</v>
      </c>
      <c r="CN16" s="29"/>
      <c r="CO16" s="30"/>
      <c r="CP16" s="44"/>
      <c r="CQ16" s="30"/>
      <c r="CZ16" s="39" t="s">
        <v>41</v>
      </c>
      <c r="DA16" s="29"/>
      <c r="DB16" s="29"/>
      <c r="DC16" s="29"/>
      <c r="DD16" s="29"/>
      <c r="DE16" s="29"/>
      <c r="DF16" s="29"/>
      <c r="DG16" s="29"/>
      <c r="DH16" s="29"/>
      <c r="DI16" s="30"/>
      <c r="DJ16" s="40" t="s">
        <v>42</v>
      </c>
      <c r="DK16" s="29"/>
      <c r="DL16" s="29"/>
      <c r="DM16" s="29"/>
      <c r="DN16" s="29"/>
      <c r="DO16" s="29"/>
      <c r="DP16" s="30"/>
      <c r="DQ16" s="41" t="s">
        <v>43</v>
      </c>
      <c r="DR16" s="29"/>
      <c r="DS16" s="29"/>
      <c r="DT16" s="29"/>
      <c r="DU16" s="29"/>
      <c r="DV16" s="29"/>
      <c r="DW16" s="30"/>
      <c r="DX16" s="42" t="s">
        <v>44</v>
      </c>
      <c r="DY16" s="43" t="s">
        <v>45</v>
      </c>
      <c r="DZ16" s="29"/>
      <c r="EA16" s="30"/>
      <c r="EB16" s="44"/>
      <c r="EC16" s="30"/>
      <c r="EL16" s="39" t="s">
        <v>41</v>
      </c>
      <c r="EM16" s="29"/>
      <c r="EN16" s="29"/>
      <c r="EO16" s="29"/>
      <c r="EP16" s="29"/>
      <c r="EQ16" s="29"/>
      <c r="ER16" s="29"/>
      <c r="ES16" s="30"/>
      <c r="ET16" s="40" t="s">
        <v>42</v>
      </c>
      <c r="EU16" s="29"/>
      <c r="EV16" s="29"/>
      <c r="EW16" s="30"/>
      <c r="EX16" s="41" t="s">
        <v>43</v>
      </c>
      <c r="EY16" s="29"/>
      <c r="EZ16" s="29"/>
      <c r="FA16" s="30"/>
      <c r="FB16" s="42" t="s">
        <v>44</v>
      </c>
      <c r="FC16" s="43" t="s">
        <v>45</v>
      </c>
      <c r="FD16" s="29"/>
      <c r="FE16" s="30"/>
      <c r="FF16" s="44"/>
      <c r="FG16" s="30"/>
      <c r="FS16" s="39" t="s">
        <v>41</v>
      </c>
      <c r="FT16" s="29"/>
      <c r="FU16" s="29"/>
      <c r="FV16" s="29"/>
      <c r="FW16" s="29"/>
      <c r="FX16" s="29"/>
      <c r="FY16" s="29"/>
      <c r="FZ16" s="30"/>
      <c r="GA16" s="40" t="s">
        <v>42</v>
      </c>
      <c r="GB16" s="29"/>
      <c r="GC16" s="29"/>
      <c r="GD16" s="30"/>
      <c r="GE16" s="41" t="s">
        <v>43</v>
      </c>
      <c r="GF16" s="29"/>
      <c r="GG16" s="29"/>
      <c r="GH16" s="30"/>
      <c r="GI16" s="42" t="s">
        <v>44</v>
      </c>
      <c r="GJ16" s="43" t="s">
        <v>45</v>
      </c>
      <c r="GK16" s="29"/>
      <c r="GL16" s="30"/>
      <c r="GM16" s="44"/>
      <c r="GN16" s="30"/>
      <c r="HE16" s="39" t="s">
        <v>41</v>
      </c>
      <c r="HF16" s="29"/>
      <c r="HG16" s="29"/>
      <c r="HH16" s="29"/>
      <c r="HI16" s="29"/>
      <c r="HJ16" s="29"/>
      <c r="HK16" s="29"/>
      <c r="HL16" s="30"/>
      <c r="HM16" s="40" t="s">
        <v>42</v>
      </c>
      <c r="HN16" s="29"/>
      <c r="HO16" s="29"/>
      <c r="HP16" s="30"/>
      <c r="HQ16" s="41" t="s">
        <v>43</v>
      </c>
      <c r="HR16" s="29"/>
      <c r="HS16" s="29"/>
      <c r="HT16" s="30"/>
      <c r="HU16" s="42" t="s">
        <v>44</v>
      </c>
      <c r="HV16" s="43" t="s">
        <v>45</v>
      </c>
      <c r="HW16" s="29"/>
      <c r="HX16" s="30"/>
      <c r="HY16" s="44"/>
      <c r="HZ16" s="30"/>
    </row>
    <row r="17" spans="2:570" ht="25" customHeight="1" x14ac:dyDescent="0.2"/>
    <row r="18" spans="2:570" ht="25" customHeight="1" x14ac:dyDescent="0.2"/>
    <row r="19" spans="2:570" ht="25" customHeight="1" x14ac:dyDescent="0.2">
      <c r="B19" s="31" t="s">
        <v>64</v>
      </c>
      <c r="C19" s="32"/>
      <c r="D19" s="33"/>
      <c r="BB19" s="37" t="s">
        <v>65</v>
      </c>
      <c r="BC19" s="29"/>
      <c r="BD19" s="29"/>
      <c r="BE19" s="29"/>
      <c r="BF19" s="29"/>
      <c r="BG19" s="30"/>
      <c r="BH19" s="38" t="s">
        <v>58</v>
      </c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30"/>
      <c r="CN19" s="37" t="s">
        <v>66</v>
      </c>
      <c r="CO19" s="29"/>
      <c r="CP19" s="29"/>
      <c r="CQ19" s="29"/>
      <c r="CR19" s="29"/>
      <c r="CS19" s="30"/>
      <c r="CT19" s="38" t="s">
        <v>58</v>
      </c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30"/>
      <c r="DZ19" s="37" t="s">
        <v>67</v>
      </c>
      <c r="EA19" s="29"/>
      <c r="EB19" s="29"/>
      <c r="EC19" s="29"/>
      <c r="ED19" s="29"/>
      <c r="EE19" s="30"/>
      <c r="EF19" s="38" t="s">
        <v>51</v>
      </c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30"/>
      <c r="EW19" s="37" t="s">
        <v>68</v>
      </c>
      <c r="EX19" s="29"/>
      <c r="EY19" s="29"/>
      <c r="EZ19" s="29"/>
      <c r="FA19" s="29"/>
      <c r="FB19" s="30"/>
      <c r="FC19" s="38" t="s">
        <v>51</v>
      </c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30"/>
      <c r="GD19" s="37" t="s">
        <v>69</v>
      </c>
      <c r="GE19" s="29"/>
      <c r="GF19" s="29"/>
      <c r="GG19" s="29"/>
      <c r="GH19" s="29"/>
      <c r="GI19" s="30"/>
      <c r="GJ19" s="38" t="s">
        <v>51</v>
      </c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30"/>
    </row>
    <row r="20" spans="2:570" ht="25" customHeight="1" x14ac:dyDescent="0.2">
      <c r="B20" s="34"/>
      <c r="C20" s="35"/>
      <c r="D20" s="36"/>
      <c r="BB20" s="39" t="s">
        <v>41</v>
      </c>
      <c r="BC20" s="29"/>
      <c r="BD20" s="29"/>
      <c r="BE20" s="29"/>
      <c r="BF20" s="29"/>
      <c r="BG20" s="29"/>
      <c r="BH20" s="29"/>
      <c r="BI20" s="30"/>
      <c r="BJ20" s="40" t="s">
        <v>42</v>
      </c>
      <c r="BK20" s="29"/>
      <c r="BL20" s="29"/>
      <c r="BM20" s="30"/>
      <c r="BN20" s="41" t="s">
        <v>43</v>
      </c>
      <c r="BO20" s="29"/>
      <c r="BP20" s="29"/>
      <c r="BQ20" s="30"/>
      <c r="BR20" s="42" t="s">
        <v>44</v>
      </c>
      <c r="BS20" s="43" t="s">
        <v>45</v>
      </c>
      <c r="BT20" s="29"/>
      <c r="BU20" s="30"/>
      <c r="BV20" s="44"/>
      <c r="BW20" s="30"/>
      <c r="CN20" s="39" t="s">
        <v>41</v>
      </c>
      <c r="CO20" s="29"/>
      <c r="CP20" s="29"/>
      <c r="CQ20" s="29"/>
      <c r="CR20" s="29"/>
      <c r="CS20" s="29"/>
      <c r="CT20" s="29"/>
      <c r="CU20" s="30"/>
      <c r="CV20" s="40" t="s">
        <v>42</v>
      </c>
      <c r="CW20" s="29"/>
      <c r="CX20" s="29"/>
      <c r="CY20" s="30"/>
      <c r="CZ20" s="41" t="s">
        <v>43</v>
      </c>
      <c r="DA20" s="29"/>
      <c r="DB20" s="29"/>
      <c r="DC20" s="30"/>
      <c r="DD20" s="42" t="s">
        <v>44</v>
      </c>
      <c r="DE20" s="43" t="s">
        <v>45</v>
      </c>
      <c r="DF20" s="29"/>
      <c r="DG20" s="30"/>
      <c r="DH20" s="44"/>
      <c r="DI20" s="30"/>
      <c r="DZ20" s="39" t="s">
        <v>41</v>
      </c>
      <c r="EA20" s="29"/>
      <c r="EB20" s="29"/>
      <c r="EC20" s="29"/>
      <c r="ED20" s="29"/>
      <c r="EE20" s="29"/>
      <c r="EF20" s="29"/>
      <c r="EG20" s="30"/>
      <c r="EH20" s="40" t="s">
        <v>42</v>
      </c>
      <c r="EI20" s="29"/>
      <c r="EJ20" s="29"/>
      <c r="EK20" s="30"/>
      <c r="EL20" s="41" t="s">
        <v>43</v>
      </c>
      <c r="EM20" s="29"/>
      <c r="EN20" s="29"/>
      <c r="EO20" s="30"/>
      <c r="EP20" s="42" t="s">
        <v>44</v>
      </c>
      <c r="EQ20" s="43" t="s">
        <v>45</v>
      </c>
      <c r="ER20" s="29"/>
      <c r="ES20" s="30"/>
      <c r="ET20" s="44"/>
      <c r="EU20" s="30"/>
      <c r="EW20" s="39" t="s">
        <v>41</v>
      </c>
      <c r="EX20" s="29"/>
      <c r="EY20" s="29"/>
      <c r="EZ20" s="29"/>
      <c r="FA20" s="29"/>
      <c r="FB20" s="29"/>
      <c r="FC20" s="29"/>
      <c r="FD20" s="30"/>
      <c r="FE20" s="40" t="s">
        <v>42</v>
      </c>
      <c r="FF20" s="29"/>
      <c r="FG20" s="29"/>
      <c r="FH20" s="30"/>
      <c r="FI20" s="41" t="s">
        <v>43</v>
      </c>
      <c r="FJ20" s="29"/>
      <c r="FK20" s="29"/>
      <c r="FL20" s="30"/>
      <c r="FM20" s="42" t="s">
        <v>44</v>
      </c>
      <c r="FN20" s="43" t="s">
        <v>45</v>
      </c>
      <c r="FO20" s="29"/>
      <c r="FP20" s="30"/>
      <c r="FQ20" s="44"/>
      <c r="FR20" s="30"/>
      <c r="GD20" s="39" t="s">
        <v>41</v>
      </c>
      <c r="GE20" s="29"/>
      <c r="GF20" s="29"/>
      <c r="GG20" s="29"/>
      <c r="GH20" s="29"/>
      <c r="GI20" s="29"/>
      <c r="GJ20" s="29"/>
      <c r="GK20" s="30"/>
      <c r="GL20" s="40" t="s">
        <v>42</v>
      </c>
      <c r="GM20" s="29"/>
      <c r="GN20" s="29"/>
      <c r="GO20" s="30"/>
      <c r="GP20" s="41" t="s">
        <v>43</v>
      </c>
      <c r="GQ20" s="29"/>
      <c r="GR20" s="29"/>
      <c r="GS20" s="30"/>
      <c r="GT20" s="42" t="s">
        <v>44</v>
      </c>
      <c r="GU20" s="43" t="s">
        <v>45</v>
      </c>
      <c r="GV20" s="29"/>
      <c r="GW20" s="30"/>
      <c r="GX20" s="44"/>
      <c r="GY20" s="30"/>
    </row>
    <row r="21" spans="2:570" ht="25" customHeight="1" x14ac:dyDescent="0.2"/>
    <row r="22" spans="2:570" ht="25" customHeight="1" x14ac:dyDescent="0.2"/>
    <row r="23" spans="2:570" ht="25" customHeight="1" x14ac:dyDescent="0.2">
      <c r="E23" s="28" t="s">
        <v>70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30"/>
    </row>
    <row r="24" spans="2:570" ht="25" customHeight="1" x14ac:dyDescent="0.2">
      <c r="C24" s="24" t="s">
        <v>0</v>
      </c>
      <c r="D24" s="25" t="s">
        <v>1</v>
      </c>
      <c r="E24" s="26" t="s">
        <v>18</v>
      </c>
      <c r="F24" s="27" t="s">
        <v>3</v>
      </c>
      <c r="G24" s="27" t="s">
        <v>4</v>
      </c>
      <c r="H24" s="27" t="s">
        <v>5</v>
      </c>
      <c r="I24" s="27" t="s">
        <v>6</v>
      </c>
      <c r="J24" s="27" t="s">
        <v>7</v>
      </c>
      <c r="K24" s="27" t="s">
        <v>8</v>
      </c>
      <c r="L24" s="27" t="s">
        <v>9</v>
      </c>
      <c r="M24" s="27" t="s">
        <v>10</v>
      </c>
      <c r="N24" s="27" t="s">
        <v>11</v>
      </c>
      <c r="O24" s="27" t="s">
        <v>12</v>
      </c>
      <c r="P24" s="27" t="s">
        <v>13</v>
      </c>
      <c r="Q24" s="26" t="s">
        <v>19</v>
      </c>
      <c r="R24" s="27" t="s">
        <v>3</v>
      </c>
      <c r="S24" s="27" t="s">
        <v>4</v>
      </c>
      <c r="T24" s="27" t="s">
        <v>5</v>
      </c>
      <c r="U24" s="27" t="s">
        <v>6</v>
      </c>
      <c r="V24" s="27" t="s">
        <v>7</v>
      </c>
      <c r="W24" s="27" t="s">
        <v>8</v>
      </c>
      <c r="X24" s="27" t="s">
        <v>9</v>
      </c>
      <c r="Y24" s="27" t="s">
        <v>10</v>
      </c>
      <c r="Z24" s="27" t="s">
        <v>11</v>
      </c>
      <c r="AA24" s="27" t="s">
        <v>12</v>
      </c>
      <c r="AB24" s="27" t="s">
        <v>13</v>
      </c>
      <c r="AC24" s="26" t="s">
        <v>20</v>
      </c>
      <c r="AD24" s="27" t="s">
        <v>3</v>
      </c>
      <c r="AE24" s="27" t="s">
        <v>4</v>
      </c>
      <c r="AF24" s="27" t="s">
        <v>5</v>
      </c>
      <c r="AG24" s="27" t="s">
        <v>6</v>
      </c>
      <c r="AH24" s="27" t="s">
        <v>7</v>
      </c>
      <c r="AI24" s="27" t="s">
        <v>8</v>
      </c>
      <c r="AJ24" s="27" t="s">
        <v>9</v>
      </c>
      <c r="AK24" s="27" t="s">
        <v>10</v>
      </c>
      <c r="AL24" s="27" t="s">
        <v>11</v>
      </c>
      <c r="AM24" s="27" t="s">
        <v>12</v>
      </c>
      <c r="AN24" s="27" t="s">
        <v>13</v>
      </c>
      <c r="AO24" s="26" t="s">
        <v>21</v>
      </c>
      <c r="AP24" s="27" t="s">
        <v>3</v>
      </c>
      <c r="AQ24" s="27" t="s">
        <v>4</v>
      </c>
      <c r="AR24" s="27" t="s">
        <v>5</v>
      </c>
      <c r="AS24" s="27" t="s">
        <v>6</v>
      </c>
      <c r="AT24" s="27" t="s">
        <v>7</v>
      </c>
      <c r="AU24" s="27" t="s">
        <v>8</v>
      </c>
      <c r="AV24" s="27" t="s">
        <v>9</v>
      </c>
      <c r="AW24" s="27" t="s">
        <v>10</v>
      </c>
      <c r="AX24" s="27" t="s">
        <v>11</v>
      </c>
      <c r="AY24" s="27" t="s">
        <v>12</v>
      </c>
      <c r="AZ24" s="27" t="s">
        <v>13</v>
      </c>
      <c r="BA24" s="26" t="s">
        <v>22</v>
      </c>
      <c r="BB24" s="27" t="s">
        <v>3</v>
      </c>
      <c r="BC24" s="27" t="s">
        <v>4</v>
      </c>
      <c r="BD24" s="27" t="s">
        <v>5</v>
      </c>
      <c r="BE24" s="27" t="s">
        <v>6</v>
      </c>
      <c r="BF24" s="27" t="s">
        <v>7</v>
      </c>
      <c r="BG24" s="27" t="s">
        <v>8</v>
      </c>
      <c r="BH24" s="27" t="s">
        <v>9</v>
      </c>
      <c r="BI24" s="27" t="s">
        <v>10</v>
      </c>
      <c r="BJ24" s="27" t="s">
        <v>11</v>
      </c>
      <c r="BK24" s="27" t="s">
        <v>12</v>
      </c>
      <c r="BL24" s="27" t="s">
        <v>13</v>
      </c>
      <c r="BM24" s="26" t="s">
        <v>23</v>
      </c>
      <c r="BN24" s="27" t="s">
        <v>3</v>
      </c>
      <c r="BO24" s="27" t="s">
        <v>4</v>
      </c>
      <c r="BP24" s="27" t="s">
        <v>5</v>
      </c>
      <c r="BQ24" s="27" t="s">
        <v>6</v>
      </c>
      <c r="BR24" s="27" t="s">
        <v>7</v>
      </c>
      <c r="BS24" s="27" t="s">
        <v>8</v>
      </c>
      <c r="BT24" s="27" t="s">
        <v>9</v>
      </c>
      <c r="BU24" s="27" t="s">
        <v>10</v>
      </c>
      <c r="BV24" s="27" t="s">
        <v>11</v>
      </c>
      <c r="BW24" s="27" t="s">
        <v>12</v>
      </c>
      <c r="BX24" s="27" t="s">
        <v>13</v>
      </c>
      <c r="BY24" s="26" t="s">
        <v>4</v>
      </c>
      <c r="BZ24" s="27" t="s">
        <v>3</v>
      </c>
      <c r="CA24" s="27" t="s">
        <v>4</v>
      </c>
      <c r="CB24" s="27" t="s">
        <v>5</v>
      </c>
      <c r="CC24" s="27" t="s">
        <v>6</v>
      </c>
      <c r="CD24" s="27" t="s">
        <v>7</v>
      </c>
      <c r="CE24" s="27" t="s">
        <v>8</v>
      </c>
      <c r="CF24" s="27" t="s">
        <v>9</v>
      </c>
      <c r="CG24" s="27" t="s">
        <v>10</v>
      </c>
      <c r="CH24" s="27" t="s">
        <v>11</v>
      </c>
      <c r="CI24" s="27" t="s">
        <v>12</v>
      </c>
      <c r="CJ24" s="27" t="s">
        <v>13</v>
      </c>
      <c r="CK24" s="26" t="s">
        <v>24</v>
      </c>
      <c r="CL24" s="27" t="s">
        <v>3</v>
      </c>
      <c r="CM24" s="27" t="s">
        <v>4</v>
      </c>
      <c r="CN24" s="27" t="s">
        <v>5</v>
      </c>
      <c r="CO24" s="27" t="s">
        <v>6</v>
      </c>
      <c r="CP24" s="27" t="s">
        <v>7</v>
      </c>
      <c r="CQ24" s="27" t="s">
        <v>8</v>
      </c>
      <c r="CR24" s="27" t="s">
        <v>9</v>
      </c>
      <c r="CS24" s="27" t="s">
        <v>10</v>
      </c>
      <c r="CT24" s="27" t="s">
        <v>11</v>
      </c>
      <c r="CU24" s="27" t="s">
        <v>12</v>
      </c>
      <c r="CV24" s="27" t="s">
        <v>13</v>
      </c>
      <c r="CW24" s="26" t="s">
        <v>25</v>
      </c>
      <c r="CX24" s="27" t="s">
        <v>3</v>
      </c>
      <c r="CY24" s="27" t="s">
        <v>4</v>
      </c>
      <c r="CZ24" s="27" t="s">
        <v>5</v>
      </c>
      <c r="DA24" s="27" t="s">
        <v>6</v>
      </c>
      <c r="DB24" s="27" t="s">
        <v>7</v>
      </c>
      <c r="DC24" s="27" t="s">
        <v>8</v>
      </c>
      <c r="DD24" s="27" t="s">
        <v>9</v>
      </c>
      <c r="DE24" s="27" t="s">
        <v>10</v>
      </c>
      <c r="DF24" s="27" t="s">
        <v>11</v>
      </c>
      <c r="DG24" s="27" t="s">
        <v>12</v>
      </c>
      <c r="DH24" s="27" t="s">
        <v>13</v>
      </c>
      <c r="DI24" s="26" t="s">
        <v>26</v>
      </c>
      <c r="DJ24" s="27" t="s">
        <v>3</v>
      </c>
      <c r="DK24" s="27" t="s">
        <v>4</v>
      </c>
      <c r="DL24" s="27" t="s">
        <v>5</v>
      </c>
      <c r="DM24" s="27" t="s">
        <v>6</v>
      </c>
      <c r="DN24" s="27" t="s">
        <v>7</v>
      </c>
      <c r="DO24" s="27" t="s">
        <v>8</v>
      </c>
      <c r="DP24" s="27" t="s">
        <v>9</v>
      </c>
      <c r="DQ24" s="27" t="s">
        <v>10</v>
      </c>
      <c r="DR24" s="27" t="s">
        <v>11</v>
      </c>
      <c r="DS24" s="27" t="s">
        <v>12</v>
      </c>
      <c r="DT24" s="27" t="s">
        <v>13</v>
      </c>
      <c r="DU24" s="26" t="s">
        <v>27</v>
      </c>
      <c r="DV24" s="27" t="s">
        <v>3</v>
      </c>
      <c r="DW24" s="27" t="s">
        <v>4</v>
      </c>
      <c r="DX24" s="27" t="s">
        <v>5</v>
      </c>
      <c r="DY24" s="27" t="s">
        <v>6</v>
      </c>
      <c r="DZ24" s="27" t="s">
        <v>7</v>
      </c>
      <c r="EA24" s="27" t="s">
        <v>8</v>
      </c>
      <c r="EB24" s="27" t="s">
        <v>9</v>
      </c>
      <c r="EC24" s="27" t="s">
        <v>10</v>
      </c>
      <c r="ED24" s="27" t="s">
        <v>11</v>
      </c>
      <c r="EE24" s="27" t="s">
        <v>12</v>
      </c>
      <c r="EF24" s="27" t="s">
        <v>13</v>
      </c>
      <c r="EG24" s="26" t="s">
        <v>5</v>
      </c>
      <c r="EH24" s="27" t="s">
        <v>3</v>
      </c>
      <c r="EI24" s="27" t="s">
        <v>4</v>
      </c>
      <c r="EJ24" s="27" t="s">
        <v>5</v>
      </c>
      <c r="EK24" s="27" t="s">
        <v>6</v>
      </c>
      <c r="EL24" s="27" t="s">
        <v>7</v>
      </c>
      <c r="EM24" s="27" t="s">
        <v>8</v>
      </c>
      <c r="EN24" s="27" t="s">
        <v>9</v>
      </c>
      <c r="EO24" s="27" t="s">
        <v>10</v>
      </c>
      <c r="EP24" s="27" t="s">
        <v>11</v>
      </c>
      <c r="EQ24" s="27" t="s">
        <v>12</v>
      </c>
      <c r="ER24" s="27" t="s">
        <v>13</v>
      </c>
      <c r="ES24" s="26" t="s">
        <v>28</v>
      </c>
      <c r="ET24" s="27" t="s">
        <v>3</v>
      </c>
      <c r="EU24" s="27" t="s">
        <v>4</v>
      </c>
      <c r="EV24" s="27" t="s">
        <v>5</v>
      </c>
      <c r="EW24" s="27" t="s">
        <v>6</v>
      </c>
      <c r="EX24" s="27" t="s">
        <v>7</v>
      </c>
      <c r="EY24" s="27" t="s">
        <v>8</v>
      </c>
      <c r="EZ24" s="27" t="s">
        <v>9</v>
      </c>
      <c r="FA24" s="27" t="s">
        <v>10</v>
      </c>
      <c r="FB24" s="27" t="s">
        <v>11</v>
      </c>
      <c r="FC24" s="27" t="s">
        <v>12</v>
      </c>
      <c r="FD24" s="27" t="s">
        <v>13</v>
      </c>
      <c r="FE24" s="26" t="s">
        <v>29</v>
      </c>
      <c r="FF24" s="27" t="s">
        <v>3</v>
      </c>
      <c r="FG24" s="27" t="s">
        <v>4</v>
      </c>
      <c r="FH24" s="27" t="s">
        <v>5</v>
      </c>
      <c r="FI24" s="27" t="s">
        <v>6</v>
      </c>
      <c r="FJ24" s="27" t="s">
        <v>7</v>
      </c>
      <c r="FK24" s="27" t="s">
        <v>8</v>
      </c>
      <c r="FL24" s="27" t="s">
        <v>9</v>
      </c>
      <c r="FM24" s="27" t="s">
        <v>10</v>
      </c>
      <c r="FN24" s="27" t="s">
        <v>11</v>
      </c>
      <c r="FO24" s="27" t="s">
        <v>12</v>
      </c>
      <c r="FP24" s="27" t="s">
        <v>13</v>
      </c>
      <c r="FQ24" s="26" t="s">
        <v>30</v>
      </c>
      <c r="FR24" s="27" t="s">
        <v>3</v>
      </c>
      <c r="FS24" s="27" t="s">
        <v>4</v>
      </c>
      <c r="FT24" s="27" t="s">
        <v>5</v>
      </c>
      <c r="FU24" s="27" t="s">
        <v>6</v>
      </c>
      <c r="FV24" s="27" t="s">
        <v>7</v>
      </c>
      <c r="FW24" s="27" t="s">
        <v>8</v>
      </c>
      <c r="FX24" s="27" t="s">
        <v>9</v>
      </c>
      <c r="FY24" s="27" t="s">
        <v>10</v>
      </c>
      <c r="FZ24" s="27" t="s">
        <v>11</v>
      </c>
      <c r="GA24" s="27" t="s">
        <v>12</v>
      </c>
      <c r="GB24" s="27" t="s">
        <v>13</v>
      </c>
      <c r="GC24" s="26" t="s">
        <v>31</v>
      </c>
      <c r="GD24" s="27" t="s">
        <v>3</v>
      </c>
      <c r="GE24" s="27" t="s">
        <v>4</v>
      </c>
      <c r="GF24" s="27" t="s">
        <v>5</v>
      </c>
      <c r="GG24" s="27" t="s">
        <v>6</v>
      </c>
      <c r="GH24" s="27" t="s">
        <v>7</v>
      </c>
      <c r="GI24" s="27" t="s">
        <v>8</v>
      </c>
      <c r="GJ24" s="27" t="s">
        <v>9</v>
      </c>
      <c r="GK24" s="27" t="s">
        <v>10</v>
      </c>
      <c r="GL24" s="27" t="s">
        <v>11</v>
      </c>
      <c r="GM24" s="27" t="s">
        <v>12</v>
      </c>
      <c r="GN24" s="27" t="s">
        <v>13</v>
      </c>
      <c r="GO24" s="26" t="s">
        <v>6</v>
      </c>
      <c r="GP24" s="27" t="s">
        <v>3</v>
      </c>
      <c r="GQ24" s="27" t="s">
        <v>4</v>
      </c>
      <c r="GR24" s="27" t="s">
        <v>5</v>
      </c>
      <c r="GS24" s="27" t="s">
        <v>6</v>
      </c>
      <c r="GT24" s="27" t="s">
        <v>7</v>
      </c>
      <c r="GU24" s="27" t="s">
        <v>8</v>
      </c>
      <c r="GV24" s="27" t="s">
        <v>9</v>
      </c>
      <c r="GW24" s="27" t="s">
        <v>10</v>
      </c>
      <c r="GX24" s="27" t="s">
        <v>11</v>
      </c>
      <c r="GY24" s="27" t="s">
        <v>12</v>
      </c>
      <c r="GZ24" s="27" t="s">
        <v>13</v>
      </c>
      <c r="HA24" s="26" t="s">
        <v>32</v>
      </c>
      <c r="HB24" s="27" t="s">
        <v>3</v>
      </c>
      <c r="HC24" s="27" t="s">
        <v>4</v>
      </c>
      <c r="HD24" s="27" t="s">
        <v>5</v>
      </c>
      <c r="HE24" s="27" t="s">
        <v>6</v>
      </c>
      <c r="HF24" s="27" t="s">
        <v>7</v>
      </c>
      <c r="HG24" s="27" t="s">
        <v>8</v>
      </c>
      <c r="HH24" s="27" t="s">
        <v>9</v>
      </c>
      <c r="HI24" s="27" t="s">
        <v>10</v>
      </c>
      <c r="HJ24" s="27" t="s">
        <v>11</v>
      </c>
      <c r="HK24" s="27" t="s">
        <v>12</v>
      </c>
      <c r="HL24" s="27" t="s">
        <v>13</v>
      </c>
      <c r="HM24" s="26" t="s">
        <v>33</v>
      </c>
      <c r="HN24" s="27" t="s">
        <v>3</v>
      </c>
      <c r="HO24" s="27" t="s">
        <v>4</v>
      </c>
      <c r="HP24" s="27" t="s">
        <v>5</v>
      </c>
      <c r="HQ24" s="27" t="s">
        <v>6</v>
      </c>
      <c r="HR24" s="27" t="s">
        <v>7</v>
      </c>
      <c r="HS24" s="27" t="s">
        <v>8</v>
      </c>
      <c r="HT24" s="27" t="s">
        <v>9</v>
      </c>
      <c r="HU24" s="27" t="s">
        <v>10</v>
      </c>
      <c r="HV24" s="27" t="s">
        <v>11</v>
      </c>
      <c r="HW24" s="27" t="s">
        <v>12</v>
      </c>
      <c r="HX24" s="27" t="s">
        <v>13</v>
      </c>
      <c r="HY24" s="26" t="s">
        <v>2</v>
      </c>
      <c r="HZ24" s="27" t="s">
        <v>3</v>
      </c>
      <c r="IA24" s="27" t="s">
        <v>4</v>
      </c>
      <c r="IB24" s="27" t="s">
        <v>5</v>
      </c>
      <c r="IC24" s="27" t="s">
        <v>6</v>
      </c>
      <c r="ID24" s="27" t="s">
        <v>7</v>
      </c>
      <c r="IE24" s="27" t="s">
        <v>8</v>
      </c>
      <c r="IF24" s="27" t="s">
        <v>9</v>
      </c>
      <c r="IG24" s="27" t="s">
        <v>10</v>
      </c>
      <c r="IH24" s="27" t="s">
        <v>11</v>
      </c>
      <c r="II24" s="27" t="s">
        <v>12</v>
      </c>
      <c r="IJ24" s="27" t="s">
        <v>13</v>
      </c>
      <c r="IK24" s="26" t="s">
        <v>14</v>
      </c>
      <c r="IL24" s="27" t="s">
        <v>3</v>
      </c>
      <c r="IM24" s="27" t="s">
        <v>4</v>
      </c>
      <c r="IN24" s="27" t="s">
        <v>5</v>
      </c>
      <c r="IO24" s="27" t="s">
        <v>6</v>
      </c>
      <c r="IP24" s="27" t="s">
        <v>7</v>
      </c>
      <c r="IQ24" s="27" t="s">
        <v>8</v>
      </c>
      <c r="IR24" s="27" t="s">
        <v>9</v>
      </c>
      <c r="IS24" s="27" t="s">
        <v>10</v>
      </c>
      <c r="IT24" s="27" t="s">
        <v>11</v>
      </c>
      <c r="IU24" s="27" t="s">
        <v>12</v>
      </c>
      <c r="IV24" s="27" t="s">
        <v>13</v>
      </c>
      <c r="IW24" s="26" t="s">
        <v>15</v>
      </c>
      <c r="IX24" s="27" t="s">
        <v>3</v>
      </c>
      <c r="IY24" s="27" t="s">
        <v>4</v>
      </c>
      <c r="IZ24" s="27" t="s">
        <v>5</v>
      </c>
      <c r="JA24" s="27" t="s">
        <v>6</v>
      </c>
      <c r="JB24" s="27" t="s">
        <v>7</v>
      </c>
      <c r="JC24" s="27" t="s">
        <v>8</v>
      </c>
      <c r="JD24" s="27" t="s">
        <v>9</v>
      </c>
      <c r="JE24" s="27" t="s">
        <v>10</v>
      </c>
      <c r="JF24" s="27" t="s">
        <v>11</v>
      </c>
      <c r="JG24" s="27" t="s">
        <v>12</v>
      </c>
      <c r="JH24" s="27" t="s">
        <v>13</v>
      </c>
      <c r="JI24" s="26" t="s">
        <v>16</v>
      </c>
      <c r="JJ24" s="27" t="s">
        <v>3</v>
      </c>
      <c r="JK24" s="27" t="s">
        <v>4</v>
      </c>
      <c r="JL24" s="27" t="s">
        <v>5</v>
      </c>
      <c r="JM24" s="27" t="s">
        <v>6</v>
      </c>
      <c r="JN24" s="27" t="s">
        <v>7</v>
      </c>
      <c r="JO24" s="27" t="s">
        <v>8</v>
      </c>
      <c r="JP24" s="27" t="s">
        <v>9</v>
      </c>
      <c r="JQ24" s="27" t="s">
        <v>10</v>
      </c>
      <c r="JR24" s="27" t="s">
        <v>11</v>
      </c>
      <c r="JS24" s="27" t="s">
        <v>12</v>
      </c>
      <c r="JT24" s="27" t="s">
        <v>13</v>
      </c>
      <c r="JU24" s="26" t="s">
        <v>17</v>
      </c>
      <c r="JV24" s="27" t="s">
        <v>3</v>
      </c>
      <c r="JW24" s="27" t="s">
        <v>4</v>
      </c>
      <c r="JX24" s="27" t="s">
        <v>5</v>
      </c>
      <c r="JY24" s="27" t="s">
        <v>6</v>
      </c>
      <c r="JZ24" s="27" t="s">
        <v>7</v>
      </c>
      <c r="KA24" s="27" t="s">
        <v>8</v>
      </c>
      <c r="KB24" s="27" t="s">
        <v>9</v>
      </c>
      <c r="KC24" s="27" t="s">
        <v>10</v>
      </c>
      <c r="KD24" s="27" t="s">
        <v>11</v>
      </c>
      <c r="KE24" s="27" t="s">
        <v>12</v>
      </c>
      <c r="KF24" s="27" t="s">
        <v>13</v>
      </c>
      <c r="KG24" s="26" t="s">
        <v>18</v>
      </c>
      <c r="KH24" s="27" t="s">
        <v>3</v>
      </c>
      <c r="KI24" s="27" t="s">
        <v>4</v>
      </c>
      <c r="KJ24" s="27" t="s">
        <v>5</v>
      </c>
      <c r="KK24" s="27" t="s">
        <v>6</v>
      </c>
      <c r="KL24" s="27" t="s">
        <v>7</v>
      </c>
      <c r="KM24" s="27" t="s">
        <v>8</v>
      </c>
      <c r="KN24" s="27" t="s">
        <v>9</v>
      </c>
      <c r="KO24" s="27" t="s">
        <v>10</v>
      </c>
      <c r="KP24" s="27" t="s">
        <v>11</v>
      </c>
      <c r="KQ24" s="27" t="s">
        <v>12</v>
      </c>
      <c r="KR24" s="27" t="s">
        <v>13</v>
      </c>
      <c r="KS24" s="26" t="s">
        <v>19</v>
      </c>
      <c r="KT24" s="27" t="s">
        <v>3</v>
      </c>
      <c r="KU24" s="27" t="s">
        <v>4</v>
      </c>
      <c r="KV24" s="27" t="s">
        <v>5</v>
      </c>
      <c r="KW24" s="27" t="s">
        <v>6</v>
      </c>
      <c r="KX24" s="27" t="s">
        <v>7</v>
      </c>
      <c r="KY24" s="27" t="s">
        <v>8</v>
      </c>
      <c r="KZ24" s="27" t="s">
        <v>9</v>
      </c>
      <c r="LA24" s="27" t="s">
        <v>10</v>
      </c>
      <c r="LB24" s="27" t="s">
        <v>11</v>
      </c>
      <c r="LC24" s="27" t="s">
        <v>12</v>
      </c>
      <c r="LD24" s="27" t="s">
        <v>13</v>
      </c>
      <c r="LE24" s="26" t="s">
        <v>20</v>
      </c>
      <c r="LF24" s="27" t="s">
        <v>3</v>
      </c>
      <c r="LG24" s="27" t="s">
        <v>4</v>
      </c>
      <c r="LH24" s="27" t="s">
        <v>5</v>
      </c>
      <c r="LI24" s="27" t="s">
        <v>6</v>
      </c>
      <c r="LJ24" s="27" t="s">
        <v>7</v>
      </c>
      <c r="LK24" s="27" t="s">
        <v>8</v>
      </c>
      <c r="LL24" s="27" t="s">
        <v>9</v>
      </c>
      <c r="LM24" s="27" t="s">
        <v>10</v>
      </c>
      <c r="LN24" s="27" t="s">
        <v>11</v>
      </c>
      <c r="LO24" s="27" t="s">
        <v>12</v>
      </c>
      <c r="LP24" s="27" t="s">
        <v>13</v>
      </c>
      <c r="LQ24" s="26" t="s">
        <v>21</v>
      </c>
      <c r="LR24" s="27" t="s">
        <v>3</v>
      </c>
      <c r="LS24" s="27" t="s">
        <v>4</v>
      </c>
      <c r="LT24" s="27" t="s">
        <v>5</v>
      </c>
      <c r="LU24" s="27" t="s">
        <v>6</v>
      </c>
      <c r="LV24" s="27" t="s">
        <v>7</v>
      </c>
      <c r="LW24" s="27" t="s">
        <v>8</v>
      </c>
      <c r="LX24" s="27" t="s">
        <v>9</v>
      </c>
      <c r="LY24" s="27" t="s">
        <v>10</v>
      </c>
      <c r="LZ24" s="27" t="s">
        <v>11</v>
      </c>
      <c r="MA24" s="27" t="s">
        <v>12</v>
      </c>
      <c r="MB24" s="27" t="s">
        <v>13</v>
      </c>
      <c r="MC24" s="26" t="s">
        <v>22</v>
      </c>
      <c r="MD24" s="27" t="s">
        <v>3</v>
      </c>
      <c r="ME24" s="27" t="s">
        <v>4</v>
      </c>
      <c r="MF24" s="27" t="s">
        <v>5</v>
      </c>
      <c r="MG24" s="27" t="s">
        <v>6</v>
      </c>
      <c r="MH24" s="27" t="s">
        <v>7</v>
      </c>
      <c r="MI24" s="27" t="s">
        <v>8</v>
      </c>
      <c r="MJ24" s="27" t="s">
        <v>9</v>
      </c>
      <c r="MK24" s="27" t="s">
        <v>10</v>
      </c>
      <c r="ML24" s="27" t="s">
        <v>11</v>
      </c>
      <c r="MM24" s="27" t="s">
        <v>12</v>
      </c>
      <c r="MN24" s="27" t="s">
        <v>13</v>
      </c>
      <c r="MO24" s="26" t="s">
        <v>23</v>
      </c>
      <c r="MP24" s="27" t="s">
        <v>3</v>
      </c>
      <c r="MQ24" s="27" t="s">
        <v>4</v>
      </c>
      <c r="MR24" s="27" t="s">
        <v>5</v>
      </c>
      <c r="MS24" s="27" t="s">
        <v>6</v>
      </c>
      <c r="MT24" s="27" t="s">
        <v>7</v>
      </c>
      <c r="MU24" s="27" t="s">
        <v>8</v>
      </c>
      <c r="MV24" s="27" t="s">
        <v>9</v>
      </c>
      <c r="MW24" s="27" t="s">
        <v>10</v>
      </c>
      <c r="MX24" s="27" t="s">
        <v>11</v>
      </c>
      <c r="MY24" s="27" t="s">
        <v>12</v>
      </c>
      <c r="MZ24" s="27" t="s">
        <v>13</v>
      </c>
      <c r="NA24" s="26" t="s">
        <v>4</v>
      </c>
      <c r="NB24" s="27" t="s">
        <v>3</v>
      </c>
      <c r="NC24" s="27" t="s">
        <v>4</v>
      </c>
      <c r="ND24" s="27" t="s">
        <v>5</v>
      </c>
      <c r="NE24" s="27" t="s">
        <v>6</v>
      </c>
      <c r="NF24" s="27" t="s">
        <v>7</v>
      </c>
      <c r="NG24" s="27" t="s">
        <v>8</v>
      </c>
      <c r="NH24" s="27" t="s">
        <v>9</v>
      </c>
      <c r="NI24" s="27" t="s">
        <v>10</v>
      </c>
      <c r="NJ24" s="27" t="s">
        <v>11</v>
      </c>
      <c r="NK24" s="27" t="s">
        <v>12</v>
      </c>
      <c r="NL24" s="27" t="s">
        <v>13</v>
      </c>
      <c r="NM24" s="26" t="s">
        <v>24</v>
      </c>
      <c r="NN24" s="27" t="s">
        <v>3</v>
      </c>
      <c r="NO24" s="27" t="s">
        <v>4</v>
      </c>
      <c r="NP24" s="27" t="s">
        <v>5</v>
      </c>
      <c r="NQ24" s="27" t="s">
        <v>6</v>
      </c>
      <c r="NR24" s="27" t="s">
        <v>7</v>
      </c>
      <c r="NS24" s="27" t="s">
        <v>8</v>
      </c>
      <c r="NT24" s="27" t="s">
        <v>9</v>
      </c>
      <c r="NU24" s="27" t="s">
        <v>10</v>
      </c>
      <c r="NV24" s="27" t="s">
        <v>11</v>
      </c>
      <c r="NW24" s="27" t="s">
        <v>12</v>
      </c>
      <c r="NX24" s="27" t="s">
        <v>13</v>
      </c>
      <c r="NY24" s="26" t="s">
        <v>25</v>
      </c>
      <c r="NZ24" s="27" t="s">
        <v>3</v>
      </c>
      <c r="OA24" s="27" t="s">
        <v>4</v>
      </c>
      <c r="OB24" s="27" t="s">
        <v>5</v>
      </c>
      <c r="OC24" s="27" t="s">
        <v>6</v>
      </c>
      <c r="OD24" s="27" t="s">
        <v>7</v>
      </c>
      <c r="OE24" s="27" t="s">
        <v>8</v>
      </c>
      <c r="OF24" s="27" t="s">
        <v>9</v>
      </c>
      <c r="OG24" s="27" t="s">
        <v>10</v>
      </c>
      <c r="OH24" s="27" t="s">
        <v>11</v>
      </c>
      <c r="OI24" s="27" t="s">
        <v>12</v>
      </c>
      <c r="OJ24" s="27" t="s">
        <v>13</v>
      </c>
      <c r="OK24" s="26" t="s">
        <v>26</v>
      </c>
      <c r="OL24" s="27" t="s">
        <v>3</v>
      </c>
      <c r="OM24" s="27" t="s">
        <v>4</v>
      </c>
      <c r="ON24" s="27" t="s">
        <v>5</v>
      </c>
      <c r="OO24" s="27" t="s">
        <v>6</v>
      </c>
      <c r="OP24" s="27" t="s">
        <v>7</v>
      </c>
      <c r="OQ24" s="27" t="s">
        <v>8</v>
      </c>
      <c r="OR24" s="27" t="s">
        <v>9</v>
      </c>
      <c r="OS24" s="27" t="s">
        <v>10</v>
      </c>
      <c r="OT24" s="27" t="s">
        <v>11</v>
      </c>
      <c r="OU24" s="27" t="s">
        <v>12</v>
      </c>
      <c r="OV24" s="27" t="s">
        <v>13</v>
      </c>
      <c r="OW24" s="26" t="s">
        <v>27</v>
      </c>
      <c r="OX24" s="27" t="s">
        <v>3</v>
      </c>
      <c r="OY24" s="27" t="s">
        <v>4</v>
      </c>
      <c r="OZ24" s="27" t="s">
        <v>5</v>
      </c>
      <c r="PA24" s="27" t="s">
        <v>6</v>
      </c>
      <c r="PB24" s="27" t="s">
        <v>7</v>
      </c>
      <c r="PC24" s="27" t="s">
        <v>8</v>
      </c>
      <c r="PD24" s="27" t="s">
        <v>9</v>
      </c>
      <c r="PE24" s="27" t="s">
        <v>10</v>
      </c>
      <c r="PF24" s="27" t="s">
        <v>11</v>
      </c>
      <c r="PG24" s="27" t="s">
        <v>12</v>
      </c>
      <c r="PH24" s="27" t="s">
        <v>13</v>
      </c>
      <c r="PI24" s="26" t="s">
        <v>5</v>
      </c>
      <c r="PJ24" s="27" t="s">
        <v>3</v>
      </c>
      <c r="PK24" s="27" t="s">
        <v>4</v>
      </c>
      <c r="PL24" s="27" t="s">
        <v>5</v>
      </c>
      <c r="PM24" s="27" t="s">
        <v>6</v>
      </c>
      <c r="PN24" s="27" t="s">
        <v>7</v>
      </c>
      <c r="PO24" s="27" t="s">
        <v>8</v>
      </c>
      <c r="PP24" s="27" t="s">
        <v>9</v>
      </c>
      <c r="PQ24" s="27" t="s">
        <v>10</v>
      </c>
      <c r="PR24" s="27" t="s">
        <v>11</v>
      </c>
      <c r="PS24" s="27" t="s">
        <v>12</v>
      </c>
      <c r="PT24" s="27" t="s">
        <v>13</v>
      </c>
      <c r="PU24" s="26" t="s">
        <v>28</v>
      </c>
      <c r="PV24" s="27" t="s">
        <v>3</v>
      </c>
      <c r="PW24" s="27" t="s">
        <v>4</v>
      </c>
      <c r="PX24" s="27" t="s">
        <v>5</v>
      </c>
      <c r="PY24" s="27" t="s">
        <v>6</v>
      </c>
      <c r="PZ24" s="27" t="s">
        <v>7</v>
      </c>
      <c r="QA24" s="27" t="s">
        <v>8</v>
      </c>
      <c r="QB24" s="27" t="s">
        <v>9</v>
      </c>
      <c r="QC24" s="27" t="s">
        <v>10</v>
      </c>
      <c r="QD24" s="27" t="s">
        <v>11</v>
      </c>
      <c r="QE24" s="27" t="s">
        <v>12</v>
      </c>
      <c r="QF24" s="27" t="s">
        <v>13</v>
      </c>
      <c r="QG24" s="26" t="s">
        <v>29</v>
      </c>
      <c r="QH24" s="27" t="s">
        <v>3</v>
      </c>
      <c r="QI24" s="27" t="s">
        <v>4</v>
      </c>
      <c r="QJ24" s="27" t="s">
        <v>5</v>
      </c>
      <c r="QK24" s="27" t="s">
        <v>6</v>
      </c>
      <c r="QL24" s="27" t="s">
        <v>7</v>
      </c>
      <c r="QM24" s="27" t="s">
        <v>8</v>
      </c>
      <c r="QN24" s="27" t="s">
        <v>9</v>
      </c>
      <c r="QO24" s="27" t="s">
        <v>10</v>
      </c>
      <c r="QP24" s="27" t="s">
        <v>11</v>
      </c>
      <c r="QQ24" s="27" t="s">
        <v>12</v>
      </c>
      <c r="QR24" s="27" t="s">
        <v>13</v>
      </c>
      <c r="QS24" s="26" t="s">
        <v>30</v>
      </c>
      <c r="QT24" s="27" t="s">
        <v>3</v>
      </c>
      <c r="QU24" s="27" t="s">
        <v>4</v>
      </c>
      <c r="QV24" s="27" t="s">
        <v>5</v>
      </c>
      <c r="QW24" s="27" t="s">
        <v>6</v>
      </c>
      <c r="QX24" s="27" t="s">
        <v>7</v>
      </c>
      <c r="QY24" s="27" t="s">
        <v>8</v>
      </c>
      <c r="QZ24" s="27" t="s">
        <v>9</v>
      </c>
      <c r="RA24" s="27" t="s">
        <v>10</v>
      </c>
      <c r="RB24" s="27" t="s">
        <v>11</v>
      </c>
      <c r="RC24" s="27" t="s">
        <v>12</v>
      </c>
      <c r="RD24" s="27" t="s">
        <v>13</v>
      </c>
      <c r="RE24" s="26" t="s">
        <v>31</v>
      </c>
      <c r="RF24" s="27" t="s">
        <v>3</v>
      </c>
      <c r="RG24" s="27" t="s">
        <v>4</v>
      </c>
      <c r="RH24" s="27" t="s">
        <v>5</v>
      </c>
      <c r="RI24" s="27" t="s">
        <v>6</v>
      </c>
      <c r="RJ24" s="27" t="s">
        <v>7</v>
      </c>
      <c r="RK24" s="27" t="s">
        <v>8</v>
      </c>
      <c r="RL24" s="27" t="s">
        <v>9</v>
      </c>
      <c r="RM24" s="27" t="s">
        <v>10</v>
      </c>
      <c r="RN24" s="27" t="s">
        <v>11</v>
      </c>
      <c r="RO24" s="27" t="s">
        <v>12</v>
      </c>
      <c r="RP24" s="27" t="s">
        <v>13</v>
      </c>
      <c r="RQ24" s="26" t="s">
        <v>6</v>
      </c>
      <c r="RR24" s="27" t="s">
        <v>3</v>
      </c>
      <c r="RS24" s="27" t="s">
        <v>4</v>
      </c>
      <c r="RT24" s="27" t="s">
        <v>5</v>
      </c>
      <c r="RU24" s="27" t="s">
        <v>6</v>
      </c>
      <c r="RV24" s="27" t="s">
        <v>7</v>
      </c>
      <c r="RW24" s="27" t="s">
        <v>8</v>
      </c>
      <c r="RX24" s="27" t="s">
        <v>9</v>
      </c>
      <c r="RY24" s="27" t="s">
        <v>10</v>
      </c>
      <c r="RZ24" s="27" t="s">
        <v>11</v>
      </c>
      <c r="SA24" s="27" t="s">
        <v>12</v>
      </c>
      <c r="SB24" s="27" t="s">
        <v>13</v>
      </c>
      <c r="SC24" s="26" t="s">
        <v>32</v>
      </c>
      <c r="SD24" s="27" t="s">
        <v>3</v>
      </c>
      <c r="SE24" s="27" t="s">
        <v>4</v>
      </c>
      <c r="SF24" s="27" t="s">
        <v>5</v>
      </c>
      <c r="SG24" s="27" t="s">
        <v>6</v>
      </c>
      <c r="SH24" s="27" t="s">
        <v>7</v>
      </c>
      <c r="SI24" s="27" t="s">
        <v>8</v>
      </c>
      <c r="SJ24" s="27" t="s">
        <v>9</v>
      </c>
      <c r="SK24" s="27" t="s">
        <v>10</v>
      </c>
      <c r="SL24" s="27" t="s">
        <v>11</v>
      </c>
      <c r="SM24" s="27" t="s">
        <v>12</v>
      </c>
      <c r="SN24" s="27" t="s">
        <v>13</v>
      </c>
      <c r="SO24" s="26" t="s">
        <v>33</v>
      </c>
      <c r="SP24" s="27" t="s">
        <v>3</v>
      </c>
      <c r="SQ24" s="27" t="s">
        <v>4</v>
      </c>
      <c r="SR24" s="27" t="s">
        <v>5</v>
      </c>
      <c r="SS24" s="27" t="s">
        <v>6</v>
      </c>
      <c r="ST24" s="27" t="s">
        <v>7</v>
      </c>
      <c r="SU24" s="27" t="s">
        <v>8</v>
      </c>
      <c r="SV24" s="27" t="s">
        <v>9</v>
      </c>
      <c r="SW24" s="27" t="s">
        <v>10</v>
      </c>
      <c r="SX24" s="27" t="s">
        <v>11</v>
      </c>
      <c r="SY24" s="27" t="s">
        <v>12</v>
      </c>
      <c r="SZ24" s="27" t="s">
        <v>13</v>
      </c>
      <c r="TA24" s="26" t="s">
        <v>2</v>
      </c>
      <c r="TB24" s="27" t="s">
        <v>3</v>
      </c>
      <c r="TC24" s="27" t="s">
        <v>4</v>
      </c>
      <c r="TD24" s="27" t="s">
        <v>5</v>
      </c>
      <c r="TE24" s="27" t="s">
        <v>6</v>
      </c>
      <c r="TF24" s="27" t="s">
        <v>7</v>
      </c>
      <c r="TG24" s="27" t="s">
        <v>8</v>
      </c>
      <c r="TH24" s="27" t="s">
        <v>9</v>
      </c>
      <c r="TI24" s="27" t="s">
        <v>10</v>
      </c>
      <c r="TJ24" s="27" t="s">
        <v>11</v>
      </c>
      <c r="TK24" s="27" t="s">
        <v>12</v>
      </c>
      <c r="TL24" s="27" t="s">
        <v>13</v>
      </c>
      <c r="TM24" s="26" t="s">
        <v>14</v>
      </c>
      <c r="TN24" s="27" t="s">
        <v>3</v>
      </c>
      <c r="TO24" s="27" t="s">
        <v>4</v>
      </c>
      <c r="TP24" s="27" t="s">
        <v>5</v>
      </c>
      <c r="TQ24" s="27" t="s">
        <v>6</v>
      </c>
      <c r="TR24" s="27" t="s">
        <v>7</v>
      </c>
      <c r="TS24" s="27" t="s">
        <v>8</v>
      </c>
      <c r="TT24" s="27" t="s">
        <v>9</v>
      </c>
      <c r="TU24" s="27" t="s">
        <v>10</v>
      </c>
      <c r="TV24" s="27" t="s">
        <v>11</v>
      </c>
      <c r="TW24" s="27" t="s">
        <v>12</v>
      </c>
      <c r="TX24" s="27" t="s">
        <v>13</v>
      </c>
      <c r="TY24" s="26" t="s">
        <v>15</v>
      </c>
      <c r="TZ24" s="27" t="s">
        <v>3</v>
      </c>
      <c r="UA24" s="27" t="s">
        <v>4</v>
      </c>
      <c r="UB24" s="27" t="s">
        <v>5</v>
      </c>
      <c r="UC24" s="27" t="s">
        <v>6</v>
      </c>
      <c r="UD24" s="27" t="s">
        <v>7</v>
      </c>
      <c r="UE24" s="27" t="s">
        <v>8</v>
      </c>
      <c r="UF24" s="27" t="s">
        <v>9</v>
      </c>
      <c r="UG24" s="27" t="s">
        <v>10</v>
      </c>
      <c r="UH24" s="27" t="s">
        <v>11</v>
      </c>
      <c r="UI24" s="27" t="s">
        <v>12</v>
      </c>
      <c r="UJ24" s="27" t="s">
        <v>13</v>
      </c>
      <c r="UK24" s="26" t="s">
        <v>16</v>
      </c>
      <c r="UL24" s="27" t="s">
        <v>3</v>
      </c>
      <c r="UM24" s="27" t="s">
        <v>4</v>
      </c>
      <c r="UN24" s="27" t="s">
        <v>5</v>
      </c>
      <c r="UO24" s="27" t="s">
        <v>6</v>
      </c>
      <c r="UP24" s="27" t="s">
        <v>7</v>
      </c>
      <c r="UQ24" s="27" t="s">
        <v>8</v>
      </c>
      <c r="UR24" s="27" t="s">
        <v>9</v>
      </c>
      <c r="US24" s="27" t="s">
        <v>10</v>
      </c>
      <c r="UT24" s="27" t="s">
        <v>11</v>
      </c>
      <c r="UU24" s="27" t="s">
        <v>12</v>
      </c>
      <c r="UV24" s="27" t="s">
        <v>13</v>
      </c>
      <c r="UW24" s="26" t="s">
        <v>17</v>
      </c>
      <c r="UX24" s="27" t="s">
        <v>3</v>
      </c>
    </row>
    <row r="25" spans="2:570" ht="25" customHeight="1" x14ac:dyDescent="0.2">
      <c r="ER25" s="47" t="s">
        <v>71</v>
      </c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30"/>
    </row>
    <row r="26" spans="2:570" ht="25" customHeight="1" x14ac:dyDescent="0.2">
      <c r="B26" s="48" t="s">
        <v>72</v>
      </c>
      <c r="C26" s="32"/>
      <c r="D26" s="33"/>
      <c r="BB26" s="49" t="s">
        <v>73</v>
      </c>
      <c r="BC26" s="29"/>
      <c r="BD26" s="29"/>
      <c r="BE26" s="29"/>
      <c r="BF26" s="29"/>
      <c r="BG26" s="30"/>
      <c r="BW26" s="49" t="s">
        <v>73</v>
      </c>
      <c r="BX26" s="29"/>
      <c r="BY26" s="29"/>
      <c r="BZ26" s="29"/>
      <c r="CA26" s="29"/>
      <c r="CB26" s="30"/>
      <c r="CO26" s="49" t="s">
        <v>73</v>
      </c>
      <c r="CP26" s="29"/>
      <c r="CQ26" s="29"/>
      <c r="CR26" s="29"/>
      <c r="CS26" s="29"/>
      <c r="CT26" s="30"/>
      <c r="DE26" s="49" t="s">
        <v>73</v>
      </c>
      <c r="DF26" s="29"/>
      <c r="DG26" s="29"/>
      <c r="DH26" s="29"/>
      <c r="DI26" s="29"/>
      <c r="DJ26" s="30"/>
    </row>
    <row r="27" spans="2:570" ht="25" customHeight="1" x14ac:dyDescent="0.2">
      <c r="B27" s="34"/>
      <c r="C27" s="35"/>
      <c r="D27" s="36"/>
      <c r="BH27" s="37" t="s">
        <v>74</v>
      </c>
      <c r="BI27" s="29"/>
      <c r="BJ27" s="29"/>
      <c r="BK27" s="30"/>
      <c r="BL27" s="38" t="s">
        <v>75</v>
      </c>
      <c r="BM27" s="29"/>
      <c r="BN27" s="29"/>
      <c r="BO27" s="29"/>
      <c r="BP27" s="29"/>
      <c r="BQ27" s="29"/>
      <c r="BR27" s="29"/>
      <c r="BS27" s="29"/>
      <c r="BT27" s="29"/>
      <c r="BU27" s="29"/>
      <c r="BV27" s="30"/>
      <c r="CC27" s="37" t="s">
        <v>76</v>
      </c>
      <c r="CD27" s="29"/>
      <c r="CE27" s="29"/>
      <c r="CF27" s="30"/>
      <c r="CG27" s="38" t="s">
        <v>77</v>
      </c>
      <c r="CH27" s="29"/>
      <c r="CI27" s="29"/>
      <c r="CJ27" s="29"/>
      <c r="CK27" s="29"/>
      <c r="CL27" s="29"/>
      <c r="CM27" s="29"/>
      <c r="CN27" s="30"/>
      <c r="CU27" s="37" t="s">
        <v>78</v>
      </c>
      <c r="CV27" s="29"/>
      <c r="CW27" s="29"/>
      <c r="CX27" s="30"/>
      <c r="CY27" s="38" t="s">
        <v>79</v>
      </c>
      <c r="CZ27" s="29"/>
      <c r="DA27" s="29"/>
      <c r="DB27" s="29"/>
      <c r="DC27" s="29"/>
      <c r="DD27" s="29"/>
      <c r="DE27" s="29"/>
      <c r="DF27" s="29"/>
      <c r="DG27" s="30"/>
      <c r="DK27" s="37" t="s">
        <v>80</v>
      </c>
      <c r="DL27" s="29"/>
      <c r="DM27" s="29"/>
      <c r="DN27" s="30"/>
      <c r="DO27" s="38" t="s">
        <v>79</v>
      </c>
      <c r="DP27" s="29"/>
      <c r="DQ27" s="29"/>
      <c r="DR27" s="29"/>
      <c r="DS27" s="29"/>
      <c r="DT27" s="29"/>
      <c r="DU27" s="29"/>
      <c r="DV27" s="29"/>
      <c r="DW27" s="30"/>
    </row>
    <row r="28" spans="2:570" ht="25" customHeight="1" x14ac:dyDescent="0.2">
      <c r="BH28" s="49" t="s">
        <v>81</v>
      </c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30"/>
      <c r="CC28" s="49" t="s">
        <v>81</v>
      </c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30"/>
      <c r="CU28" s="49" t="s">
        <v>81</v>
      </c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30"/>
      <c r="DK28" s="49" t="s">
        <v>81</v>
      </c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30"/>
    </row>
    <row r="29" spans="2:570" ht="25" customHeight="1" x14ac:dyDescent="0.2">
      <c r="BH29" s="38" t="s">
        <v>82</v>
      </c>
      <c r="BI29" s="29"/>
      <c r="BJ29" s="29"/>
      <c r="BK29" s="29"/>
      <c r="BL29" s="30"/>
      <c r="BM29" s="38" t="s">
        <v>82</v>
      </c>
      <c r="BN29" s="29"/>
      <c r="BO29" s="29"/>
      <c r="BP29" s="30"/>
      <c r="CC29" s="38" t="s">
        <v>82</v>
      </c>
      <c r="CD29" s="29"/>
      <c r="CE29" s="29"/>
      <c r="CF29" s="29"/>
      <c r="CG29" s="30"/>
      <c r="CH29" s="38" t="s">
        <v>82</v>
      </c>
      <c r="CI29" s="29"/>
      <c r="CJ29" s="29"/>
      <c r="CK29" s="29"/>
      <c r="CL29" s="29"/>
      <c r="CM29" s="29"/>
      <c r="CN29" s="29"/>
      <c r="CO29" s="29"/>
      <c r="CP29" s="29"/>
      <c r="CQ29" s="30"/>
      <c r="CU29" s="38" t="s">
        <v>82</v>
      </c>
      <c r="CV29" s="29"/>
      <c r="CW29" s="29"/>
      <c r="CX29" s="29"/>
      <c r="CY29" s="30"/>
      <c r="CZ29" s="38" t="s">
        <v>82</v>
      </c>
      <c r="DA29" s="29"/>
      <c r="DB29" s="29"/>
      <c r="DC29" s="30"/>
      <c r="DK29" s="38" t="s">
        <v>82</v>
      </c>
      <c r="DL29" s="29"/>
      <c r="DM29" s="29"/>
      <c r="DN29" s="29"/>
      <c r="DO29" s="30"/>
      <c r="DP29" s="38" t="s">
        <v>82</v>
      </c>
      <c r="DQ29" s="29"/>
      <c r="DR29" s="29"/>
      <c r="DS29" s="30"/>
    </row>
    <row r="30" spans="2:570" ht="25" customHeight="1" x14ac:dyDescent="0.2"/>
    <row r="31" spans="2:570" ht="25" customHeight="1" x14ac:dyDescent="0.2"/>
    <row r="32" spans="2:570" ht="25" customHeight="1" x14ac:dyDescent="0.2">
      <c r="E32" s="28" t="s">
        <v>83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30"/>
    </row>
    <row r="33" spans="2:274" ht="25" customHeight="1" x14ac:dyDescent="0.2">
      <c r="BQ33" s="37" t="s">
        <v>74</v>
      </c>
      <c r="BR33" s="29"/>
      <c r="BS33" s="30"/>
      <c r="BT33" s="38" t="s">
        <v>84</v>
      </c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30"/>
      <c r="CS33" s="37" t="s">
        <v>76</v>
      </c>
      <c r="CT33" s="29"/>
      <c r="CU33" s="30"/>
      <c r="CV33" s="38" t="s">
        <v>85</v>
      </c>
      <c r="CW33" s="29"/>
      <c r="CX33" s="29"/>
      <c r="CY33" s="29"/>
      <c r="CZ33" s="29"/>
      <c r="DA33" s="29"/>
      <c r="DB33" s="29"/>
      <c r="DC33" s="29"/>
      <c r="DD33" s="30"/>
      <c r="DF33" s="37" t="s">
        <v>78</v>
      </c>
      <c r="DG33" s="29"/>
      <c r="DH33" s="30"/>
      <c r="DI33" s="38" t="s">
        <v>86</v>
      </c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30"/>
      <c r="EA33" s="37" t="s">
        <v>80</v>
      </c>
      <c r="EB33" s="29"/>
      <c r="EC33" s="30"/>
      <c r="ED33" s="38" t="s">
        <v>87</v>
      </c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30"/>
    </row>
    <row r="34" spans="2:274" ht="25" customHeight="1" x14ac:dyDescent="0.2">
      <c r="BQ34" s="50" t="s">
        <v>88</v>
      </c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30"/>
      <c r="CS34" s="50" t="s">
        <v>89</v>
      </c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30"/>
      <c r="DF34" s="50" t="s">
        <v>90</v>
      </c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30"/>
      <c r="EA34" s="50" t="s">
        <v>91</v>
      </c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30"/>
    </row>
    <row r="35" spans="2:274" ht="25" customHeight="1" x14ac:dyDescent="0.2">
      <c r="BQ35" s="51"/>
      <c r="BR35" s="52"/>
      <c r="BS35" s="51"/>
      <c r="BT35" s="52"/>
      <c r="BY35" s="51"/>
      <c r="BZ35" s="52"/>
      <c r="CA35" s="51"/>
      <c r="CB35" s="52"/>
      <c r="CC35" s="51"/>
      <c r="CD35" s="52"/>
      <c r="CE35" s="50"/>
      <c r="CF35" s="29"/>
      <c r="CG35" s="30"/>
      <c r="CH35" s="52"/>
      <c r="CI35" s="51"/>
      <c r="CJ35" s="52"/>
      <c r="CK35" s="51"/>
      <c r="CL35" s="52"/>
      <c r="CM35" s="51"/>
      <c r="CN35" s="52"/>
      <c r="CO35" s="51"/>
      <c r="CP35" s="52"/>
      <c r="CQ35" s="51"/>
      <c r="CR35" s="52"/>
      <c r="CS35" s="50"/>
      <c r="CT35" s="29"/>
      <c r="CU35" s="30"/>
      <c r="CV35" s="52"/>
      <c r="CW35" s="50"/>
      <c r="CX35" s="30"/>
      <c r="CY35" s="52"/>
      <c r="CZ35" s="50"/>
      <c r="DA35" s="29"/>
      <c r="DB35" s="29"/>
      <c r="DC35" s="29"/>
      <c r="DD35" s="30"/>
      <c r="DE35" s="52"/>
      <c r="DF35" s="51"/>
      <c r="DG35" s="52"/>
      <c r="DH35" s="51"/>
      <c r="DI35" s="52"/>
      <c r="DJ35" s="50"/>
      <c r="DK35" s="30"/>
      <c r="DL35" s="52"/>
      <c r="DM35" s="50"/>
      <c r="DN35" s="29"/>
      <c r="DO35" s="30"/>
      <c r="DP35" s="52"/>
      <c r="DQ35" s="51"/>
      <c r="DR35" s="52"/>
      <c r="DS35" s="50"/>
      <c r="DT35" s="29"/>
      <c r="DU35" s="30"/>
      <c r="DV35" s="52"/>
      <c r="DW35" s="50"/>
      <c r="DX35" s="29"/>
      <c r="DY35" s="30"/>
      <c r="DZ35" s="52"/>
      <c r="EA35" s="50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30"/>
    </row>
    <row r="36" spans="2:274" ht="25" customHeight="1" x14ac:dyDescent="0.2"/>
    <row r="37" spans="2:274" ht="25" customHeight="1" x14ac:dyDescent="0.2"/>
    <row r="38" spans="2:274" ht="25" customHeight="1" x14ac:dyDescent="0.2"/>
    <row r="39" spans="2:274" ht="25" customHeight="1" x14ac:dyDescent="0.2">
      <c r="E39" s="28" t="s">
        <v>92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30"/>
      <c r="ES39" s="28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29"/>
      <c r="JC39" s="29"/>
      <c r="JD39" s="29"/>
      <c r="JE39" s="29"/>
      <c r="JF39" s="29"/>
      <c r="JG39" s="29"/>
      <c r="JH39" s="29"/>
      <c r="JI39" s="29"/>
      <c r="JJ39" s="29"/>
      <c r="JK39" s="29"/>
      <c r="JL39" s="29"/>
      <c r="JM39" s="29"/>
      <c r="JN39" s="30"/>
    </row>
    <row r="40" spans="2:274" ht="25" customHeight="1" x14ac:dyDescent="0.2">
      <c r="B40" s="48" t="s">
        <v>93</v>
      </c>
      <c r="C40" s="32"/>
      <c r="D40" s="33"/>
      <c r="AC40" s="37" t="s">
        <v>94</v>
      </c>
      <c r="AD40" s="29"/>
      <c r="AE40" s="29"/>
      <c r="AF40" s="30"/>
      <c r="AG40" s="38" t="s">
        <v>95</v>
      </c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30"/>
      <c r="DS40" s="37" t="s">
        <v>96</v>
      </c>
      <c r="DT40" s="29"/>
      <c r="DU40" s="29"/>
      <c r="DV40" s="30"/>
      <c r="DW40" s="38" t="s">
        <v>97</v>
      </c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30"/>
      <c r="FW40" s="37" t="s">
        <v>98</v>
      </c>
      <c r="FX40" s="29"/>
      <c r="FY40" s="29"/>
      <c r="FZ40" s="30"/>
      <c r="GA40" s="38" t="s">
        <v>97</v>
      </c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30"/>
    </row>
    <row r="41" spans="2:274" ht="25" customHeight="1" x14ac:dyDescent="0.2">
      <c r="B41" s="54"/>
      <c r="C41" s="55"/>
      <c r="D41" s="56"/>
      <c r="AC41" s="49" t="s">
        <v>73</v>
      </c>
      <c r="AD41" s="29"/>
      <c r="AE41" s="29"/>
      <c r="AF41" s="29"/>
      <c r="AG41" s="29"/>
      <c r="AH41" s="30"/>
      <c r="AI41" s="49" t="s">
        <v>81</v>
      </c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30"/>
      <c r="AZ41" s="53" t="s">
        <v>99</v>
      </c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30"/>
      <c r="DS41" s="49" t="s">
        <v>73</v>
      </c>
      <c r="DT41" s="29"/>
      <c r="DU41" s="29"/>
      <c r="DV41" s="29"/>
      <c r="DW41" s="29"/>
      <c r="DX41" s="30"/>
      <c r="DY41" s="49" t="s">
        <v>81</v>
      </c>
      <c r="DZ41" s="29"/>
      <c r="EA41" s="29"/>
      <c r="EB41" s="29"/>
      <c r="EC41" s="29"/>
      <c r="ED41" s="29"/>
      <c r="EE41" s="29"/>
      <c r="EF41" s="29"/>
      <c r="EG41" s="29"/>
      <c r="EH41" s="29"/>
      <c r="EI41" s="30"/>
      <c r="EJ41" s="53" t="s">
        <v>99</v>
      </c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30"/>
      <c r="FW41" s="49" t="s">
        <v>73</v>
      </c>
      <c r="FX41" s="29"/>
      <c r="FY41" s="29"/>
      <c r="FZ41" s="29"/>
      <c r="GA41" s="29"/>
      <c r="GB41" s="30"/>
      <c r="GC41" s="49" t="s">
        <v>81</v>
      </c>
      <c r="GD41" s="29"/>
      <c r="GE41" s="29"/>
      <c r="GF41" s="29"/>
      <c r="GG41" s="29"/>
      <c r="GH41" s="29"/>
      <c r="GI41" s="29"/>
      <c r="GJ41" s="29"/>
      <c r="GK41" s="29"/>
      <c r="GL41" s="30"/>
      <c r="GM41" s="53" t="s">
        <v>99</v>
      </c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30"/>
    </row>
    <row r="42" spans="2:274" ht="25" customHeight="1" x14ac:dyDescent="0.2">
      <c r="B42" s="54"/>
      <c r="C42" s="55"/>
      <c r="D42" s="56"/>
      <c r="AI42" s="53" t="s">
        <v>99</v>
      </c>
      <c r="AJ42" s="30"/>
      <c r="DY42" s="53" t="s">
        <v>99</v>
      </c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30"/>
      <c r="GC42" s="53" t="s">
        <v>99</v>
      </c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30"/>
    </row>
    <row r="43" spans="2:274" ht="25" customHeight="1" x14ac:dyDescent="0.2">
      <c r="B43" s="54"/>
      <c r="C43" s="55"/>
      <c r="D43" s="56"/>
    </row>
    <row r="44" spans="2:274" ht="25" customHeight="1" x14ac:dyDescent="0.2">
      <c r="B44" s="54"/>
      <c r="C44" s="55"/>
      <c r="D44" s="56"/>
      <c r="AU44" s="37" t="s">
        <v>100</v>
      </c>
      <c r="AV44" s="29"/>
      <c r="AW44" s="29"/>
      <c r="AX44" s="30"/>
      <c r="AY44" s="38" t="s">
        <v>101</v>
      </c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30"/>
      <c r="EE44" s="37" t="s">
        <v>102</v>
      </c>
      <c r="EF44" s="29"/>
      <c r="EG44" s="29"/>
      <c r="EH44" s="30"/>
      <c r="EI44" s="38" t="s">
        <v>97</v>
      </c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30"/>
      <c r="GH44" s="37" t="s">
        <v>103</v>
      </c>
      <c r="GI44" s="29"/>
      <c r="GJ44" s="29"/>
      <c r="GK44" s="30"/>
      <c r="GL44" s="38" t="s">
        <v>104</v>
      </c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30"/>
    </row>
    <row r="45" spans="2:274" ht="25" customHeight="1" x14ac:dyDescent="0.2">
      <c r="B45" s="34"/>
      <c r="C45" s="35"/>
      <c r="D45" s="36"/>
      <c r="AU45" s="49" t="s">
        <v>73</v>
      </c>
      <c r="AV45" s="29"/>
      <c r="AW45" s="29"/>
      <c r="AX45" s="29"/>
      <c r="AY45" s="29"/>
      <c r="AZ45" s="30"/>
      <c r="BA45" s="49" t="s">
        <v>81</v>
      </c>
      <c r="BB45" s="29"/>
      <c r="BC45" s="29"/>
      <c r="BD45" s="29"/>
      <c r="BE45" s="29"/>
      <c r="BF45" s="29"/>
      <c r="BG45" s="29"/>
      <c r="BH45" s="29"/>
      <c r="BI45" s="29"/>
      <c r="BJ45" s="30"/>
      <c r="BK45" s="53" t="s">
        <v>99</v>
      </c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30"/>
      <c r="EE45" s="49" t="s">
        <v>73</v>
      </c>
      <c r="EF45" s="29"/>
      <c r="EG45" s="29"/>
      <c r="EH45" s="29"/>
      <c r="EI45" s="29"/>
      <c r="EJ45" s="30"/>
      <c r="EK45" s="49" t="s">
        <v>81</v>
      </c>
      <c r="EL45" s="29"/>
      <c r="EM45" s="29"/>
      <c r="EN45" s="29"/>
      <c r="EO45" s="29"/>
      <c r="EP45" s="29"/>
      <c r="EQ45" s="29"/>
      <c r="ER45" s="29"/>
      <c r="ES45" s="29"/>
      <c r="ET45" s="30"/>
      <c r="EU45" s="53" t="s">
        <v>99</v>
      </c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30"/>
      <c r="GH45" s="49" t="s">
        <v>73</v>
      </c>
      <c r="GI45" s="29"/>
      <c r="GJ45" s="29"/>
      <c r="GK45" s="29"/>
      <c r="GL45" s="29"/>
      <c r="GM45" s="30"/>
      <c r="GN45" s="49" t="s">
        <v>81</v>
      </c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30"/>
      <c r="HC45" s="53" t="s">
        <v>99</v>
      </c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30"/>
    </row>
    <row r="46" spans="2:274" ht="25" customHeight="1" x14ac:dyDescent="0.2">
      <c r="BA46" s="53" t="s">
        <v>99</v>
      </c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30"/>
      <c r="EK46" s="53" t="s">
        <v>99</v>
      </c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30"/>
      <c r="GN46" s="53" t="s">
        <v>99</v>
      </c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30"/>
    </row>
    <row r="47" spans="2:274" ht="25" customHeight="1" x14ac:dyDescent="0.2"/>
    <row r="48" spans="2:274" ht="25" customHeight="1" x14ac:dyDescent="0.2">
      <c r="BO48" s="37" t="s">
        <v>105</v>
      </c>
      <c r="BP48" s="29"/>
      <c r="BQ48" s="29"/>
      <c r="BR48" s="30"/>
      <c r="BS48" s="38" t="s">
        <v>101</v>
      </c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30"/>
      <c r="EP48" s="37" t="s">
        <v>106</v>
      </c>
      <c r="EQ48" s="29"/>
      <c r="ER48" s="29"/>
      <c r="ES48" s="30"/>
      <c r="ET48" s="38" t="s">
        <v>97</v>
      </c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30"/>
      <c r="GX48" s="37" t="s">
        <v>107</v>
      </c>
      <c r="GY48" s="29"/>
      <c r="GZ48" s="29"/>
      <c r="HA48" s="30"/>
      <c r="HB48" s="38" t="s">
        <v>108</v>
      </c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  <c r="IM48" s="29"/>
      <c r="IN48" s="29"/>
      <c r="IO48" s="30"/>
    </row>
    <row r="49" spans="5:311" ht="25" customHeight="1" x14ac:dyDescent="0.2">
      <c r="BO49" s="49" t="s">
        <v>73</v>
      </c>
      <c r="BP49" s="29"/>
      <c r="BQ49" s="29"/>
      <c r="BR49" s="29"/>
      <c r="BS49" s="29"/>
      <c r="BT49" s="30"/>
      <c r="BU49" s="49" t="s">
        <v>81</v>
      </c>
      <c r="BV49" s="29"/>
      <c r="BW49" s="29"/>
      <c r="BX49" s="29"/>
      <c r="BY49" s="29"/>
      <c r="BZ49" s="29"/>
      <c r="CA49" s="29"/>
      <c r="CB49" s="29"/>
      <c r="CC49" s="29"/>
      <c r="CD49" s="30"/>
      <c r="CE49" s="53" t="s">
        <v>99</v>
      </c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30"/>
      <c r="EP49" s="49" t="s">
        <v>73</v>
      </c>
      <c r="EQ49" s="29"/>
      <c r="ER49" s="29"/>
      <c r="ES49" s="29"/>
      <c r="ET49" s="29"/>
      <c r="EU49" s="30"/>
      <c r="EV49" s="49" t="s">
        <v>81</v>
      </c>
      <c r="EW49" s="29"/>
      <c r="EX49" s="29"/>
      <c r="EY49" s="29"/>
      <c r="EZ49" s="29"/>
      <c r="FA49" s="29"/>
      <c r="FB49" s="29"/>
      <c r="FC49" s="29"/>
      <c r="FD49" s="29"/>
      <c r="FE49" s="30"/>
      <c r="FF49" s="53" t="s">
        <v>99</v>
      </c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30"/>
      <c r="GX49" s="49" t="s">
        <v>73</v>
      </c>
      <c r="GY49" s="29"/>
      <c r="GZ49" s="29"/>
      <c r="HA49" s="29"/>
      <c r="HB49" s="29"/>
      <c r="HC49" s="30"/>
      <c r="HD49" s="49" t="s">
        <v>81</v>
      </c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30"/>
      <c r="HR49" s="53" t="s">
        <v>99</v>
      </c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29"/>
      <c r="IH49" s="29"/>
      <c r="II49" s="29"/>
      <c r="IJ49" s="29"/>
      <c r="IK49" s="29"/>
      <c r="IL49" s="29"/>
      <c r="IM49" s="29"/>
      <c r="IN49" s="29"/>
      <c r="IO49" s="30"/>
    </row>
    <row r="50" spans="5:311" ht="25" customHeight="1" x14ac:dyDescent="0.2">
      <c r="BU50" s="53" t="s">
        <v>99</v>
      </c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30"/>
      <c r="EV50" s="53" t="s">
        <v>99</v>
      </c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30"/>
      <c r="HD50" s="53" t="s">
        <v>99</v>
      </c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30"/>
    </row>
    <row r="51" spans="5:311" ht="25" customHeight="1" x14ac:dyDescent="0.2"/>
    <row r="52" spans="5:311" ht="25" customHeight="1" x14ac:dyDescent="0.2">
      <c r="CG52" s="37" t="s">
        <v>109</v>
      </c>
      <c r="CH52" s="29"/>
      <c r="CI52" s="29"/>
      <c r="CJ52" s="30"/>
      <c r="CK52" s="38" t="s">
        <v>101</v>
      </c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30"/>
      <c r="FA52" s="37" t="s">
        <v>110</v>
      </c>
      <c r="FB52" s="29"/>
      <c r="FC52" s="29"/>
      <c r="FD52" s="30"/>
      <c r="FE52" s="38" t="s">
        <v>97</v>
      </c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30"/>
    </row>
    <row r="53" spans="5:311" ht="25" customHeight="1" x14ac:dyDescent="0.2">
      <c r="CG53" s="49" t="s">
        <v>73</v>
      </c>
      <c r="CH53" s="29"/>
      <c r="CI53" s="29"/>
      <c r="CJ53" s="29"/>
      <c r="CK53" s="29"/>
      <c r="CL53" s="30"/>
      <c r="CM53" s="49" t="s">
        <v>81</v>
      </c>
      <c r="CN53" s="29"/>
      <c r="CO53" s="29"/>
      <c r="CP53" s="29"/>
      <c r="CQ53" s="29"/>
      <c r="CR53" s="29"/>
      <c r="CS53" s="29"/>
      <c r="CT53" s="29"/>
      <c r="CU53" s="29"/>
      <c r="CV53" s="30"/>
      <c r="CW53" s="53" t="s">
        <v>99</v>
      </c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30"/>
      <c r="FA53" s="49" t="s">
        <v>73</v>
      </c>
      <c r="FB53" s="29"/>
      <c r="FC53" s="29"/>
      <c r="FD53" s="29"/>
      <c r="FE53" s="29"/>
      <c r="FF53" s="30"/>
      <c r="FG53" s="49" t="s">
        <v>81</v>
      </c>
      <c r="FH53" s="29"/>
      <c r="FI53" s="29"/>
      <c r="FJ53" s="29"/>
      <c r="FK53" s="29"/>
      <c r="FL53" s="29"/>
      <c r="FM53" s="29"/>
      <c r="FN53" s="29"/>
      <c r="FO53" s="29"/>
      <c r="FP53" s="30"/>
      <c r="FQ53" s="53" t="s">
        <v>99</v>
      </c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30"/>
    </row>
    <row r="54" spans="5:311" ht="25" customHeight="1" x14ac:dyDescent="0.2">
      <c r="CM54" s="53" t="s">
        <v>99</v>
      </c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30"/>
      <c r="FG54" s="53" t="s">
        <v>99</v>
      </c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30"/>
    </row>
    <row r="55" spans="5:311" ht="25" customHeight="1" x14ac:dyDescent="0.2"/>
    <row r="56" spans="5:311" ht="25" customHeight="1" x14ac:dyDescent="0.2">
      <c r="DA56" s="37" t="s">
        <v>111</v>
      </c>
      <c r="DB56" s="29"/>
      <c r="DC56" s="29"/>
      <c r="DD56" s="30"/>
      <c r="DE56" s="38" t="s">
        <v>112</v>
      </c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30"/>
      <c r="FL56" s="37" t="s">
        <v>113</v>
      </c>
      <c r="FM56" s="29"/>
      <c r="FN56" s="29"/>
      <c r="FO56" s="30"/>
      <c r="FP56" s="38" t="s">
        <v>97</v>
      </c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30"/>
    </row>
    <row r="57" spans="5:311" ht="25" customHeight="1" x14ac:dyDescent="0.2">
      <c r="DA57" s="49" t="s">
        <v>73</v>
      </c>
      <c r="DB57" s="29"/>
      <c r="DC57" s="29"/>
      <c r="DD57" s="29"/>
      <c r="DE57" s="29"/>
      <c r="DF57" s="30"/>
      <c r="DG57" s="49" t="s">
        <v>81</v>
      </c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30"/>
      <c r="DX57" s="53" t="s">
        <v>99</v>
      </c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30"/>
      <c r="FL57" s="49" t="s">
        <v>73</v>
      </c>
      <c r="FM57" s="29"/>
      <c r="FN57" s="29"/>
      <c r="FO57" s="29"/>
      <c r="FP57" s="29"/>
      <c r="FQ57" s="30"/>
      <c r="FR57" s="49" t="s">
        <v>81</v>
      </c>
      <c r="FS57" s="29"/>
      <c r="FT57" s="29"/>
      <c r="FU57" s="29"/>
      <c r="FV57" s="29"/>
      <c r="FW57" s="29"/>
      <c r="FX57" s="29"/>
      <c r="FY57" s="29"/>
      <c r="FZ57" s="29"/>
      <c r="GA57" s="30"/>
      <c r="GB57" s="53" t="s">
        <v>99</v>
      </c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30"/>
    </row>
    <row r="58" spans="5:311" ht="25" customHeight="1" x14ac:dyDescent="0.2">
      <c r="DG58" s="53" t="s">
        <v>99</v>
      </c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30"/>
      <c r="FR58" s="53" t="s">
        <v>99</v>
      </c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30"/>
    </row>
    <row r="59" spans="5:311" ht="25" customHeight="1" x14ac:dyDescent="0.2"/>
    <row r="60" spans="5:311" ht="25" customHeight="1" x14ac:dyDescent="0.2">
      <c r="E60" s="28" t="s">
        <v>114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30"/>
      <c r="ES60" s="28" t="s">
        <v>115</v>
      </c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  <c r="IF60" s="29"/>
      <c r="IG60" s="29"/>
      <c r="IH60" s="29"/>
      <c r="II60" s="29"/>
      <c r="IJ60" s="29"/>
      <c r="IK60" s="29"/>
      <c r="IL60" s="29"/>
      <c r="IM60" s="29"/>
      <c r="IN60" s="29"/>
      <c r="IO60" s="29"/>
      <c r="IP60" s="29"/>
      <c r="IQ60" s="29"/>
      <c r="IR60" s="29"/>
      <c r="IS60" s="29"/>
      <c r="IT60" s="29"/>
      <c r="IU60" s="29"/>
      <c r="IV60" s="29"/>
      <c r="IW60" s="29"/>
      <c r="IX60" s="29"/>
      <c r="IY60" s="29"/>
      <c r="IZ60" s="29"/>
      <c r="JA60" s="29"/>
      <c r="JB60" s="29"/>
      <c r="JC60" s="29"/>
      <c r="JD60" s="29"/>
      <c r="JE60" s="29"/>
      <c r="JF60" s="29"/>
      <c r="JG60" s="29"/>
      <c r="JH60" s="29"/>
      <c r="JI60" s="29"/>
      <c r="JJ60" s="29"/>
      <c r="JK60" s="29"/>
      <c r="JL60" s="29"/>
      <c r="JM60" s="29"/>
      <c r="JN60" s="29"/>
      <c r="JO60" s="29"/>
      <c r="JP60" s="29"/>
      <c r="JQ60" s="29"/>
      <c r="JR60" s="29"/>
      <c r="JS60" s="29"/>
      <c r="JT60" s="29"/>
      <c r="JU60" s="29"/>
      <c r="JV60" s="29"/>
      <c r="JW60" s="29"/>
      <c r="JX60" s="29"/>
      <c r="JY60" s="29"/>
      <c r="JZ60" s="29"/>
      <c r="KA60" s="29"/>
      <c r="KB60" s="29"/>
      <c r="KC60" s="29"/>
      <c r="KD60" s="29"/>
      <c r="KE60" s="29"/>
      <c r="KF60" s="29"/>
      <c r="KG60" s="29"/>
      <c r="KH60" s="29"/>
      <c r="KI60" s="29"/>
      <c r="KJ60" s="29"/>
      <c r="KK60" s="29"/>
      <c r="KL60" s="29"/>
      <c r="KM60" s="29"/>
      <c r="KN60" s="29"/>
      <c r="KO60" s="29"/>
      <c r="KP60" s="29"/>
      <c r="KQ60" s="29"/>
      <c r="KR60" s="29"/>
      <c r="KS60" s="29"/>
      <c r="KT60" s="29"/>
      <c r="KU60" s="29"/>
      <c r="KV60" s="29"/>
      <c r="KW60" s="29"/>
      <c r="KX60" s="29"/>
      <c r="KY60" s="30"/>
    </row>
    <row r="61" spans="5:311" ht="25" customHeight="1" x14ac:dyDescent="0.2">
      <c r="AK61" s="37" t="s">
        <v>94</v>
      </c>
      <c r="AL61" s="29"/>
      <c r="AM61" s="30"/>
      <c r="AN61" s="38" t="s">
        <v>116</v>
      </c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30"/>
      <c r="BS61" s="37" t="s">
        <v>100</v>
      </c>
      <c r="BT61" s="29"/>
      <c r="BU61" s="30"/>
      <c r="BV61" s="38" t="s">
        <v>117</v>
      </c>
      <c r="BW61" s="29"/>
      <c r="BX61" s="29"/>
      <c r="BY61" s="29"/>
      <c r="BZ61" s="29"/>
      <c r="CA61" s="29"/>
      <c r="CB61" s="30"/>
      <c r="CM61" s="37" t="s">
        <v>105</v>
      </c>
      <c r="CN61" s="29"/>
      <c r="CO61" s="30"/>
      <c r="CP61" s="38" t="s">
        <v>117</v>
      </c>
      <c r="CQ61" s="29"/>
      <c r="CR61" s="29"/>
      <c r="CS61" s="29"/>
      <c r="CT61" s="29"/>
      <c r="CU61" s="29"/>
      <c r="CV61" s="30"/>
      <c r="DE61" s="37" t="s">
        <v>109</v>
      </c>
      <c r="DF61" s="29"/>
      <c r="DG61" s="30"/>
      <c r="DH61" s="38" t="s">
        <v>117</v>
      </c>
      <c r="DI61" s="29"/>
      <c r="DJ61" s="29"/>
      <c r="DK61" s="29"/>
      <c r="DL61" s="29"/>
      <c r="DM61" s="29"/>
      <c r="DN61" s="30"/>
      <c r="EE61" s="37" t="s">
        <v>111</v>
      </c>
      <c r="EF61" s="29"/>
      <c r="EG61" s="30"/>
      <c r="EH61" s="38" t="s">
        <v>118</v>
      </c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30"/>
      <c r="EW61" s="37" t="s">
        <v>96</v>
      </c>
      <c r="EX61" s="29"/>
      <c r="EY61" s="30"/>
      <c r="EZ61" s="38" t="s">
        <v>119</v>
      </c>
      <c r="FA61" s="29"/>
      <c r="FB61" s="29"/>
      <c r="FC61" s="29"/>
      <c r="FD61" s="29"/>
      <c r="FE61" s="29"/>
      <c r="FF61" s="29"/>
      <c r="FG61" s="30"/>
      <c r="FI61" s="37" t="s">
        <v>102</v>
      </c>
      <c r="FJ61" s="29"/>
      <c r="FK61" s="30"/>
      <c r="FL61" s="38" t="s">
        <v>120</v>
      </c>
      <c r="FM61" s="29"/>
      <c r="FN61" s="29"/>
      <c r="FO61" s="29"/>
      <c r="FP61" s="29"/>
      <c r="FQ61" s="29"/>
      <c r="FR61" s="30"/>
      <c r="FT61" s="37" t="s">
        <v>106</v>
      </c>
      <c r="FU61" s="29"/>
      <c r="FV61" s="30"/>
      <c r="FW61" s="38" t="s">
        <v>120</v>
      </c>
      <c r="FX61" s="29"/>
      <c r="FY61" s="29"/>
      <c r="FZ61" s="29"/>
      <c r="GA61" s="29"/>
      <c r="GB61" s="29"/>
      <c r="GC61" s="30"/>
      <c r="GE61" s="37" t="s">
        <v>110</v>
      </c>
      <c r="GF61" s="29"/>
      <c r="GG61" s="30"/>
      <c r="GH61" s="38" t="s">
        <v>120</v>
      </c>
      <c r="GI61" s="29"/>
      <c r="GJ61" s="29"/>
      <c r="GK61" s="29"/>
      <c r="GL61" s="29"/>
      <c r="GM61" s="29"/>
      <c r="GN61" s="30"/>
      <c r="GP61" s="37" t="s">
        <v>113</v>
      </c>
      <c r="GQ61" s="29"/>
      <c r="GR61" s="30"/>
      <c r="GS61" s="38" t="s">
        <v>120</v>
      </c>
      <c r="GT61" s="29"/>
      <c r="GU61" s="29"/>
      <c r="GV61" s="29"/>
      <c r="GW61" s="29"/>
      <c r="GX61" s="29"/>
      <c r="GY61" s="30"/>
      <c r="HA61" s="37" t="s">
        <v>98</v>
      </c>
      <c r="HB61" s="29"/>
      <c r="HC61" s="30"/>
      <c r="HD61" s="38" t="s">
        <v>120</v>
      </c>
      <c r="HE61" s="29"/>
      <c r="HF61" s="29"/>
      <c r="HG61" s="29"/>
      <c r="HH61" s="29"/>
      <c r="HI61" s="29"/>
      <c r="HJ61" s="30"/>
      <c r="HL61" s="37" t="s">
        <v>103</v>
      </c>
      <c r="HM61" s="29"/>
      <c r="HN61" s="30"/>
      <c r="HO61" s="38" t="s">
        <v>121</v>
      </c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30"/>
      <c r="IB61" s="37" t="s">
        <v>107</v>
      </c>
      <c r="IC61" s="29"/>
      <c r="ID61" s="30"/>
      <c r="IE61" s="38" t="s">
        <v>122</v>
      </c>
      <c r="IF61" s="29"/>
      <c r="IG61" s="29"/>
      <c r="IH61" s="29"/>
      <c r="II61" s="29"/>
      <c r="IJ61" s="29"/>
      <c r="IK61" s="29"/>
      <c r="IL61" s="29"/>
      <c r="IM61" s="29"/>
      <c r="IN61" s="29"/>
      <c r="IO61" s="30"/>
    </row>
    <row r="62" spans="5:311" ht="25" customHeight="1" x14ac:dyDescent="0.2">
      <c r="AK62" s="50" t="s">
        <v>123</v>
      </c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30"/>
      <c r="BS62" s="50" t="s">
        <v>91</v>
      </c>
      <c r="BT62" s="29"/>
      <c r="BU62" s="29"/>
      <c r="BV62" s="29"/>
      <c r="BW62" s="29"/>
      <c r="BX62" s="29"/>
      <c r="BY62" s="29"/>
      <c r="BZ62" s="29"/>
      <c r="CA62" s="29"/>
      <c r="CB62" s="30"/>
      <c r="CM62" s="50" t="s">
        <v>91</v>
      </c>
      <c r="CN62" s="29"/>
      <c r="CO62" s="29"/>
      <c r="CP62" s="29"/>
      <c r="CQ62" s="29"/>
      <c r="CR62" s="29"/>
      <c r="CS62" s="29"/>
      <c r="CT62" s="29"/>
      <c r="CU62" s="29"/>
      <c r="CV62" s="30"/>
      <c r="DE62" s="50" t="s">
        <v>91</v>
      </c>
      <c r="DF62" s="29"/>
      <c r="DG62" s="29"/>
      <c r="DH62" s="29"/>
      <c r="DI62" s="29"/>
      <c r="DJ62" s="29"/>
      <c r="DK62" s="29"/>
      <c r="DL62" s="29"/>
      <c r="DM62" s="29"/>
      <c r="DN62" s="30"/>
      <c r="EE62" s="50" t="s">
        <v>124</v>
      </c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30"/>
      <c r="EW62" s="50" t="s">
        <v>125</v>
      </c>
      <c r="EX62" s="29"/>
      <c r="EY62" s="29"/>
      <c r="EZ62" s="29"/>
      <c r="FA62" s="29"/>
      <c r="FB62" s="29"/>
      <c r="FC62" s="29"/>
      <c r="FD62" s="29"/>
      <c r="FE62" s="29"/>
      <c r="FF62" s="29"/>
      <c r="FG62" s="30"/>
      <c r="FI62" s="50" t="s">
        <v>126</v>
      </c>
      <c r="FJ62" s="29"/>
      <c r="FK62" s="29"/>
      <c r="FL62" s="29"/>
      <c r="FM62" s="29"/>
      <c r="FN62" s="29"/>
      <c r="FO62" s="29"/>
      <c r="FP62" s="29"/>
      <c r="FQ62" s="29"/>
      <c r="FR62" s="30"/>
      <c r="FT62" s="50" t="s">
        <v>126</v>
      </c>
      <c r="FU62" s="29"/>
      <c r="FV62" s="29"/>
      <c r="FW62" s="29"/>
      <c r="FX62" s="29"/>
      <c r="FY62" s="29"/>
      <c r="FZ62" s="29"/>
      <c r="GA62" s="29"/>
      <c r="GB62" s="29"/>
      <c r="GC62" s="30"/>
      <c r="GE62" s="50" t="s">
        <v>126</v>
      </c>
      <c r="GF62" s="29"/>
      <c r="GG62" s="29"/>
      <c r="GH62" s="29"/>
      <c r="GI62" s="29"/>
      <c r="GJ62" s="29"/>
      <c r="GK62" s="29"/>
      <c r="GL62" s="29"/>
      <c r="GM62" s="29"/>
      <c r="GN62" s="30"/>
      <c r="GP62" s="50" t="s">
        <v>126</v>
      </c>
      <c r="GQ62" s="29"/>
      <c r="GR62" s="29"/>
      <c r="GS62" s="29"/>
      <c r="GT62" s="29"/>
      <c r="GU62" s="29"/>
      <c r="GV62" s="29"/>
      <c r="GW62" s="29"/>
      <c r="GX62" s="29"/>
      <c r="GY62" s="30"/>
      <c r="HA62" s="50" t="s">
        <v>126</v>
      </c>
      <c r="HB62" s="29"/>
      <c r="HC62" s="29"/>
      <c r="HD62" s="29"/>
      <c r="HE62" s="29"/>
      <c r="HF62" s="29"/>
      <c r="HG62" s="29"/>
      <c r="HH62" s="29"/>
      <c r="HI62" s="29"/>
      <c r="HJ62" s="30"/>
      <c r="HL62" s="50" t="s">
        <v>127</v>
      </c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30"/>
      <c r="IB62" s="50" t="s">
        <v>124</v>
      </c>
      <c r="IC62" s="29"/>
      <c r="ID62" s="29"/>
      <c r="IE62" s="29"/>
      <c r="IF62" s="29"/>
      <c r="IG62" s="29"/>
      <c r="IH62" s="29"/>
      <c r="II62" s="29"/>
      <c r="IJ62" s="29"/>
      <c r="IK62" s="29"/>
      <c r="IL62" s="29"/>
      <c r="IM62" s="29"/>
      <c r="IN62" s="29"/>
      <c r="IO62" s="30"/>
    </row>
    <row r="63" spans="5:311" ht="25" customHeight="1" x14ac:dyDescent="0.2">
      <c r="AK63" s="50"/>
      <c r="AL63" s="29"/>
      <c r="AM63" s="30"/>
      <c r="AN63" s="52"/>
      <c r="AO63" s="50"/>
      <c r="AP63" s="29"/>
      <c r="AQ63" s="29"/>
      <c r="AR63" s="29"/>
      <c r="AS63" s="30"/>
      <c r="AT63" s="57"/>
      <c r="AU63" s="29"/>
      <c r="AV63" s="29"/>
      <c r="AW63" s="29"/>
      <c r="AX63" s="30"/>
      <c r="BJ63" s="51"/>
      <c r="BK63" s="52"/>
      <c r="BL63" s="50"/>
      <c r="BM63" s="30"/>
      <c r="BN63" s="52"/>
      <c r="BO63" s="50"/>
      <c r="BP63" s="29"/>
      <c r="BQ63" s="30"/>
      <c r="BR63" s="52"/>
      <c r="BS63" s="50"/>
      <c r="BT63" s="29"/>
      <c r="BU63" s="29"/>
      <c r="BV63" s="29"/>
      <c r="BW63" s="29"/>
      <c r="BX63" s="29"/>
      <c r="BY63" s="29"/>
      <c r="BZ63" s="29"/>
      <c r="CA63" s="29"/>
      <c r="CB63" s="30"/>
      <c r="CC63" s="52"/>
      <c r="CM63" s="50"/>
      <c r="CN63" s="29"/>
      <c r="CO63" s="29"/>
      <c r="CP63" s="29"/>
      <c r="CQ63" s="29"/>
      <c r="CR63" s="29"/>
      <c r="CS63" s="29"/>
      <c r="CT63" s="29"/>
      <c r="CU63" s="29"/>
      <c r="CV63" s="30"/>
      <c r="CW63" s="52"/>
      <c r="DE63" s="50"/>
      <c r="DF63" s="29"/>
      <c r="DG63" s="29"/>
      <c r="DH63" s="29"/>
      <c r="DI63" s="29"/>
      <c r="DJ63" s="29"/>
      <c r="DK63" s="29"/>
      <c r="DL63" s="29"/>
      <c r="DM63" s="29"/>
      <c r="DN63" s="30"/>
      <c r="DO63" s="52"/>
      <c r="EE63" s="50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30"/>
      <c r="EV63" s="52"/>
      <c r="EW63" s="50"/>
      <c r="EX63" s="30"/>
      <c r="EY63" s="52"/>
      <c r="EZ63" s="50"/>
      <c r="FA63" s="29"/>
      <c r="FB63" s="29"/>
      <c r="FC63" s="29"/>
      <c r="FD63" s="29"/>
      <c r="FE63" s="29"/>
      <c r="FF63" s="29"/>
      <c r="FG63" s="30"/>
      <c r="FH63" s="52"/>
      <c r="FI63" s="50"/>
      <c r="FJ63" s="29"/>
      <c r="FK63" s="29"/>
      <c r="FL63" s="29"/>
      <c r="FM63" s="29"/>
      <c r="FN63" s="29"/>
      <c r="FO63" s="29"/>
      <c r="FP63" s="29"/>
      <c r="FQ63" s="29"/>
      <c r="FR63" s="30"/>
      <c r="FS63" s="52"/>
      <c r="FT63" s="50"/>
      <c r="FU63" s="29"/>
      <c r="FV63" s="29"/>
      <c r="FW63" s="29"/>
      <c r="FX63" s="29"/>
      <c r="FY63" s="29"/>
      <c r="FZ63" s="29"/>
      <c r="GA63" s="29"/>
      <c r="GB63" s="29"/>
      <c r="GC63" s="30"/>
      <c r="GD63" s="52"/>
      <c r="GE63" s="50"/>
      <c r="GF63" s="29"/>
      <c r="GG63" s="29"/>
      <c r="GH63" s="29"/>
      <c r="GI63" s="29"/>
      <c r="GJ63" s="29"/>
      <c r="GK63" s="29"/>
      <c r="GL63" s="29"/>
      <c r="GM63" s="29"/>
      <c r="GN63" s="30"/>
      <c r="GO63" s="52"/>
      <c r="GP63" s="50"/>
      <c r="GQ63" s="29"/>
      <c r="GR63" s="29"/>
      <c r="GS63" s="29"/>
      <c r="GT63" s="29"/>
      <c r="GU63" s="29"/>
      <c r="GV63" s="29"/>
      <c r="GW63" s="29"/>
      <c r="GX63" s="29"/>
      <c r="GY63" s="30"/>
      <c r="GZ63" s="52"/>
      <c r="HA63" s="50"/>
      <c r="HB63" s="29"/>
      <c r="HC63" s="29"/>
      <c r="HD63" s="29"/>
      <c r="HE63" s="29"/>
      <c r="HF63" s="29"/>
      <c r="HG63" s="29"/>
      <c r="HH63" s="29"/>
      <c r="HI63" s="29"/>
      <c r="HJ63" s="30"/>
      <c r="HK63" s="52"/>
      <c r="HL63" s="50"/>
      <c r="HM63" s="29"/>
      <c r="HN63" s="29"/>
      <c r="HO63" s="29"/>
      <c r="HP63" s="29"/>
      <c r="HQ63" s="29"/>
      <c r="HR63" s="29"/>
      <c r="HS63" s="29"/>
      <c r="HT63" s="30"/>
      <c r="HU63" s="57"/>
      <c r="HV63" s="29"/>
      <c r="HW63" s="29"/>
      <c r="HX63" s="29"/>
      <c r="HY63" s="30"/>
      <c r="HZ63" s="51"/>
      <c r="IA63" s="52"/>
      <c r="IB63" s="50"/>
      <c r="IC63" s="29"/>
      <c r="ID63" s="29"/>
      <c r="IE63" s="29"/>
      <c r="IF63" s="29"/>
      <c r="IG63" s="29"/>
      <c r="IH63" s="29"/>
      <c r="II63" s="29"/>
      <c r="IJ63" s="29"/>
      <c r="IK63" s="29"/>
      <c r="IL63" s="29"/>
      <c r="IM63" s="29"/>
      <c r="IN63" s="29"/>
      <c r="IO63" s="30"/>
    </row>
    <row r="64" spans="5:311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23">
    <mergeCell ref="IB61:ID61"/>
    <mergeCell ref="IE61:IO61"/>
    <mergeCell ref="IB62:IO62"/>
    <mergeCell ref="IB63:IO63"/>
    <mergeCell ref="BR63"/>
    <mergeCell ref="CC63"/>
    <mergeCell ref="CW63"/>
    <mergeCell ref="DO63"/>
    <mergeCell ref="EV63"/>
    <mergeCell ref="FH63"/>
    <mergeCell ref="FS63"/>
    <mergeCell ref="GD63"/>
    <mergeCell ref="GO63"/>
    <mergeCell ref="GZ63"/>
    <mergeCell ref="HK63"/>
    <mergeCell ref="IA63"/>
    <mergeCell ref="FW61:GC61"/>
    <mergeCell ref="FT62:GC62"/>
    <mergeCell ref="FT63:GC63"/>
    <mergeCell ref="GE61:GG61"/>
    <mergeCell ref="GH61:GN61"/>
    <mergeCell ref="GE62:GN62"/>
    <mergeCell ref="GE63:GN63"/>
    <mergeCell ref="GP61:GR61"/>
    <mergeCell ref="GS61:GY61"/>
    <mergeCell ref="GP62:GY62"/>
    <mergeCell ref="GP63:GY63"/>
    <mergeCell ref="HA61:HC61"/>
    <mergeCell ref="HD61:HJ61"/>
    <mergeCell ref="HA62:HJ62"/>
    <mergeCell ref="HA63:HJ63"/>
    <mergeCell ref="HL61:HN61"/>
    <mergeCell ref="HO61:HZ61"/>
    <mergeCell ref="HL62:HZ62"/>
    <mergeCell ref="HL63:HT63"/>
    <mergeCell ref="HZ63"/>
    <mergeCell ref="HU63:HY63"/>
    <mergeCell ref="DE62:DN62"/>
    <mergeCell ref="DE63:DN63"/>
    <mergeCell ref="EE61:EG61"/>
    <mergeCell ref="EH61:EU61"/>
    <mergeCell ref="EE62:EU62"/>
    <mergeCell ref="EE63:EU63"/>
    <mergeCell ref="EW61:EY61"/>
    <mergeCell ref="EZ61:FG61"/>
    <mergeCell ref="EW62:FG62"/>
    <mergeCell ref="EW63:EX63"/>
    <mergeCell ref="EZ63:FG63"/>
    <mergeCell ref="EY63"/>
    <mergeCell ref="FI61:FK61"/>
    <mergeCell ref="FL61:FR61"/>
    <mergeCell ref="FI62:FR62"/>
    <mergeCell ref="FI63:FR63"/>
    <mergeCell ref="FT61:FV61"/>
    <mergeCell ref="DG58:ED58"/>
    <mergeCell ref="FL56:FO56"/>
    <mergeCell ref="FP56:GY56"/>
    <mergeCell ref="FL57:FQ57"/>
    <mergeCell ref="FR57:GA57"/>
    <mergeCell ref="GB57:GY57"/>
    <mergeCell ref="FR58:GO58"/>
    <mergeCell ref="B40:D45"/>
    <mergeCell ref="E60:ER60"/>
    <mergeCell ref="ES60:KY60"/>
    <mergeCell ref="AK61:AM61"/>
    <mergeCell ref="AN61:BQ61"/>
    <mergeCell ref="AK62:BQ62"/>
    <mergeCell ref="AK63:AM63"/>
    <mergeCell ref="AO63:AS63"/>
    <mergeCell ref="BJ63"/>
    <mergeCell ref="BL63:BM63"/>
    <mergeCell ref="BO63:BQ63"/>
    <mergeCell ref="AN63"/>
    <mergeCell ref="BK63"/>
    <mergeCell ref="BN63"/>
    <mergeCell ref="AT63:AX63"/>
    <mergeCell ref="BS61:BU61"/>
    <mergeCell ref="BV61:CB61"/>
    <mergeCell ref="BS62:CB62"/>
    <mergeCell ref="BS63:CB63"/>
    <mergeCell ref="CM61:CO61"/>
    <mergeCell ref="CP61:CV61"/>
    <mergeCell ref="CM62:CV62"/>
    <mergeCell ref="CM63:CV63"/>
    <mergeCell ref="DE61:DG61"/>
    <mergeCell ref="DH61:DN61"/>
    <mergeCell ref="CG52:CJ52"/>
    <mergeCell ref="CK52:DN52"/>
    <mergeCell ref="CG53:CL53"/>
    <mergeCell ref="CM53:CV53"/>
    <mergeCell ref="CW53:DN53"/>
    <mergeCell ref="CM54:DD54"/>
    <mergeCell ref="FA52:FD52"/>
    <mergeCell ref="FE52:GN52"/>
    <mergeCell ref="FA53:FF53"/>
    <mergeCell ref="FG53:FP53"/>
    <mergeCell ref="FQ53:GN53"/>
    <mergeCell ref="FG54:GD54"/>
    <mergeCell ref="DA56:DD56"/>
    <mergeCell ref="DE56:EU56"/>
    <mergeCell ref="DA57:DF57"/>
    <mergeCell ref="DG57:DW57"/>
    <mergeCell ref="DX57:EU57"/>
    <mergeCell ref="BO48:BR48"/>
    <mergeCell ref="BS48:CV48"/>
    <mergeCell ref="BO49:BT49"/>
    <mergeCell ref="BU49:CD49"/>
    <mergeCell ref="CE49:CV49"/>
    <mergeCell ref="BU50:CL50"/>
    <mergeCell ref="EP48:ES48"/>
    <mergeCell ref="ET48:GC48"/>
    <mergeCell ref="EP49:EU49"/>
    <mergeCell ref="EV49:FE49"/>
    <mergeCell ref="FF49:GC49"/>
    <mergeCell ref="EV50:FS50"/>
    <mergeCell ref="GX48:HA48"/>
    <mergeCell ref="HB48:IO48"/>
    <mergeCell ref="GX49:HC49"/>
    <mergeCell ref="HD49:HQ49"/>
    <mergeCell ref="HR49:IO49"/>
    <mergeCell ref="HD50:IA50"/>
    <mergeCell ref="AU44:AX44"/>
    <mergeCell ref="AY44:CB44"/>
    <mergeCell ref="AU45:AZ45"/>
    <mergeCell ref="BA45:BJ45"/>
    <mergeCell ref="BK45:CB45"/>
    <mergeCell ref="BA46:BR46"/>
    <mergeCell ref="EE44:EH44"/>
    <mergeCell ref="EI44:FR44"/>
    <mergeCell ref="EE45:EJ45"/>
    <mergeCell ref="EK45:ET45"/>
    <mergeCell ref="EU45:FR45"/>
    <mergeCell ref="EK46:FH46"/>
    <mergeCell ref="GH44:GK44"/>
    <mergeCell ref="GL44:HZ44"/>
    <mergeCell ref="GH45:GM45"/>
    <mergeCell ref="GN45:HB45"/>
    <mergeCell ref="HC45:HZ45"/>
    <mergeCell ref="GN46:HK46"/>
    <mergeCell ref="EA33:EC33"/>
    <mergeCell ref="ED33:EQ33"/>
    <mergeCell ref="EA34:EQ34"/>
    <mergeCell ref="EA35:EQ35"/>
    <mergeCell ref="CR35"/>
    <mergeCell ref="DE35"/>
    <mergeCell ref="DZ35"/>
    <mergeCell ref="E39:ER39"/>
    <mergeCell ref="ES39:JN39"/>
    <mergeCell ref="AC40:AF40"/>
    <mergeCell ref="AG40:BQ40"/>
    <mergeCell ref="AC41:AH41"/>
    <mergeCell ref="AI41:AY41"/>
    <mergeCell ref="AZ41:BQ41"/>
    <mergeCell ref="AI42:AJ42"/>
    <mergeCell ref="DS40:DV40"/>
    <mergeCell ref="DW40:FG40"/>
    <mergeCell ref="DS41:DX41"/>
    <mergeCell ref="DY41:EI41"/>
    <mergeCell ref="EJ41:FG41"/>
    <mergeCell ref="DY42:EV42"/>
    <mergeCell ref="FW40:FZ40"/>
    <mergeCell ref="GA40:HJ40"/>
    <mergeCell ref="FW41:GB41"/>
    <mergeCell ref="GC41:GL41"/>
    <mergeCell ref="GM41:HJ41"/>
    <mergeCell ref="GC42:GZ42"/>
    <mergeCell ref="CP35"/>
    <mergeCell ref="CS33:CU33"/>
    <mergeCell ref="CV33:DD33"/>
    <mergeCell ref="CS34:DD34"/>
    <mergeCell ref="CS35:CU35"/>
    <mergeCell ref="CW35:CX35"/>
    <mergeCell ref="CZ35:DD35"/>
    <mergeCell ref="CV35"/>
    <mergeCell ref="CY35"/>
    <mergeCell ref="DF33:DH33"/>
    <mergeCell ref="DI33:DY33"/>
    <mergeCell ref="DF34:DY34"/>
    <mergeCell ref="DF35"/>
    <mergeCell ref="DH35"/>
    <mergeCell ref="DJ35:DK35"/>
    <mergeCell ref="DM35:DO35"/>
    <mergeCell ref="DQ35"/>
    <mergeCell ref="DS35:DU35"/>
    <mergeCell ref="DW35:DY35"/>
    <mergeCell ref="DG35"/>
    <mergeCell ref="DI35"/>
    <mergeCell ref="DL35"/>
    <mergeCell ref="DP35"/>
    <mergeCell ref="DR35"/>
    <mergeCell ref="DV35"/>
    <mergeCell ref="BH29:BL29"/>
    <mergeCell ref="BM29:BP29"/>
    <mergeCell ref="CC29:CG29"/>
    <mergeCell ref="CH29:CQ29"/>
    <mergeCell ref="CU29:CY29"/>
    <mergeCell ref="CZ29:DC29"/>
    <mergeCell ref="DK29:DO29"/>
    <mergeCell ref="DP29:DS29"/>
    <mergeCell ref="E32:ES32"/>
    <mergeCell ref="BQ33:BS33"/>
    <mergeCell ref="BT33:CQ33"/>
    <mergeCell ref="BQ34:CQ34"/>
    <mergeCell ref="BQ35"/>
    <mergeCell ref="BS35"/>
    <mergeCell ref="BY35"/>
    <mergeCell ref="CA35"/>
    <mergeCell ref="CC35"/>
    <mergeCell ref="CE35:CG35"/>
    <mergeCell ref="CI35"/>
    <mergeCell ref="CK35"/>
    <mergeCell ref="CM35"/>
    <mergeCell ref="CO35"/>
    <mergeCell ref="CQ35"/>
    <mergeCell ref="BR35"/>
    <mergeCell ref="BT35"/>
    <mergeCell ref="BZ35"/>
    <mergeCell ref="CB35"/>
    <mergeCell ref="CD35"/>
    <mergeCell ref="CH35"/>
    <mergeCell ref="CJ35"/>
    <mergeCell ref="CL35"/>
    <mergeCell ref="CN35"/>
    <mergeCell ref="ER25:GA25"/>
    <mergeCell ref="B26:D27"/>
    <mergeCell ref="BB26:BG26"/>
    <mergeCell ref="BH27:BK27"/>
    <mergeCell ref="BL27:BV27"/>
    <mergeCell ref="BH28:BV28"/>
    <mergeCell ref="BW26:CB26"/>
    <mergeCell ref="CC27:CF27"/>
    <mergeCell ref="CG27:CN27"/>
    <mergeCell ref="CC28:CN28"/>
    <mergeCell ref="CO26:CT26"/>
    <mergeCell ref="CU27:CX27"/>
    <mergeCell ref="CY27:DG27"/>
    <mergeCell ref="CU28:DG28"/>
    <mergeCell ref="DE26:DJ26"/>
    <mergeCell ref="DK27:DN27"/>
    <mergeCell ref="DO27:DW27"/>
    <mergeCell ref="DK28:DW28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GJ19:GY19"/>
    <mergeCell ref="GD20:GK20"/>
    <mergeCell ref="GL20:GO20"/>
    <mergeCell ref="GP20:GS20"/>
    <mergeCell ref="GT20"/>
    <mergeCell ref="GU20:GW20"/>
    <mergeCell ref="GX20:GY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DZ19:EE19"/>
    <mergeCell ref="EF19:EU19"/>
    <mergeCell ref="DZ20:EG20"/>
    <mergeCell ref="EH20:EK20"/>
    <mergeCell ref="EL20:EO20"/>
    <mergeCell ref="EP20"/>
    <mergeCell ref="EQ20:ES20"/>
    <mergeCell ref="ET20:EU20"/>
    <mergeCell ref="EW19:FB19"/>
    <mergeCell ref="FC19:FR19"/>
    <mergeCell ref="EW20:FD20"/>
    <mergeCell ref="FE20:FH20"/>
    <mergeCell ref="FI20:FL20"/>
    <mergeCell ref="FM20"/>
    <mergeCell ref="FN20:FP20"/>
    <mergeCell ref="FQ20:FR20"/>
    <mergeCell ref="GD19:GI19"/>
    <mergeCell ref="B19:D20"/>
    <mergeCell ref="BB19:BG19"/>
    <mergeCell ref="BH19:BW19"/>
    <mergeCell ref="BB20:BI20"/>
    <mergeCell ref="BJ20:BM20"/>
    <mergeCell ref="BN20:BQ20"/>
    <mergeCell ref="BR20"/>
    <mergeCell ref="BS20:BU20"/>
    <mergeCell ref="BV20:BW20"/>
    <mergeCell ref="CN19:CS19"/>
    <mergeCell ref="CT19:DI19"/>
    <mergeCell ref="CN20:CU20"/>
    <mergeCell ref="CV20:CY20"/>
    <mergeCell ref="CZ20:DC20"/>
    <mergeCell ref="DD20"/>
    <mergeCell ref="DE20:DG20"/>
    <mergeCell ref="DH20:DI20"/>
    <mergeCell ref="FC16:FE16"/>
    <mergeCell ref="FF16:FG16"/>
    <mergeCell ref="FS15:FX15"/>
    <mergeCell ref="FY15:GN15"/>
    <mergeCell ref="FS16:FZ16"/>
    <mergeCell ref="GA16:GD16"/>
    <mergeCell ref="GE16:GH16"/>
    <mergeCell ref="GI16"/>
    <mergeCell ref="GJ16:GL16"/>
    <mergeCell ref="GM16:GN16"/>
    <mergeCell ref="HE15:HJ15"/>
    <mergeCell ref="HK15:HZ15"/>
    <mergeCell ref="HE16:HL16"/>
    <mergeCell ref="HM16:HP16"/>
    <mergeCell ref="HQ16:HT16"/>
    <mergeCell ref="HU16"/>
    <mergeCell ref="HV16:HX16"/>
    <mergeCell ref="HY16:HZ16"/>
    <mergeCell ref="HL11:IA12"/>
    <mergeCell ref="B15:D16"/>
    <mergeCell ref="AJ15:AO15"/>
    <mergeCell ref="AP15:BE15"/>
    <mergeCell ref="AJ16:AQ16"/>
    <mergeCell ref="AR16:AU16"/>
    <mergeCell ref="AV16:AY16"/>
    <mergeCell ref="AZ16"/>
    <mergeCell ref="BA16:BC16"/>
    <mergeCell ref="BD16:BE16"/>
    <mergeCell ref="BV15:CA15"/>
    <mergeCell ref="CB15:CQ15"/>
    <mergeCell ref="BV16:CC16"/>
    <mergeCell ref="CD16:CG16"/>
    <mergeCell ref="CH16:CK16"/>
    <mergeCell ref="CL16"/>
    <mergeCell ref="CM16:CO16"/>
    <mergeCell ref="CP16:CQ16"/>
    <mergeCell ref="CZ15:DE15"/>
    <mergeCell ref="DF15:EC15"/>
    <mergeCell ref="CZ16:DI16"/>
    <mergeCell ref="DJ16:DP16"/>
    <mergeCell ref="DQ16:DW16"/>
    <mergeCell ref="DX16"/>
    <mergeCell ref="DY16:EA16"/>
    <mergeCell ref="EB16:EC16"/>
    <mergeCell ref="EL15:EQ15"/>
    <mergeCell ref="ER15:FG15"/>
    <mergeCell ref="EL16:ES16"/>
    <mergeCell ref="ET16:EW16"/>
    <mergeCell ref="EX16:FA16"/>
    <mergeCell ref="FB16"/>
    <mergeCell ref="FH7:FM7"/>
    <mergeCell ref="FN7:GC7"/>
    <mergeCell ref="FH8:FO8"/>
    <mergeCell ref="FP8:FS8"/>
    <mergeCell ref="FT8:FW8"/>
    <mergeCell ref="FX8"/>
    <mergeCell ref="FY8:GA8"/>
    <mergeCell ref="GB8:GC8"/>
    <mergeCell ref="GO7:GT7"/>
    <mergeCell ref="GU7:HJ7"/>
    <mergeCell ref="GO8:GV8"/>
    <mergeCell ref="GW8:GZ8"/>
    <mergeCell ref="HA8:HD8"/>
    <mergeCell ref="HE8"/>
    <mergeCell ref="HF8:HH8"/>
    <mergeCell ref="HI8:HJ8"/>
    <mergeCell ref="B11:D12"/>
    <mergeCell ref="DF11:DU12"/>
    <mergeCell ref="B7:D8"/>
    <mergeCell ref="BK7:BP7"/>
    <mergeCell ref="BQ7:CM7"/>
    <mergeCell ref="BK8:BT8"/>
    <mergeCell ref="BU8:BY8"/>
    <mergeCell ref="BZ8:CG8"/>
    <mergeCell ref="CH8"/>
    <mergeCell ref="CI8:CK8"/>
    <mergeCell ref="CL8:CM8"/>
    <mergeCell ref="CT7:CY7"/>
    <mergeCell ref="CZ7:DU7"/>
    <mergeCell ref="CT8:DC8"/>
    <mergeCell ref="DD8:DG8"/>
    <mergeCell ref="DH8:DO8"/>
    <mergeCell ref="DP8"/>
    <mergeCell ref="DQ8:DS8"/>
    <mergeCell ref="DT8:DU8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P3:AU3"/>
    <mergeCell ref="AV3:BR3"/>
    <mergeCell ref="AP4:BA4"/>
    <mergeCell ref="BB4:BE4"/>
    <mergeCell ref="BF4:BL4"/>
    <mergeCell ref="BM4"/>
    <mergeCell ref="BN4:BP4"/>
    <mergeCell ref="BQ4:BR4"/>
    <mergeCell ref="CD3:CI3"/>
    <mergeCell ref="CJ3:DE3"/>
    <mergeCell ref="CD4:CM4"/>
    <mergeCell ref="CN4:CQ4"/>
    <mergeCell ref="CR4:CY4"/>
    <mergeCell ref="CZ4"/>
    <mergeCell ref="DA4:DC4"/>
    <mergeCell ref="DD4:DE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19" t="s">
        <v>216</v>
      </c>
      <c r="B2" s="19">
        <v>-8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tabSelected="1" zoomScale="55" zoomScaleNormal="90" workbookViewId="0">
      <pane xSplit="16" ySplit="1" topLeftCell="Q2" activePane="bottomRight" state="frozen"/>
      <selection pane="topRight"/>
      <selection pane="bottomLeft"/>
      <selection pane="bottomRight" activeCell="N27" sqref="N27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6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  <c r="M1" s="8" t="s">
        <v>140</v>
      </c>
      <c r="N1" s="8" t="s">
        <v>141</v>
      </c>
      <c r="O1" s="7" t="s">
        <v>142</v>
      </c>
      <c r="Q1" s="7" t="s">
        <v>143</v>
      </c>
      <c r="R1" s="7" t="s">
        <v>144</v>
      </c>
      <c r="S1" s="7">
        <v>0</v>
      </c>
      <c r="T1" s="6" t="s">
        <v>145</v>
      </c>
      <c r="U1" s="6" t="s">
        <v>146</v>
      </c>
      <c r="V1" s="6" t="s">
        <v>147</v>
      </c>
      <c r="W1" s="6" t="s">
        <v>148</v>
      </c>
      <c r="X1" s="9" t="s">
        <v>149</v>
      </c>
    </row>
    <row r="2" spans="1:24" ht="13.75" customHeight="1" x14ac:dyDescent="0.2">
      <c r="A2" s="10">
        <f t="shared" ref="A2:A33" ca="1" si="0">IF(O2="-", "", 1 + SUM(INDIRECT(ADDRESS(2,COLUMN(R2)) &amp; ":" &amp; ADDRESS(ROW(),COLUMN(R2)))))</f>
        <v>1</v>
      </c>
      <c r="B2" s="11" t="s">
        <v>150</v>
      </c>
      <c r="C2" s="10">
        <v>850</v>
      </c>
      <c r="D2" s="10" t="s">
        <v>151</v>
      </c>
      <c r="E2" s="10" t="s">
        <v>152</v>
      </c>
      <c r="F2" s="10" t="s">
        <v>153</v>
      </c>
      <c r="G2" s="10" t="s">
        <v>154</v>
      </c>
      <c r="H2" s="10" t="s">
        <v>155</v>
      </c>
      <c r="I2" s="10">
        <v>150</v>
      </c>
      <c r="J2" s="3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12"/>
      <c r="N2" s="12" t="str">
        <f t="shared" ref="N2:N33" ca="1" si="2">IF(M2="", IF(X2=0, "", X2), IF(V2 = "", "", IF(V2/U2 = 0, "", V2/U2)))</f>
        <v/>
      </c>
      <c r="P2" s="1">
        <f t="shared" ref="P2:P33" si="3">IF(O2 = "-", -W2,I2)</f>
        <v>150</v>
      </c>
      <c r="Q2" s="1">
        <f t="shared" ref="Q2:Q33" ca="1" si="4">IF(O2 = "-", SUM(INDIRECT(ADDRESS(2,COLUMN(P2)) &amp; ":" &amp; ADDRESS(ROW(),COLUMN(P2)))), 0)</f>
        <v>0</v>
      </c>
      <c r="R2" s="1">
        <f t="shared" ref="R2:R33" si="5">IF(O2="-",1,0)</f>
        <v>0</v>
      </c>
      <c r="S2" s="1">
        <f t="shared" ref="S2:S33" ca="1" si="6">IF(Q2 = 0, INDIRECT("S" &amp; ROW() - 1), Q2)</f>
        <v>0</v>
      </c>
      <c r="T2" s="1" t="str">
        <f>IF(H2="","",VLOOKUP(H2,'Вода SKU'!$A$1:$B$150,2,0))</f>
        <v>2.7, Альче</v>
      </c>
      <c r="U2" s="1">
        <f t="shared" ref="U2:U33" ca="1" si="7">IF(C2 = "", 8, IF(C2 = "-", 8000 / INDIRECT("C" &amp; ROW() - 1), 8000/C2))</f>
        <v>9.4117647058823533</v>
      </c>
      <c r="V2" s="1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3" ca="1" si="9">IF(V2 = "", "", V2/U2)</f>
        <v>0</v>
      </c>
      <c r="X2" s="1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3">
        <f t="shared" ca="1" si="0"/>
        <v>1</v>
      </c>
      <c r="B3" s="13" t="s">
        <v>150</v>
      </c>
      <c r="C3" s="13">
        <v>850</v>
      </c>
      <c r="D3" s="13" t="s">
        <v>156</v>
      </c>
      <c r="E3" s="13" t="s">
        <v>152</v>
      </c>
      <c r="F3" s="13" t="s">
        <v>153</v>
      </c>
      <c r="G3" s="13" t="s">
        <v>154</v>
      </c>
      <c r="H3" s="13" t="s">
        <v>157</v>
      </c>
      <c r="I3" s="13">
        <v>200</v>
      </c>
      <c r="J3" s="3" t="str">
        <f t="shared" ca="1" si="1"/>
        <v/>
      </c>
      <c r="K3" s="13">
        <v>1</v>
      </c>
      <c r="L3" s="13"/>
      <c r="M3" s="14"/>
      <c r="N3" s="12" t="str">
        <f t="shared" ca="1" si="2"/>
        <v/>
      </c>
      <c r="P3" s="1">
        <f t="shared" si="3"/>
        <v>200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2.7, Альче</v>
      </c>
      <c r="U3" s="1">
        <f t="shared" ca="1" si="7"/>
        <v>9.4117647058823533</v>
      </c>
      <c r="V3" s="1">
        <f t="shared" si="8"/>
        <v>0</v>
      </c>
      <c r="W3" s="1">
        <f t="shared" ca="1" si="9"/>
        <v>0</v>
      </c>
      <c r="X3" s="1" t="str">
        <f t="shared" ca="1" si="10"/>
        <v/>
      </c>
    </row>
    <row r="4" spans="1:24" ht="13.75" customHeight="1" x14ac:dyDescent="0.2">
      <c r="A4" s="10">
        <f t="shared" ca="1" si="0"/>
        <v>1</v>
      </c>
      <c r="B4" s="10" t="s">
        <v>150</v>
      </c>
      <c r="C4" s="10">
        <v>850</v>
      </c>
      <c r="D4" s="10" t="s">
        <v>151</v>
      </c>
      <c r="E4" s="10" t="s">
        <v>158</v>
      </c>
      <c r="F4" s="10" t="s">
        <v>159</v>
      </c>
      <c r="G4" s="10" t="s">
        <v>154</v>
      </c>
      <c r="H4" s="10" t="s">
        <v>160</v>
      </c>
      <c r="I4" s="10">
        <v>50</v>
      </c>
      <c r="J4" s="3" t="str">
        <f t="shared" ca="1" si="1"/>
        <v/>
      </c>
      <c r="K4" s="10">
        <v>1</v>
      </c>
      <c r="L4" s="10"/>
      <c r="M4" s="14"/>
      <c r="N4" s="12" t="str">
        <f t="shared" ca="1" si="2"/>
        <v/>
      </c>
      <c r="P4" s="1">
        <f t="shared" si="3"/>
        <v>50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2.7, Сакко</v>
      </c>
      <c r="U4" s="1">
        <f t="shared" ca="1" si="7"/>
        <v>9.4117647058823533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24" ht="13.75" customHeight="1" x14ac:dyDescent="0.2">
      <c r="A5" s="13">
        <f t="shared" ca="1" si="0"/>
        <v>1</v>
      </c>
      <c r="B5" s="13" t="s">
        <v>150</v>
      </c>
      <c r="C5" s="13">
        <v>850</v>
      </c>
      <c r="D5" s="13" t="s">
        <v>156</v>
      </c>
      <c r="E5" s="13" t="s">
        <v>158</v>
      </c>
      <c r="F5" s="13" t="s">
        <v>159</v>
      </c>
      <c r="G5" s="13" t="s">
        <v>154</v>
      </c>
      <c r="H5" s="13" t="s">
        <v>161</v>
      </c>
      <c r="I5" s="13">
        <v>238</v>
      </c>
      <c r="J5" s="3" t="str">
        <f t="shared" ca="1" si="1"/>
        <v/>
      </c>
      <c r="K5" s="13">
        <v>1</v>
      </c>
      <c r="L5" s="13"/>
      <c r="M5" s="14"/>
      <c r="N5" s="12" t="str">
        <f t="shared" ca="1" si="2"/>
        <v/>
      </c>
      <c r="P5" s="1">
        <f t="shared" si="3"/>
        <v>238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2.7, Альче</v>
      </c>
      <c r="U5" s="1">
        <f t="shared" ca="1" si="7"/>
        <v>9.4117647058823533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3.75" customHeight="1" x14ac:dyDescent="0.2">
      <c r="A6" s="10">
        <f t="shared" ca="1" si="0"/>
        <v>1</v>
      </c>
      <c r="B6" s="10" t="s">
        <v>150</v>
      </c>
      <c r="C6" s="10">
        <v>850</v>
      </c>
      <c r="D6" s="10" t="s">
        <v>151</v>
      </c>
      <c r="E6" s="10" t="s">
        <v>158</v>
      </c>
      <c r="F6" s="10" t="s">
        <v>159</v>
      </c>
      <c r="G6" s="10" t="s">
        <v>154</v>
      </c>
      <c r="H6" s="10" t="s">
        <v>162</v>
      </c>
      <c r="I6" s="10">
        <v>253</v>
      </c>
      <c r="J6" s="3" t="str">
        <f t="shared" ca="1" si="1"/>
        <v/>
      </c>
      <c r="K6" s="10">
        <v>1</v>
      </c>
      <c r="L6" s="10"/>
      <c r="M6" s="14"/>
      <c r="N6" s="12" t="str">
        <f t="shared" ca="1" si="2"/>
        <v/>
      </c>
      <c r="P6" s="1">
        <f t="shared" si="3"/>
        <v>253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2.7, Сакко</v>
      </c>
      <c r="U6" s="1">
        <f t="shared" ca="1" si="7"/>
        <v>9.4117647058823533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ht="13.75" customHeight="1" x14ac:dyDescent="0.2">
      <c r="A7" s="15" t="str">
        <f t="shared" ca="1" si="0"/>
        <v/>
      </c>
      <c r="B7" s="15" t="s">
        <v>163</v>
      </c>
      <c r="C7" s="15" t="s">
        <v>163</v>
      </c>
      <c r="D7" s="15" t="s">
        <v>163</v>
      </c>
      <c r="E7" s="15" t="s">
        <v>163</v>
      </c>
      <c r="F7" s="15" t="s">
        <v>163</v>
      </c>
      <c r="G7" s="15" t="s">
        <v>163</v>
      </c>
      <c r="H7" s="15" t="s">
        <v>163</v>
      </c>
      <c r="J7" s="3">
        <f t="shared" ca="1" si="1"/>
        <v>-41</v>
      </c>
      <c r="M7" s="16">
        <v>8000</v>
      </c>
      <c r="N7" s="12">
        <f t="shared" ca="1" si="2"/>
        <v>850</v>
      </c>
      <c r="O7" s="15" t="s">
        <v>163</v>
      </c>
      <c r="P7" s="1">
        <f t="shared" ca="1" si="3"/>
        <v>-850</v>
      </c>
      <c r="Q7" s="1">
        <f t="shared" ca="1" si="4"/>
        <v>41</v>
      </c>
      <c r="R7" s="1">
        <f t="shared" si="5"/>
        <v>1</v>
      </c>
      <c r="S7" s="1">
        <f t="shared" ca="1" si="6"/>
        <v>41</v>
      </c>
      <c r="T7" s="1" t="str">
        <f>IF(H7="","",VLOOKUP(H7,'Вода SKU'!$A$1:$B$150,2,0))</f>
        <v>-</v>
      </c>
      <c r="U7" s="1">
        <f t="shared" ca="1" si="7"/>
        <v>9.4117647058823533</v>
      </c>
      <c r="V7" s="1">
        <f t="shared" si="8"/>
        <v>8000</v>
      </c>
      <c r="W7" s="1">
        <f t="shared" ca="1" si="9"/>
        <v>850</v>
      </c>
      <c r="X7" s="1">
        <f t="shared" ca="1" si="10"/>
        <v>850</v>
      </c>
    </row>
    <row r="8" spans="1:24" ht="13.75" customHeight="1" x14ac:dyDescent="0.2">
      <c r="A8" s="17">
        <f t="shared" ca="1" si="0"/>
        <v>2</v>
      </c>
      <c r="B8" s="17" t="s">
        <v>164</v>
      </c>
      <c r="C8" s="17">
        <v>1000</v>
      </c>
      <c r="D8" s="17" t="s">
        <v>165</v>
      </c>
      <c r="E8" s="17" t="s">
        <v>166</v>
      </c>
      <c r="F8" s="17" t="s">
        <v>167</v>
      </c>
      <c r="G8" s="17" t="s">
        <v>168</v>
      </c>
      <c r="H8" s="17" t="s">
        <v>169</v>
      </c>
      <c r="I8" s="17">
        <v>43</v>
      </c>
      <c r="J8" s="3" t="str">
        <f t="shared" ca="1" si="1"/>
        <v/>
      </c>
      <c r="K8" s="17">
        <v>1</v>
      </c>
      <c r="L8" s="17"/>
      <c r="M8" s="14"/>
      <c r="N8" s="12" t="str">
        <f t="shared" ca="1" si="2"/>
        <v/>
      </c>
      <c r="P8" s="1">
        <f t="shared" si="3"/>
        <v>43</v>
      </c>
      <c r="Q8" s="1">
        <f t="shared" ca="1" si="4"/>
        <v>0</v>
      </c>
      <c r="R8" s="1">
        <f t="shared" si="5"/>
        <v>0</v>
      </c>
      <c r="S8" s="1">
        <f t="shared" ca="1" si="6"/>
        <v>41</v>
      </c>
      <c r="T8" s="1" t="str">
        <f>IF(H8="","",VLOOKUP(H8,'Вода SKU'!$A$1:$B$150,2,0))</f>
        <v>3.3, Альче, без лактозы</v>
      </c>
      <c r="U8" s="1">
        <f t="shared" ca="1" si="7"/>
        <v>8</v>
      </c>
      <c r="V8" s="1">
        <f t="shared" si="8"/>
        <v>0</v>
      </c>
      <c r="W8" s="1">
        <f t="shared" ca="1" si="9"/>
        <v>0</v>
      </c>
      <c r="X8" s="1" t="str">
        <f t="shared" ca="1" si="10"/>
        <v/>
      </c>
    </row>
    <row r="9" spans="1:24" ht="13.75" customHeight="1" x14ac:dyDescent="0.2">
      <c r="A9" s="17">
        <f t="shared" ca="1" si="0"/>
        <v>2</v>
      </c>
      <c r="B9" s="17" t="s">
        <v>164</v>
      </c>
      <c r="C9" s="17">
        <v>1000</v>
      </c>
      <c r="D9" s="17" t="s">
        <v>165</v>
      </c>
      <c r="E9" s="17" t="s">
        <v>166</v>
      </c>
      <c r="F9" s="17" t="s">
        <v>167</v>
      </c>
      <c r="G9" s="17" t="s">
        <v>168</v>
      </c>
      <c r="H9" s="17" t="s">
        <v>170</v>
      </c>
      <c r="I9" s="17">
        <v>69</v>
      </c>
      <c r="J9" s="3" t="str">
        <f t="shared" ca="1" si="1"/>
        <v/>
      </c>
      <c r="K9" s="17">
        <v>1</v>
      </c>
      <c r="L9" s="17"/>
      <c r="M9" s="14"/>
      <c r="N9" s="12" t="str">
        <f t="shared" ca="1" si="2"/>
        <v/>
      </c>
      <c r="P9" s="1">
        <f t="shared" si="3"/>
        <v>69</v>
      </c>
      <c r="Q9" s="1">
        <f t="shared" ca="1" si="4"/>
        <v>0</v>
      </c>
      <c r="R9" s="1">
        <f t="shared" si="5"/>
        <v>0</v>
      </c>
      <c r="S9" s="1">
        <f t="shared" ca="1" si="6"/>
        <v>41</v>
      </c>
      <c r="T9" s="1" t="str">
        <f>IF(H9="","",VLOOKUP(H9,'Вода SKU'!$A$1:$B$150,2,0))</f>
        <v>3.3, Альче, без лактозы</v>
      </c>
      <c r="U9" s="1">
        <f t="shared" ca="1" si="7"/>
        <v>8</v>
      </c>
      <c r="V9" s="1">
        <f t="shared" si="8"/>
        <v>0</v>
      </c>
      <c r="W9" s="1">
        <f t="shared" ca="1" si="9"/>
        <v>0</v>
      </c>
      <c r="X9" s="1" t="str">
        <f t="shared" ca="1" si="10"/>
        <v/>
      </c>
    </row>
    <row r="10" spans="1:24" ht="13.75" customHeight="1" x14ac:dyDescent="0.2">
      <c r="A10" s="18">
        <f t="shared" ca="1" si="0"/>
        <v>2</v>
      </c>
      <c r="B10" s="18" t="s">
        <v>164</v>
      </c>
      <c r="C10" s="18">
        <v>1000</v>
      </c>
      <c r="D10" s="18" t="s">
        <v>171</v>
      </c>
      <c r="E10" s="18" t="s">
        <v>172</v>
      </c>
      <c r="F10" s="18" t="s">
        <v>173</v>
      </c>
      <c r="G10" s="18" t="s">
        <v>168</v>
      </c>
      <c r="H10" s="18" t="s">
        <v>174</v>
      </c>
      <c r="I10" s="18">
        <v>43</v>
      </c>
      <c r="J10" s="3" t="str">
        <f t="shared" ca="1" si="1"/>
        <v/>
      </c>
      <c r="K10" s="18">
        <v>1</v>
      </c>
      <c r="L10" s="18"/>
      <c r="M10" s="14"/>
      <c r="N10" s="12" t="str">
        <f t="shared" ca="1" si="2"/>
        <v/>
      </c>
      <c r="P10" s="1">
        <f t="shared" si="3"/>
        <v>43</v>
      </c>
      <c r="Q10" s="1">
        <f t="shared" ca="1" si="4"/>
        <v>0</v>
      </c>
      <c r="R10" s="1">
        <f t="shared" si="5"/>
        <v>0</v>
      </c>
      <c r="S10" s="1">
        <f t="shared" ca="1" si="6"/>
        <v>41</v>
      </c>
      <c r="T10" s="1" t="str">
        <f>IF(H10="","",VLOOKUP(H10,'Вода SKU'!$A$1:$B$150,2,0))</f>
        <v>3.3, Альче, без лактозы</v>
      </c>
      <c r="U10" s="1">
        <f t="shared" ca="1" si="7"/>
        <v>8</v>
      </c>
      <c r="V10" s="1">
        <f t="shared" si="8"/>
        <v>0</v>
      </c>
      <c r="W10" s="1">
        <f t="shared" ca="1" si="9"/>
        <v>0</v>
      </c>
      <c r="X10" s="1" t="str">
        <f t="shared" ca="1" si="10"/>
        <v/>
      </c>
    </row>
    <row r="11" spans="1:24" ht="13.75" customHeight="1" x14ac:dyDescent="0.2">
      <c r="A11" s="18">
        <f t="shared" ca="1" si="0"/>
        <v>2</v>
      </c>
      <c r="B11" s="18" t="s">
        <v>164</v>
      </c>
      <c r="C11" s="18">
        <v>1000</v>
      </c>
      <c r="D11" s="18" t="s">
        <v>171</v>
      </c>
      <c r="E11" s="18" t="s">
        <v>172</v>
      </c>
      <c r="F11" s="18" t="s">
        <v>173</v>
      </c>
      <c r="G11" s="18" t="s">
        <v>168</v>
      </c>
      <c r="H11" s="18" t="s">
        <v>175</v>
      </c>
      <c r="I11" s="18">
        <v>2</v>
      </c>
      <c r="J11" s="3" t="str">
        <f t="shared" ca="1" si="1"/>
        <v/>
      </c>
      <c r="K11" s="18">
        <v>1</v>
      </c>
      <c r="L11" s="18"/>
      <c r="M11" s="14"/>
      <c r="N11" s="12" t="str">
        <f t="shared" ca="1" si="2"/>
        <v/>
      </c>
      <c r="P11" s="1">
        <f t="shared" si="3"/>
        <v>2</v>
      </c>
      <c r="Q11" s="1">
        <f t="shared" ca="1" si="4"/>
        <v>0</v>
      </c>
      <c r="R11" s="1">
        <f t="shared" si="5"/>
        <v>0</v>
      </c>
      <c r="S11" s="1">
        <f t="shared" ca="1" si="6"/>
        <v>41</v>
      </c>
      <c r="T11" s="1" t="str">
        <f>IF(H11="","",VLOOKUP(H11,'Вода SKU'!$A$1:$B$150,2,0))</f>
        <v>3.3, Сакко</v>
      </c>
      <c r="U11" s="1">
        <f t="shared" ca="1" si="7"/>
        <v>8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2">
      <c r="A12" s="18">
        <f t="shared" ca="1" si="0"/>
        <v>2</v>
      </c>
      <c r="B12" s="18" t="s">
        <v>164</v>
      </c>
      <c r="C12" s="18">
        <v>1000</v>
      </c>
      <c r="D12" s="18" t="s">
        <v>171</v>
      </c>
      <c r="E12" s="18" t="s">
        <v>172</v>
      </c>
      <c r="F12" s="18" t="s">
        <v>173</v>
      </c>
      <c r="G12" s="18" t="s">
        <v>168</v>
      </c>
      <c r="H12" s="18" t="s">
        <v>176</v>
      </c>
      <c r="I12" s="18">
        <v>108</v>
      </c>
      <c r="J12" s="3" t="str">
        <f t="shared" ca="1" si="1"/>
        <v/>
      </c>
      <c r="K12" s="18">
        <v>1</v>
      </c>
      <c r="L12" s="18"/>
      <c r="M12" s="14"/>
      <c r="N12" s="12" t="str">
        <f t="shared" ca="1" si="2"/>
        <v/>
      </c>
      <c r="P12" s="1">
        <f t="shared" si="3"/>
        <v>108</v>
      </c>
      <c r="Q12" s="1">
        <f t="shared" ca="1" si="4"/>
        <v>0</v>
      </c>
      <c r="R12" s="1">
        <f t="shared" si="5"/>
        <v>0</v>
      </c>
      <c r="S12" s="1">
        <f t="shared" ca="1" si="6"/>
        <v>41</v>
      </c>
      <c r="T12" s="1" t="str">
        <f>IF(H12="","",VLOOKUP(H12,'Вода SKU'!$A$1:$B$150,2,0))</f>
        <v>3.3, Сакко</v>
      </c>
      <c r="U12" s="1">
        <f t="shared" ca="1" si="7"/>
        <v>8</v>
      </c>
      <c r="V12" s="1">
        <f t="shared" si="8"/>
        <v>0</v>
      </c>
      <c r="W12" s="1">
        <f t="shared" ca="1" si="9"/>
        <v>0</v>
      </c>
      <c r="X12" s="1" t="str">
        <f t="shared" ca="1" si="10"/>
        <v/>
      </c>
    </row>
    <row r="13" spans="1:24" ht="13.75" customHeight="1" x14ac:dyDescent="0.2">
      <c r="A13" s="18">
        <f t="shared" ca="1" si="0"/>
        <v>2</v>
      </c>
      <c r="B13" s="18" t="s">
        <v>164</v>
      </c>
      <c r="C13" s="18">
        <v>1000</v>
      </c>
      <c r="D13" s="18" t="s">
        <v>171</v>
      </c>
      <c r="E13" s="18" t="s">
        <v>172</v>
      </c>
      <c r="F13" s="18" t="s">
        <v>173</v>
      </c>
      <c r="G13" s="18" t="s">
        <v>168</v>
      </c>
      <c r="H13" s="18" t="s">
        <v>177</v>
      </c>
      <c r="I13" s="18">
        <v>336</v>
      </c>
      <c r="J13" s="3" t="str">
        <f t="shared" ca="1" si="1"/>
        <v/>
      </c>
      <c r="K13" s="18">
        <v>1</v>
      </c>
      <c r="L13" s="18"/>
      <c r="M13" s="14"/>
      <c r="N13" s="12" t="str">
        <f t="shared" ca="1" si="2"/>
        <v/>
      </c>
      <c r="P13" s="1">
        <f t="shared" si="3"/>
        <v>336</v>
      </c>
      <c r="Q13" s="1">
        <f t="shared" ca="1" si="4"/>
        <v>0</v>
      </c>
      <c r="R13" s="1">
        <f t="shared" si="5"/>
        <v>0</v>
      </c>
      <c r="S13" s="1">
        <f t="shared" ca="1" si="6"/>
        <v>41</v>
      </c>
      <c r="T13" s="1" t="str">
        <f>IF(H13="","",VLOOKUP(H13,'Вода SKU'!$A$1:$B$150,2,0))</f>
        <v>3.3, Сакко</v>
      </c>
      <c r="U13" s="1">
        <f t="shared" ca="1" si="7"/>
        <v>8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3.75" customHeight="1" x14ac:dyDescent="0.2">
      <c r="A14" s="18">
        <f t="shared" ca="1" si="0"/>
        <v>2</v>
      </c>
      <c r="B14" s="18" t="s">
        <v>164</v>
      </c>
      <c r="C14" s="18">
        <v>1000</v>
      </c>
      <c r="D14" s="18" t="s">
        <v>171</v>
      </c>
      <c r="E14" s="18" t="s">
        <v>178</v>
      </c>
      <c r="F14" s="18" t="s">
        <v>179</v>
      </c>
      <c r="G14" s="18" t="s">
        <v>168</v>
      </c>
      <c r="H14" s="18" t="s">
        <v>180</v>
      </c>
      <c r="I14" s="18">
        <v>1</v>
      </c>
      <c r="J14" s="3" t="str">
        <f t="shared" ca="1" si="1"/>
        <v/>
      </c>
      <c r="K14" s="18">
        <v>1</v>
      </c>
      <c r="L14" s="18"/>
      <c r="M14" s="14"/>
      <c r="N14" s="12" t="str">
        <f t="shared" ca="1" si="2"/>
        <v/>
      </c>
      <c r="P14" s="1">
        <f t="shared" si="3"/>
        <v>1</v>
      </c>
      <c r="Q14" s="1">
        <f t="shared" ca="1" si="4"/>
        <v>0</v>
      </c>
      <c r="R14" s="1">
        <f t="shared" si="5"/>
        <v>0</v>
      </c>
      <c r="S14" s="1">
        <f t="shared" ca="1" si="6"/>
        <v>41</v>
      </c>
      <c r="T14" s="1" t="str">
        <f>IF(H14="","",VLOOKUP(H14,'Вода SKU'!$A$1:$B$150,2,0))</f>
        <v>3.3, Сакко</v>
      </c>
      <c r="U14" s="1">
        <f t="shared" ca="1" si="7"/>
        <v>8</v>
      </c>
      <c r="V14" s="1">
        <f t="shared" si="8"/>
        <v>0</v>
      </c>
      <c r="W14" s="1">
        <f t="shared" ca="1" si="9"/>
        <v>0</v>
      </c>
      <c r="X14" s="1" t="str">
        <f t="shared" ca="1" si="10"/>
        <v/>
      </c>
    </row>
    <row r="15" spans="1:24" ht="13.75" customHeight="1" x14ac:dyDescent="0.2">
      <c r="A15" s="18">
        <f t="shared" ca="1" si="0"/>
        <v>2</v>
      </c>
      <c r="B15" s="18" t="s">
        <v>164</v>
      </c>
      <c r="C15" s="18">
        <v>1000</v>
      </c>
      <c r="D15" s="18" t="s">
        <v>171</v>
      </c>
      <c r="E15" s="18" t="s">
        <v>178</v>
      </c>
      <c r="F15" s="18" t="s">
        <v>179</v>
      </c>
      <c r="G15" s="18" t="s">
        <v>168</v>
      </c>
      <c r="H15" s="18" t="s">
        <v>181</v>
      </c>
      <c r="I15" s="18">
        <v>74</v>
      </c>
      <c r="J15" s="3" t="str">
        <f t="shared" ca="1" si="1"/>
        <v/>
      </c>
      <c r="K15" s="18">
        <v>1</v>
      </c>
      <c r="L15" s="18"/>
      <c r="M15" s="14"/>
      <c r="N15" s="12" t="str">
        <f t="shared" ca="1" si="2"/>
        <v/>
      </c>
      <c r="P15" s="1">
        <f t="shared" si="3"/>
        <v>74</v>
      </c>
      <c r="Q15" s="1">
        <f t="shared" ca="1" si="4"/>
        <v>0</v>
      </c>
      <c r="R15" s="1">
        <f t="shared" si="5"/>
        <v>0</v>
      </c>
      <c r="S15" s="1">
        <f t="shared" ca="1" si="6"/>
        <v>41</v>
      </c>
      <c r="T15" s="1" t="str">
        <f>IF(H15="","",VLOOKUP(H15,'Вода SKU'!$A$1:$B$150,2,0))</f>
        <v>3.3, Сакко</v>
      </c>
      <c r="U15" s="1">
        <f t="shared" ca="1" si="7"/>
        <v>8</v>
      </c>
      <c r="V15" s="1">
        <f t="shared" si="8"/>
        <v>0</v>
      </c>
      <c r="W15" s="1">
        <f t="shared" ca="1" si="9"/>
        <v>0</v>
      </c>
      <c r="X15" s="1" t="str">
        <f t="shared" ca="1" si="10"/>
        <v/>
      </c>
    </row>
    <row r="16" spans="1:24" ht="13.75" customHeight="1" x14ac:dyDescent="0.2">
      <c r="A16" s="18">
        <f t="shared" ca="1" si="0"/>
        <v>2</v>
      </c>
      <c r="B16" s="18" t="s">
        <v>164</v>
      </c>
      <c r="C16" s="18">
        <v>1000</v>
      </c>
      <c r="D16" s="18" t="s">
        <v>171</v>
      </c>
      <c r="E16" s="18" t="s">
        <v>178</v>
      </c>
      <c r="F16" s="18" t="s">
        <v>179</v>
      </c>
      <c r="G16" s="18" t="s">
        <v>168</v>
      </c>
      <c r="H16" s="18" t="s">
        <v>182</v>
      </c>
      <c r="I16" s="18">
        <v>89</v>
      </c>
      <c r="J16" s="3" t="str">
        <f t="shared" ca="1" si="1"/>
        <v/>
      </c>
      <c r="K16" s="18">
        <v>1</v>
      </c>
      <c r="L16" s="18"/>
      <c r="M16" s="14"/>
      <c r="N16" s="12" t="str">
        <f t="shared" ca="1" si="2"/>
        <v/>
      </c>
      <c r="P16" s="1">
        <f t="shared" si="3"/>
        <v>89</v>
      </c>
      <c r="Q16" s="1">
        <f t="shared" ca="1" si="4"/>
        <v>0</v>
      </c>
      <c r="R16" s="1">
        <f t="shared" si="5"/>
        <v>0</v>
      </c>
      <c r="S16" s="1">
        <f t="shared" ca="1" si="6"/>
        <v>41</v>
      </c>
      <c r="T16" s="1" t="str">
        <f>IF(H16="","",VLOOKUP(H16,'Вода SKU'!$A$1:$B$150,2,0))</f>
        <v>3.3, Сакко</v>
      </c>
      <c r="U16" s="1">
        <f t="shared" ca="1" si="7"/>
        <v>8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</row>
    <row r="17" spans="1:24" ht="13.75" customHeight="1" x14ac:dyDescent="0.2">
      <c r="A17" s="18">
        <f t="shared" ca="1" si="0"/>
        <v>2</v>
      </c>
      <c r="B17" s="18" t="s">
        <v>164</v>
      </c>
      <c r="C17" s="18">
        <v>1000</v>
      </c>
      <c r="D17" s="18" t="s">
        <v>171</v>
      </c>
      <c r="E17" s="18" t="s">
        <v>178</v>
      </c>
      <c r="F17" s="18" t="s">
        <v>179</v>
      </c>
      <c r="G17" s="18" t="s">
        <v>168</v>
      </c>
      <c r="H17" s="18" t="s">
        <v>183</v>
      </c>
      <c r="I17" s="18">
        <v>92</v>
      </c>
      <c r="J17" s="3" t="str">
        <f t="shared" ca="1" si="1"/>
        <v/>
      </c>
      <c r="K17" s="18">
        <v>1</v>
      </c>
      <c r="L17" s="18"/>
      <c r="M17" s="14"/>
      <c r="N17" s="12" t="str">
        <f t="shared" ca="1" si="2"/>
        <v/>
      </c>
      <c r="P17" s="1">
        <f t="shared" si="3"/>
        <v>92</v>
      </c>
      <c r="Q17" s="1">
        <f t="shared" ca="1" si="4"/>
        <v>0</v>
      </c>
      <c r="R17" s="1">
        <f t="shared" si="5"/>
        <v>0</v>
      </c>
      <c r="S17" s="1">
        <f t="shared" ca="1" si="6"/>
        <v>41</v>
      </c>
      <c r="T17" s="1" t="str">
        <f>IF(H17="","",VLOOKUP(H17,'Вода SKU'!$A$1:$B$150,2,0))</f>
        <v>3.3, Сакко</v>
      </c>
      <c r="U17" s="1">
        <f t="shared" ca="1" si="7"/>
        <v>8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</row>
    <row r="18" spans="1:24" ht="13.75" customHeight="1" x14ac:dyDescent="0.2">
      <c r="A18" s="18">
        <f t="shared" ca="1" si="0"/>
        <v>2</v>
      </c>
      <c r="B18" s="18" t="s">
        <v>164</v>
      </c>
      <c r="C18" s="18">
        <v>1000</v>
      </c>
      <c r="D18" s="18" t="s">
        <v>171</v>
      </c>
      <c r="E18" s="18" t="s">
        <v>178</v>
      </c>
      <c r="F18" s="18" t="s">
        <v>179</v>
      </c>
      <c r="G18" s="18" t="s">
        <v>168</v>
      </c>
      <c r="H18" s="18" t="s">
        <v>184</v>
      </c>
      <c r="I18" s="18">
        <v>143</v>
      </c>
      <c r="J18" s="3" t="str">
        <f t="shared" ca="1" si="1"/>
        <v/>
      </c>
      <c r="K18" s="18">
        <v>1</v>
      </c>
      <c r="L18" s="18"/>
      <c r="M18" s="14"/>
      <c r="N18" s="12" t="str">
        <f t="shared" ca="1" si="2"/>
        <v/>
      </c>
      <c r="P18" s="1">
        <f t="shared" si="3"/>
        <v>143</v>
      </c>
      <c r="Q18" s="1">
        <f t="shared" ca="1" si="4"/>
        <v>0</v>
      </c>
      <c r="R18" s="1">
        <f t="shared" si="5"/>
        <v>0</v>
      </c>
      <c r="S18" s="1">
        <f t="shared" ca="1" si="6"/>
        <v>41</v>
      </c>
      <c r="T18" s="1" t="str">
        <f>IF(H18="","",VLOOKUP(H18,'Вода SKU'!$A$1:$B$150,2,0))</f>
        <v>3.3, Сакко</v>
      </c>
      <c r="U18" s="1">
        <f t="shared" ca="1" si="7"/>
        <v>8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3.75" customHeight="1" x14ac:dyDescent="0.2">
      <c r="A19" s="15" t="str">
        <f t="shared" ca="1" si="0"/>
        <v/>
      </c>
      <c r="B19" s="15" t="s">
        <v>163</v>
      </c>
      <c r="C19" s="15" t="s">
        <v>163</v>
      </c>
      <c r="D19" s="15" t="s">
        <v>163</v>
      </c>
      <c r="E19" s="15" t="s">
        <v>163</v>
      </c>
      <c r="F19" s="15" t="s">
        <v>163</v>
      </c>
      <c r="G19" s="15" t="s">
        <v>163</v>
      </c>
      <c r="H19" s="15" t="s">
        <v>163</v>
      </c>
      <c r="J19" s="3">
        <f t="shared" ca="1" si="1"/>
        <v>0</v>
      </c>
      <c r="M19" s="16">
        <v>8000</v>
      </c>
      <c r="N19" s="12">
        <f t="shared" ca="1" si="2"/>
        <v>1000</v>
      </c>
      <c r="O19" s="15" t="s">
        <v>163</v>
      </c>
      <c r="P19" s="1">
        <f t="shared" ca="1" si="3"/>
        <v>-1000</v>
      </c>
      <c r="Q19" s="1">
        <f t="shared" ca="1" si="4"/>
        <v>41</v>
      </c>
      <c r="R19" s="1">
        <f t="shared" si="5"/>
        <v>1</v>
      </c>
      <c r="S19" s="1">
        <f t="shared" ca="1" si="6"/>
        <v>41</v>
      </c>
      <c r="T19" s="1" t="str">
        <f>IF(H19="","",VLOOKUP(H19,'Вода SKU'!$A$1:$B$150,2,0))</f>
        <v>-</v>
      </c>
      <c r="U19" s="1">
        <f t="shared" ca="1" si="7"/>
        <v>8</v>
      </c>
      <c r="V19" s="1">
        <f t="shared" si="8"/>
        <v>8000</v>
      </c>
      <c r="W19" s="1">
        <f t="shared" ca="1" si="9"/>
        <v>1000</v>
      </c>
      <c r="X19" s="1">
        <f t="shared" ca="1" si="10"/>
        <v>1000</v>
      </c>
    </row>
    <row r="20" spans="1:24" ht="13.75" customHeight="1" x14ac:dyDescent="0.2">
      <c r="A20" s="10">
        <f t="shared" ca="1" si="0"/>
        <v>3</v>
      </c>
      <c r="B20" s="10" t="s">
        <v>185</v>
      </c>
      <c r="C20" s="10">
        <v>850</v>
      </c>
      <c r="D20" s="10" t="s">
        <v>151</v>
      </c>
      <c r="E20" s="10" t="s">
        <v>158</v>
      </c>
      <c r="F20" s="10" t="s">
        <v>159</v>
      </c>
      <c r="G20" s="10" t="s">
        <v>154</v>
      </c>
      <c r="H20" s="10" t="s">
        <v>162</v>
      </c>
      <c r="I20" s="10">
        <v>850</v>
      </c>
      <c r="J20" s="3" t="str">
        <f t="shared" ca="1" si="1"/>
        <v/>
      </c>
      <c r="K20" s="10">
        <v>1</v>
      </c>
      <c r="L20" s="10"/>
      <c r="M20" s="14"/>
      <c r="N20" s="12" t="str">
        <f t="shared" ca="1" si="2"/>
        <v/>
      </c>
      <c r="P20" s="1">
        <f t="shared" si="3"/>
        <v>850</v>
      </c>
      <c r="Q20" s="1">
        <f t="shared" ca="1" si="4"/>
        <v>0</v>
      </c>
      <c r="R20" s="1">
        <f t="shared" si="5"/>
        <v>0</v>
      </c>
      <c r="S20" s="1">
        <f t="shared" ca="1" si="6"/>
        <v>41</v>
      </c>
      <c r="T20" s="1" t="str">
        <f>IF(H20="","",VLOOKUP(H20,'Вода SKU'!$A$1:$B$150,2,0))</f>
        <v>2.7, Сакко</v>
      </c>
      <c r="U20" s="1">
        <f t="shared" ca="1" si="7"/>
        <v>9.4117647058823533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3.75" customHeight="1" x14ac:dyDescent="0.2">
      <c r="A21" s="15" t="str">
        <f t="shared" ca="1" si="0"/>
        <v/>
      </c>
      <c r="B21" s="15" t="s">
        <v>163</v>
      </c>
      <c r="C21" s="15" t="s">
        <v>163</v>
      </c>
      <c r="D21" s="15" t="s">
        <v>163</v>
      </c>
      <c r="E21" s="15" t="s">
        <v>163</v>
      </c>
      <c r="F21" s="15" t="s">
        <v>163</v>
      </c>
      <c r="G21" s="15" t="s">
        <v>163</v>
      </c>
      <c r="H21" s="15" t="s">
        <v>163</v>
      </c>
      <c r="J21" s="3">
        <f t="shared" ca="1" si="1"/>
        <v>0</v>
      </c>
      <c r="M21" s="16">
        <v>8000</v>
      </c>
      <c r="N21" s="12">
        <f t="shared" ca="1" si="2"/>
        <v>850</v>
      </c>
      <c r="O21" s="15" t="s">
        <v>163</v>
      </c>
      <c r="P21" s="1">
        <f t="shared" ca="1" si="3"/>
        <v>-850</v>
      </c>
      <c r="Q21" s="1">
        <f t="shared" ca="1" si="4"/>
        <v>41</v>
      </c>
      <c r="R21" s="1">
        <f t="shared" si="5"/>
        <v>1</v>
      </c>
      <c r="S21" s="1">
        <f t="shared" ca="1" si="6"/>
        <v>41</v>
      </c>
      <c r="T21" s="1" t="str">
        <f>IF(H21="","",VLOOKUP(H21,'Вода SKU'!$A$1:$B$150,2,0))</f>
        <v>-</v>
      </c>
      <c r="U21" s="1">
        <f t="shared" ca="1" si="7"/>
        <v>9.4117647058823533</v>
      </c>
      <c r="V21" s="1">
        <f t="shared" si="8"/>
        <v>8000</v>
      </c>
      <c r="W21" s="1">
        <f t="shared" ca="1" si="9"/>
        <v>850</v>
      </c>
      <c r="X21" s="1">
        <f t="shared" ca="1" si="10"/>
        <v>850</v>
      </c>
    </row>
    <row r="22" spans="1:24" ht="13.75" customHeight="1" x14ac:dyDescent="0.2">
      <c r="A22" s="18">
        <f t="shared" ca="1" si="0"/>
        <v>4</v>
      </c>
      <c r="B22" s="18" t="s">
        <v>186</v>
      </c>
      <c r="C22" s="18">
        <v>1000</v>
      </c>
      <c r="D22" s="18" t="s">
        <v>171</v>
      </c>
      <c r="E22" s="18" t="s">
        <v>178</v>
      </c>
      <c r="F22" s="18" t="s">
        <v>179</v>
      </c>
      <c r="G22" s="18" t="s">
        <v>168</v>
      </c>
      <c r="H22" s="18" t="s">
        <v>184</v>
      </c>
      <c r="I22" s="18">
        <v>200</v>
      </c>
      <c r="J22" s="3" t="str">
        <f t="shared" ca="1" si="1"/>
        <v/>
      </c>
      <c r="K22" s="18">
        <v>1</v>
      </c>
      <c r="L22" s="18"/>
      <c r="M22" s="14"/>
      <c r="N22" s="12" t="str">
        <f t="shared" ca="1" si="2"/>
        <v/>
      </c>
      <c r="P22" s="1">
        <f t="shared" si="3"/>
        <v>200</v>
      </c>
      <c r="Q22" s="1">
        <f t="shared" ca="1" si="4"/>
        <v>0</v>
      </c>
      <c r="R22" s="1">
        <f t="shared" si="5"/>
        <v>0</v>
      </c>
      <c r="S22" s="1">
        <f t="shared" ca="1" si="6"/>
        <v>41</v>
      </c>
      <c r="T22" s="1" t="str">
        <f>IF(H22="","",VLOOKUP(H22,'Вода SKU'!$A$1:$B$150,2,0))</f>
        <v>3.3, Сакко</v>
      </c>
      <c r="U22" s="1">
        <f t="shared" ca="1" si="7"/>
        <v>8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2">
      <c r="A23" s="18">
        <f t="shared" ca="1" si="0"/>
        <v>4</v>
      </c>
      <c r="B23" s="18" t="s">
        <v>186</v>
      </c>
      <c r="C23" s="18">
        <v>1000</v>
      </c>
      <c r="D23" s="18" t="s">
        <v>171</v>
      </c>
      <c r="E23" s="18" t="s">
        <v>158</v>
      </c>
      <c r="F23" s="18" t="s">
        <v>187</v>
      </c>
      <c r="G23" s="18" t="s">
        <v>188</v>
      </c>
      <c r="H23" s="18" t="s">
        <v>189</v>
      </c>
      <c r="I23" s="18">
        <v>139</v>
      </c>
      <c r="J23" s="3" t="str">
        <f t="shared" ca="1" si="1"/>
        <v/>
      </c>
      <c r="K23" s="18">
        <v>1</v>
      </c>
      <c r="L23" s="18"/>
      <c r="M23" s="14"/>
      <c r="N23" s="12" t="str">
        <f t="shared" ca="1" si="2"/>
        <v/>
      </c>
      <c r="P23" s="1">
        <f t="shared" si="3"/>
        <v>139</v>
      </c>
      <c r="Q23" s="1">
        <f t="shared" ca="1" si="4"/>
        <v>0</v>
      </c>
      <c r="R23" s="1">
        <f t="shared" si="5"/>
        <v>0</v>
      </c>
      <c r="S23" s="1">
        <f t="shared" ca="1" si="6"/>
        <v>41</v>
      </c>
      <c r="T23" s="1" t="str">
        <f>IF(H23="","",VLOOKUP(H23,'Вода SKU'!$A$1:$B$150,2,0))</f>
        <v>3.6, Альче</v>
      </c>
      <c r="U23" s="1">
        <f t="shared" ca="1" si="7"/>
        <v>8</v>
      </c>
      <c r="V23" s="1">
        <f t="shared" si="8"/>
        <v>0</v>
      </c>
      <c r="W23" s="1">
        <f t="shared" ca="1" si="9"/>
        <v>0</v>
      </c>
      <c r="X23" s="1" t="str">
        <f t="shared" ca="1" si="10"/>
        <v/>
      </c>
    </row>
    <row r="24" spans="1:24" ht="13.75" customHeight="1" x14ac:dyDescent="0.2">
      <c r="A24" s="18">
        <f t="shared" ca="1" si="0"/>
        <v>4</v>
      </c>
      <c r="B24" s="18" t="s">
        <v>186</v>
      </c>
      <c r="C24" s="18">
        <v>1000</v>
      </c>
      <c r="D24" s="18" t="s">
        <v>171</v>
      </c>
      <c r="E24" s="18" t="s">
        <v>172</v>
      </c>
      <c r="F24" s="18" t="s">
        <v>173</v>
      </c>
      <c r="G24" s="18" t="s">
        <v>168</v>
      </c>
      <c r="H24" s="18" t="s">
        <v>190</v>
      </c>
      <c r="I24" s="18">
        <v>377</v>
      </c>
      <c r="J24" s="3" t="str">
        <f t="shared" ca="1" si="1"/>
        <v/>
      </c>
      <c r="K24" s="18">
        <v>1</v>
      </c>
      <c r="L24" s="18"/>
      <c r="M24" s="14"/>
      <c r="N24" s="12" t="str">
        <f t="shared" ca="1" si="2"/>
        <v/>
      </c>
      <c r="P24" s="1">
        <f t="shared" si="3"/>
        <v>377</v>
      </c>
      <c r="Q24" s="1">
        <f t="shared" ca="1" si="4"/>
        <v>0</v>
      </c>
      <c r="R24" s="1">
        <f t="shared" si="5"/>
        <v>0</v>
      </c>
      <c r="S24" s="1">
        <f t="shared" ca="1" si="6"/>
        <v>41</v>
      </c>
      <c r="T24" s="1" t="str">
        <f>IF(H24="","",VLOOKUP(H24,'Вода SKU'!$A$1:$B$150,2,0))</f>
        <v>3.6, Альче</v>
      </c>
      <c r="U24" s="1">
        <f t="shared" ca="1" si="7"/>
        <v>8</v>
      </c>
      <c r="V24" s="1">
        <f t="shared" si="8"/>
        <v>0</v>
      </c>
      <c r="W24" s="1">
        <f t="shared" ca="1" si="9"/>
        <v>0</v>
      </c>
      <c r="X24" s="1" t="str">
        <f t="shared" ca="1" si="10"/>
        <v/>
      </c>
    </row>
    <row r="25" spans="1:24" ht="13.75" customHeight="1" x14ac:dyDescent="0.2">
      <c r="A25" s="15" t="str">
        <f t="shared" ca="1" si="0"/>
        <v/>
      </c>
      <c r="B25" s="15" t="s">
        <v>163</v>
      </c>
      <c r="C25" s="15" t="s">
        <v>163</v>
      </c>
      <c r="D25" s="15" t="s">
        <v>163</v>
      </c>
      <c r="E25" s="15" t="s">
        <v>163</v>
      </c>
      <c r="F25" s="15" t="s">
        <v>163</v>
      </c>
      <c r="G25" s="15" t="s">
        <v>163</v>
      </c>
      <c r="H25" s="15" t="s">
        <v>163</v>
      </c>
      <c r="J25" s="3">
        <f t="shared" ca="1" si="1"/>
        <v>34</v>
      </c>
      <c r="M25" s="16">
        <v>6000</v>
      </c>
      <c r="N25" s="12">
        <f t="shared" ca="1" si="2"/>
        <v>750</v>
      </c>
      <c r="O25" s="15" t="s">
        <v>163</v>
      </c>
      <c r="P25" s="1">
        <f t="shared" ca="1" si="3"/>
        <v>-750</v>
      </c>
      <c r="Q25" s="1">
        <f t="shared" ca="1" si="4"/>
        <v>7</v>
      </c>
      <c r="R25" s="1">
        <f t="shared" si="5"/>
        <v>1</v>
      </c>
      <c r="S25" s="1">
        <f t="shared" ca="1" si="6"/>
        <v>7</v>
      </c>
      <c r="T25" s="1" t="str">
        <f>IF(H25="","",VLOOKUP(H25,'Вода SKU'!$A$1:$B$150,2,0))</f>
        <v>-</v>
      </c>
      <c r="U25" s="1">
        <f t="shared" ca="1" si="7"/>
        <v>8</v>
      </c>
      <c r="V25" s="1">
        <f t="shared" si="8"/>
        <v>6000</v>
      </c>
      <c r="W25" s="1">
        <f t="shared" ca="1" si="9"/>
        <v>750</v>
      </c>
      <c r="X25" s="1">
        <f t="shared" ca="1" si="10"/>
        <v>1000</v>
      </c>
    </row>
    <row r="26" spans="1:24" ht="13.75" customHeight="1" x14ac:dyDescent="0.2">
      <c r="A26" s="10">
        <f t="shared" ca="1" si="0"/>
        <v>5</v>
      </c>
      <c r="B26" s="10" t="s">
        <v>185</v>
      </c>
      <c r="C26" s="10">
        <v>850</v>
      </c>
      <c r="D26" s="10" t="s">
        <v>151</v>
      </c>
      <c r="E26" s="10" t="s">
        <v>158</v>
      </c>
      <c r="F26" s="10" t="s">
        <v>159</v>
      </c>
      <c r="G26" s="10" t="s">
        <v>154</v>
      </c>
      <c r="H26" s="10" t="s">
        <v>162</v>
      </c>
      <c r="I26" s="10">
        <v>850</v>
      </c>
      <c r="J26" s="3" t="str">
        <f t="shared" ca="1" si="1"/>
        <v/>
      </c>
      <c r="K26" s="10">
        <v>1</v>
      </c>
      <c r="L26" s="10"/>
      <c r="M26" s="14"/>
      <c r="N26" s="12" t="str">
        <f t="shared" ca="1" si="2"/>
        <v/>
      </c>
      <c r="P26" s="1">
        <f t="shared" si="3"/>
        <v>850</v>
      </c>
      <c r="Q26" s="1">
        <f t="shared" ca="1" si="4"/>
        <v>0</v>
      </c>
      <c r="R26" s="1">
        <f t="shared" si="5"/>
        <v>0</v>
      </c>
      <c r="S26" s="1">
        <f t="shared" ca="1" si="6"/>
        <v>7</v>
      </c>
      <c r="T26" s="1" t="str">
        <f>IF(H26="","",VLOOKUP(H26,'Вода SKU'!$A$1:$B$150,2,0))</f>
        <v>2.7, Сакко</v>
      </c>
      <c r="U26" s="1">
        <f t="shared" ca="1" si="7"/>
        <v>9.4117647058823533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3.75" customHeight="1" x14ac:dyDescent="0.2">
      <c r="A27" s="15" t="str">
        <f t="shared" ca="1" si="0"/>
        <v/>
      </c>
      <c r="B27" s="15" t="s">
        <v>163</v>
      </c>
      <c r="C27" s="15" t="s">
        <v>163</v>
      </c>
      <c r="D27" s="15" t="s">
        <v>163</v>
      </c>
      <c r="E27" s="15" t="s">
        <v>163</v>
      </c>
      <c r="F27" s="15" t="s">
        <v>163</v>
      </c>
      <c r="G27" s="15" t="s">
        <v>163</v>
      </c>
      <c r="H27" s="15" t="s">
        <v>163</v>
      </c>
      <c r="J27" s="3">
        <f t="shared" ca="1" si="1"/>
        <v>0</v>
      </c>
      <c r="M27" s="16">
        <v>8000</v>
      </c>
      <c r="N27" s="12">
        <f t="shared" ca="1" si="2"/>
        <v>850</v>
      </c>
      <c r="O27" s="15" t="s">
        <v>163</v>
      </c>
      <c r="P27" s="1">
        <f t="shared" ca="1" si="3"/>
        <v>-850</v>
      </c>
      <c r="Q27" s="1">
        <f t="shared" ca="1" si="4"/>
        <v>7</v>
      </c>
      <c r="R27" s="1">
        <f t="shared" si="5"/>
        <v>1</v>
      </c>
      <c r="S27" s="1">
        <f t="shared" ca="1" si="6"/>
        <v>7</v>
      </c>
      <c r="T27" s="1" t="str">
        <f>IF(H27="","",VLOOKUP(H27,'Вода SKU'!$A$1:$B$150,2,0))</f>
        <v>-</v>
      </c>
      <c r="U27" s="1">
        <f t="shared" ca="1" si="7"/>
        <v>9.4117647058823533</v>
      </c>
      <c r="V27" s="1">
        <f t="shared" si="8"/>
        <v>8000</v>
      </c>
      <c r="W27" s="1">
        <f t="shared" ca="1" si="9"/>
        <v>850</v>
      </c>
      <c r="X27" s="1">
        <f t="shared" ca="1" si="10"/>
        <v>850</v>
      </c>
    </row>
    <row r="28" spans="1:24" ht="13.75" customHeight="1" x14ac:dyDescent="0.2">
      <c r="A28" s="17">
        <f t="shared" ca="1" si="0"/>
        <v>6</v>
      </c>
      <c r="B28" s="17" t="s">
        <v>191</v>
      </c>
      <c r="C28" s="17">
        <v>1000</v>
      </c>
      <c r="D28" s="17" t="s">
        <v>165</v>
      </c>
      <c r="E28" s="17" t="s">
        <v>166</v>
      </c>
      <c r="F28" s="17" t="s">
        <v>167</v>
      </c>
      <c r="G28" s="17" t="s">
        <v>168</v>
      </c>
      <c r="H28" s="17" t="s">
        <v>192</v>
      </c>
      <c r="I28" s="17">
        <v>5</v>
      </c>
      <c r="J28" s="3" t="str">
        <f t="shared" ca="1" si="1"/>
        <v/>
      </c>
      <c r="K28" s="17">
        <v>1</v>
      </c>
      <c r="L28" s="17"/>
      <c r="M28" s="14"/>
      <c r="N28" s="12" t="str">
        <f t="shared" ca="1" si="2"/>
        <v/>
      </c>
      <c r="P28" s="1">
        <f t="shared" si="3"/>
        <v>5</v>
      </c>
      <c r="Q28" s="1">
        <f t="shared" ca="1" si="4"/>
        <v>0</v>
      </c>
      <c r="R28" s="1">
        <f t="shared" si="5"/>
        <v>0</v>
      </c>
      <c r="S28" s="1">
        <f t="shared" ca="1" si="6"/>
        <v>7</v>
      </c>
      <c r="T28" s="1" t="str">
        <f>IF(H28="","",VLOOKUP(H28,'Вода SKU'!$A$1:$B$150,2,0))</f>
        <v>3.3, Сакко</v>
      </c>
      <c r="U28" s="1">
        <f t="shared" ca="1" si="7"/>
        <v>8</v>
      </c>
      <c r="V28" s="1">
        <f t="shared" si="8"/>
        <v>0</v>
      </c>
      <c r="W28" s="1">
        <f t="shared" ca="1" si="9"/>
        <v>0</v>
      </c>
      <c r="X28" s="1" t="str">
        <f t="shared" ca="1" si="10"/>
        <v/>
      </c>
    </row>
    <row r="29" spans="1:24" ht="13.75" customHeight="1" x14ac:dyDescent="0.2">
      <c r="A29" s="17">
        <f t="shared" ca="1" si="0"/>
        <v>6</v>
      </c>
      <c r="B29" s="17" t="s">
        <v>191</v>
      </c>
      <c r="C29" s="17">
        <v>1000</v>
      </c>
      <c r="D29" s="17" t="s">
        <v>165</v>
      </c>
      <c r="E29" s="17" t="s">
        <v>166</v>
      </c>
      <c r="F29" s="17" t="s">
        <v>167</v>
      </c>
      <c r="G29" s="17" t="s">
        <v>168</v>
      </c>
      <c r="H29" s="17" t="s">
        <v>193</v>
      </c>
      <c r="I29" s="17">
        <v>140</v>
      </c>
      <c r="J29" s="3" t="str">
        <f t="shared" ca="1" si="1"/>
        <v/>
      </c>
      <c r="K29" s="17">
        <v>1</v>
      </c>
      <c r="L29" s="17"/>
      <c r="M29" s="14"/>
      <c r="N29" s="12" t="str">
        <f t="shared" ca="1" si="2"/>
        <v/>
      </c>
      <c r="P29" s="1">
        <f t="shared" si="3"/>
        <v>140</v>
      </c>
      <c r="Q29" s="1">
        <f t="shared" ca="1" si="4"/>
        <v>0</v>
      </c>
      <c r="R29" s="1">
        <f t="shared" si="5"/>
        <v>0</v>
      </c>
      <c r="S29" s="1">
        <f t="shared" ca="1" si="6"/>
        <v>7</v>
      </c>
      <c r="T29" s="1" t="str">
        <f>IF(H29="","",VLOOKUP(H29,'Вода SKU'!$A$1:$B$150,2,0))</f>
        <v>3.3, Сакко</v>
      </c>
      <c r="U29" s="1">
        <f t="shared" ca="1" si="7"/>
        <v>8</v>
      </c>
      <c r="V29" s="1">
        <f t="shared" si="8"/>
        <v>0</v>
      </c>
      <c r="W29" s="1">
        <f t="shared" ca="1" si="9"/>
        <v>0</v>
      </c>
      <c r="X29" s="1" t="str">
        <f t="shared" ca="1" si="10"/>
        <v/>
      </c>
    </row>
    <row r="30" spans="1:24" ht="13.75" customHeight="1" x14ac:dyDescent="0.2">
      <c r="A30" s="17">
        <f t="shared" ca="1" si="0"/>
        <v>6</v>
      </c>
      <c r="B30" s="17" t="s">
        <v>191</v>
      </c>
      <c r="C30" s="17">
        <v>1000</v>
      </c>
      <c r="D30" s="17" t="s">
        <v>165</v>
      </c>
      <c r="E30" s="17" t="s">
        <v>166</v>
      </c>
      <c r="F30" s="17" t="s">
        <v>167</v>
      </c>
      <c r="G30" s="17" t="s">
        <v>168</v>
      </c>
      <c r="H30" s="17" t="s">
        <v>194</v>
      </c>
      <c r="I30" s="17">
        <v>187</v>
      </c>
      <c r="J30" s="3" t="str">
        <f t="shared" ca="1" si="1"/>
        <v/>
      </c>
      <c r="K30" s="17">
        <v>1</v>
      </c>
      <c r="L30" s="17"/>
      <c r="M30" s="14"/>
      <c r="N30" s="12" t="str">
        <f t="shared" ca="1" si="2"/>
        <v/>
      </c>
      <c r="P30" s="1">
        <f t="shared" si="3"/>
        <v>187</v>
      </c>
      <c r="Q30" s="1">
        <f t="shared" ca="1" si="4"/>
        <v>0</v>
      </c>
      <c r="R30" s="1">
        <f t="shared" si="5"/>
        <v>0</v>
      </c>
      <c r="S30" s="1">
        <f t="shared" ca="1" si="6"/>
        <v>7</v>
      </c>
      <c r="T30" s="1" t="str">
        <f>IF(H30="","",VLOOKUP(H30,'Вода SKU'!$A$1:$B$150,2,0))</f>
        <v>3.3, Сакко</v>
      </c>
      <c r="U30" s="1">
        <f t="shared" ca="1" si="7"/>
        <v>8</v>
      </c>
      <c r="V30" s="1">
        <f t="shared" si="8"/>
        <v>0</v>
      </c>
      <c r="W30" s="1">
        <f t="shared" ca="1" si="9"/>
        <v>0</v>
      </c>
      <c r="X30" s="1" t="str">
        <f t="shared" ca="1" si="10"/>
        <v/>
      </c>
    </row>
    <row r="31" spans="1:24" ht="13.75" customHeight="1" x14ac:dyDescent="0.2">
      <c r="A31" s="17">
        <f t="shared" ca="1" si="0"/>
        <v>6</v>
      </c>
      <c r="B31" s="17" t="s">
        <v>191</v>
      </c>
      <c r="C31" s="17">
        <v>1000</v>
      </c>
      <c r="D31" s="17" t="s">
        <v>165</v>
      </c>
      <c r="E31" s="17" t="s">
        <v>166</v>
      </c>
      <c r="F31" s="17" t="s">
        <v>167</v>
      </c>
      <c r="G31" s="17" t="s">
        <v>168</v>
      </c>
      <c r="H31" s="17" t="s">
        <v>195</v>
      </c>
      <c r="I31" s="17">
        <v>135</v>
      </c>
      <c r="J31" s="3" t="str">
        <f t="shared" ca="1" si="1"/>
        <v/>
      </c>
      <c r="K31" s="17">
        <v>1</v>
      </c>
      <c r="L31" s="17"/>
      <c r="M31" s="14"/>
      <c r="N31" s="12" t="str">
        <f t="shared" ca="1" si="2"/>
        <v/>
      </c>
      <c r="P31" s="1">
        <f t="shared" si="3"/>
        <v>135</v>
      </c>
      <c r="Q31" s="1">
        <f t="shared" ca="1" si="4"/>
        <v>0</v>
      </c>
      <c r="R31" s="1">
        <f t="shared" si="5"/>
        <v>0</v>
      </c>
      <c r="S31" s="1">
        <f t="shared" ca="1" si="6"/>
        <v>7</v>
      </c>
      <c r="T31" s="1" t="str">
        <f>IF(H31="","",VLOOKUP(H31,'Вода SKU'!$A$1:$B$150,2,0))</f>
        <v>3.3, Сакко</v>
      </c>
      <c r="U31" s="1">
        <f t="shared" ca="1" si="7"/>
        <v>8</v>
      </c>
      <c r="V31" s="1">
        <f t="shared" si="8"/>
        <v>0</v>
      </c>
      <c r="W31" s="1">
        <f t="shared" ca="1" si="9"/>
        <v>0</v>
      </c>
      <c r="X31" s="1" t="str">
        <f t="shared" ca="1" si="10"/>
        <v/>
      </c>
    </row>
    <row r="32" spans="1:24" ht="13.75" customHeight="1" x14ac:dyDescent="0.2">
      <c r="A32" s="17">
        <f t="shared" ca="1" si="0"/>
        <v>6</v>
      </c>
      <c r="B32" s="17" t="s">
        <v>191</v>
      </c>
      <c r="C32" s="17">
        <v>1000</v>
      </c>
      <c r="D32" s="17" t="s">
        <v>165</v>
      </c>
      <c r="E32" s="17" t="s">
        <v>166</v>
      </c>
      <c r="F32" s="17" t="s">
        <v>167</v>
      </c>
      <c r="G32" s="17" t="s">
        <v>168</v>
      </c>
      <c r="H32" s="17" t="s">
        <v>196</v>
      </c>
      <c r="I32" s="17">
        <v>30</v>
      </c>
      <c r="J32" s="3" t="str">
        <f t="shared" ca="1" si="1"/>
        <v/>
      </c>
      <c r="K32" s="17">
        <v>1</v>
      </c>
      <c r="L32" s="17"/>
      <c r="M32" s="14"/>
      <c r="N32" s="12" t="str">
        <f t="shared" ca="1" si="2"/>
        <v/>
      </c>
      <c r="P32" s="1">
        <f t="shared" si="3"/>
        <v>30</v>
      </c>
      <c r="Q32" s="1">
        <f t="shared" ca="1" si="4"/>
        <v>0</v>
      </c>
      <c r="R32" s="1">
        <f t="shared" si="5"/>
        <v>0</v>
      </c>
      <c r="S32" s="1">
        <f t="shared" ca="1" si="6"/>
        <v>7</v>
      </c>
      <c r="T32" s="1" t="str">
        <f>IF(H32="","",VLOOKUP(H32,'Вода SKU'!$A$1:$B$150,2,0))</f>
        <v>3.3, Сакко</v>
      </c>
      <c r="U32" s="1">
        <f t="shared" ca="1" si="7"/>
        <v>8</v>
      </c>
      <c r="V32" s="1">
        <f t="shared" si="8"/>
        <v>0</v>
      </c>
      <c r="W32" s="1">
        <f t="shared" ca="1" si="9"/>
        <v>0</v>
      </c>
      <c r="X32" s="1" t="str">
        <f t="shared" ca="1" si="10"/>
        <v/>
      </c>
    </row>
    <row r="33" spans="1:24" ht="13.75" customHeight="1" x14ac:dyDescent="0.2">
      <c r="A33" s="17">
        <f t="shared" ca="1" si="0"/>
        <v>6</v>
      </c>
      <c r="B33" s="17" t="s">
        <v>191</v>
      </c>
      <c r="C33" s="17">
        <v>1000</v>
      </c>
      <c r="D33" s="17" t="s">
        <v>165</v>
      </c>
      <c r="E33" s="17" t="s">
        <v>166</v>
      </c>
      <c r="F33" s="17" t="s">
        <v>167</v>
      </c>
      <c r="G33" s="17" t="s">
        <v>168</v>
      </c>
      <c r="H33" s="17" t="s">
        <v>197</v>
      </c>
      <c r="I33" s="17">
        <v>345</v>
      </c>
      <c r="J33" s="3" t="str">
        <f t="shared" ca="1" si="1"/>
        <v/>
      </c>
      <c r="K33" s="17">
        <v>1</v>
      </c>
      <c r="L33" s="17"/>
      <c r="M33" s="14"/>
      <c r="N33" s="12" t="str">
        <f t="shared" ca="1" si="2"/>
        <v/>
      </c>
      <c r="P33" s="1">
        <f t="shared" si="3"/>
        <v>345</v>
      </c>
      <c r="Q33" s="1">
        <f t="shared" ca="1" si="4"/>
        <v>0</v>
      </c>
      <c r="R33" s="1">
        <f t="shared" si="5"/>
        <v>0</v>
      </c>
      <c r="S33" s="1">
        <f t="shared" ca="1" si="6"/>
        <v>7</v>
      </c>
      <c r="T33" s="1" t="str">
        <f>IF(H33="","",VLOOKUP(H33,'Вода SKU'!$A$1:$B$150,2,0))</f>
        <v>3.3, Сакко</v>
      </c>
      <c r="U33" s="1">
        <f t="shared" ca="1" si="7"/>
        <v>8</v>
      </c>
      <c r="V33" s="1">
        <f t="shared" si="8"/>
        <v>0</v>
      </c>
      <c r="W33" s="1">
        <f t="shared" ca="1" si="9"/>
        <v>0</v>
      </c>
      <c r="X33" s="1" t="str">
        <f t="shared" ca="1" si="10"/>
        <v/>
      </c>
    </row>
    <row r="34" spans="1:24" ht="13.75" customHeight="1" x14ac:dyDescent="0.2">
      <c r="A34" s="17">
        <f t="shared" ref="A34:A59" ca="1" si="11">IF(O34="-", "", 1 + SUM(INDIRECT(ADDRESS(2,COLUMN(R34)) &amp; ":" &amp; ADDRESS(ROW(),COLUMN(R34)))))</f>
        <v>6</v>
      </c>
      <c r="B34" s="17" t="s">
        <v>191</v>
      </c>
      <c r="C34" s="17">
        <v>1000</v>
      </c>
      <c r="D34" s="17" t="s">
        <v>165</v>
      </c>
      <c r="E34" s="17" t="s">
        <v>166</v>
      </c>
      <c r="F34" s="17" t="s">
        <v>167</v>
      </c>
      <c r="G34" s="17" t="s">
        <v>168</v>
      </c>
      <c r="H34" s="17" t="s">
        <v>198</v>
      </c>
      <c r="I34" s="17">
        <v>158</v>
      </c>
      <c r="J34" s="3" t="str">
        <f t="shared" ref="J34:J65" ca="1" si="12">IF(M34="", IF(O34="","",X34+(INDIRECT("S" &amp; ROW() - 1) - S34)),IF(O34="", "", INDIRECT("S" &amp; ROW() - 1) - S34))</f>
        <v/>
      </c>
      <c r="K34" s="17">
        <v>1</v>
      </c>
      <c r="L34" s="17"/>
      <c r="M34" s="14"/>
      <c r="N34" s="12" t="str">
        <f t="shared" ref="N34:N65" ca="1" si="13">IF(M34="", IF(X34=0, "", X34), IF(V34 = "", "", IF(V34/U34 = 0, "", V34/U34)))</f>
        <v/>
      </c>
      <c r="P34" s="1">
        <f t="shared" ref="P34:P65" si="14">IF(O34 = "-", -W34,I34)</f>
        <v>158</v>
      </c>
      <c r="Q34" s="1">
        <f t="shared" ref="Q34:Q65" ca="1" si="15">IF(O34 = "-", SUM(INDIRECT(ADDRESS(2,COLUMN(P34)) &amp; ":" &amp; ADDRESS(ROW(),COLUMN(P34)))), 0)</f>
        <v>0</v>
      </c>
      <c r="R34" s="1">
        <f t="shared" ref="R34:R65" si="16">IF(O34="-",1,0)</f>
        <v>0</v>
      </c>
      <c r="S34" s="1">
        <f t="shared" ref="S34:S65" ca="1" si="17">IF(Q34 = 0, INDIRECT("S" &amp; ROW() - 1), Q34)</f>
        <v>7</v>
      </c>
      <c r="T34" s="1" t="str">
        <f>IF(H34="","",VLOOKUP(H34,'Вода SKU'!$A$1:$B$150,2,0))</f>
        <v>3.3, Сакко</v>
      </c>
      <c r="U34" s="1">
        <f t="shared" ref="U34:U65" ca="1" si="18">IF(C34 = "", 8, IF(C34 = "-", 8000 / INDIRECT("C" &amp; ROW() - 1), 8000/C34))</f>
        <v>8</v>
      </c>
      <c r="V34" s="1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>
        <f t="shared" ref="W34:W65" ca="1" si="20">IF(V34 = "", "", V34/U34)</f>
        <v>0</v>
      </c>
      <c r="X34" s="1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5" t="str">
        <f t="shared" ca="1" si="11"/>
        <v/>
      </c>
      <c r="B35" s="15" t="s">
        <v>163</v>
      </c>
      <c r="C35" s="15" t="s">
        <v>163</v>
      </c>
      <c r="D35" s="15" t="s">
        <v>163</v>
      </c>
      <c r="E35" s="15" t="s">
        <v>163</v>
      </c>
      <c r="F35" s="15" t="s">
        <v>163</v>
      </c>
      <c r="G35" s="15" t="s">
        <v>163</v>
      </c>
      <c r="H35" s="15" t="s">
        <v>163</v>
      </c>
      <c r="J35" s="3">
        <f t="shared" ca="1" si="12"/>
        <v>0</v>
      </c>
      <c r="M35" s="16">
        <v>8000</v>
      </c>
      <c r="N35" s="12">
        <f t="shared" ca="1" si="13"/>
        <v>1000</v>
      </c>
      <c r="O35" s="15" t="s">
        <v>163</v>
      </c>
      <c r="P35" s="1">
        <f t="shared" ca="1" si="14"/>
        <v>-1000</v>
      </c>
      <c r="Q35" s="1">
        <f t="shared" ca="1" si="15"/>
        <v>7</v>
      </c>
      <c r="R35" s="1">
        <f t="shared" si="16"/>
        <v>1</v>
      </c>
      <c r="S35" s="1">
        <f t="shared" ca="1" si="17"/>
        <v>7</v>
      </c>
      <c r="T35" s="1" t="str">
        <f>IF(H35="","",VLOOKUP(H35,'Вода SKU'!$A$1:$B$150,2,0))</f>
        <v>-</v>
      </c>
      <c r="U35" s="1">
        <f t="shared" ca="1" si="18"/>
        <v>8</v>
      </c>
      <c r="V35" s="1">
        <f t="shared" si="19"/>
        <v>8000</v>
      </c>
      <c r="W35" s="1">
        <f t="shared" ca="1" si="20"/>
        <v>1000</v>
      </c>
      <c r="X35" s="1">
        <f t="shared" ca="1" si="21"/>
        <v>1000</v>
      </c>
    </row>
    <row r="36" spans="1:24" ht="13.75" customHeight="1" x14ac:dyDescent="0.2">
      <c r="A36" s="10">
        <f t="shared" ca="1" si="11"/>
        <v>7</v>
      </c>
      <c r="B36" s="10" t="s">
        <v>185</v>
      </c>
      <c r="C36" s="10">
        <v>850</v>
      </c>
      <c r="D36" s="10" t="s">
        <v>151</v>
      </c>
      <c r="E36" s="10" t="s">
        <v>158</v>
      </c>
      <c r="F36" s="10" t="s">
        <v>159</v>
      </c>
      <c r="G36" s="10" t="s">
        <v>154</v>
      </c>
      <c r="H36" s="10" t="s">
        <v>162</v>
      </c>
      <c r="I36" s="10">
        <v>850</v>
      </c>
      <c r="J36" s="3" t="str">
        <f t="shared" ca="1" si="12"/>
        <v/>
      </c>
      <c r="K36" s="10">
        <v>1</v>
      </c>
      <c r="L36" s="10"/>
      <c r="M36" s="14"/>
      <c r="N36" s="12" t="str">
        <f t="shared" ca="1" si="13"/>
        <v/>
      </c>
      <c r="P36" s="1">
        <f t="shared" si="14"/>
        <v>850</v>
      </c>
      <c r="Q36" s="1">
        <f t="shared" ca="1" si="15"/>
        <v>0</v>
      </c>
      <c r="R36" s="1">
        <f t="shared" si="16"/>
        <v>0</v>
      </c>
      <c r="S36" s="1">
        <f t="shared" ca="1" si="17"/>
        <v>7</v>
      </c>
      <c r="T36" s="1" t="str">
        <f>IF(H36="","",VLOOKUP(H36,'Вода SKU'!$A$1:$B$150,2,0))</f>
        <v>2.7, Сакко</v>
      </c>
      <c r="U36" s="1">
        <f t="shared" ca="1" si="18"/>
        <v>9.4117647058823533</v>
      </c>
      <c r="V36" s="1">
        <f t="shared" si="19"/>
        <v>0</v>
      </c>
      <c r="W36" s="1">
        <f t="shared" ca="1" si="20"/>
        <v>0</v>
      </c>
      <c r="X36" s="1" t="str">
        <f t="shared" ca="1" si="21"/>
        <v/>
      </c>
    </row>
    <row r="37" spans="1:24" ht="13.75" customHeight="1" x14ac:dyDescent="0.2">
      <c r="A37" s="15" t="str">
        <f t="shared" ca="1" si="11"/>
        <v/>
      </c>
      <c r="B37" s="15" t="s">
        <v>163</v>
      </c>
      <c r="C37" s="15" t="s">
        <v>163</v>
      </c>
      <c r="D37" s="15" t="s">
        <v>163</v>
      </c>
      <c r="E37" s="15" t="s">
        <v>163</v>
      </c>
      <c r="F37" s="15" t="s">
        <v>163</v>
      </c>
      <c r="G37" s="15" t="s">
        <v>163</v>
      </c>
      <c r="H37" s="15" t="s">
        <v>163</v>
      </c>
      <c r="J37" s="3">
        <f t="shared" ca="1" si="12"/>
        <v>0</v>
      </c>
      <c r="M37" s="16">
        <v>8000</v>
      </c>
      <c r="N37" s="12">
        <f t="shared" ca="1" si="13"/>
        <v>850</v>
      </c>
      <c r="O37" s="15" t="s">
        <v>163</v>
      </c>
      <c r="P37" s="1">
        <f t="shared" ca="1" si="14"/>
        <v>-850</v>
      </c>
      <c r="Q37" s="1">
        <f t="shared" ca="1" si="15"/>
        <v>7</v>
      </c>
      <c r="R37" s="1">
        <f t="shared" si="16"/>
        <v>1</v>
      </c>
      <c r="S37" s="1">
        <f t="shared" ca="1" si="17"/>
        <v>7</v>
      </c>
      <c r="T37" s="1" t="str">
        <f>IF(H37="","",VLOOKUP(H37,'Вода SKU'!$A$1:$B$150,2,0))</f>
        <v>-</v>
      </c>
      <c r="U37" s="1">
        <f t="shared" ca="1" si="18"/>
        <v>9.4117647058823533</v>
      </c>
      <c r="V37" s="1">
        <f t="shared" si="19"/>
        <v>8000</v>
      </c>
      <c r="W37" s="1">
        <f t="shared" ca="1" si="20"/>
        <v>850</v>
      </c>
      <c r="X37" s="1">
        <f t="shared" ca="1" si="21"/>
        <v>850</v>
      </c>
    </row>
    <row r="38" spans="1:24" ht="13.75" customHeight="1" x14ac:dyDescent="0.2">
      <c r="A38" s="17">
        <f t="shared" ca="1" si="11"/>
        <v>8</v>
      </c>
      <c r="B38" s="17" t="s">
        <v>191</v>
      </c>
      <c r="C38" s="17">
        <v>1000</v>
      </c>
      <c r="D38" s="17" t="s">
        <v>165</v>
      </c>
      <c r="E38" s="17" t="s">
        <v>166</v>
      </c>
      <c r="F38" s="17" t="s">
        <v>167</v>
      </c>
      <c r="G38" s="17" t="s">
        <v>168</v>
      </c>
      <c r="H38" s="17" t="s">
        <v>198</v>
      </c>
      <c r="I38" s="17">
        <v>1000</v>
      </c>
      <c r="J38" s="3" t="str">
        <f t="shared" ca="1" si="12"/>
        <v/>
      </c>
      <c r="K38" s="17">
        <v>1</v>
      </c>
      <c r="L38" s="17"/>
      <c r="M38" s="14"/>
      <c r="N38" s="12" t="str">
        <f t="shared" ca="1" si="13"/>
        <v/>
      </c>
      <c r="P38" s="1">
        <f t="shared" si="14"/>
        <v>1000</v>
      </c>
      <c r="Q38" s="1">
        <f t="shared" ca="1" si="15"/>
        <v>0</v>
      </c>
      <c r="R38" s="1">
        <f t="shared" si="16"/>
        <v>0</v>
      </c>
      <c r="S38" s="1">
        <f t="shared" ca="1" si="17"/>
        <v>7</v>
      </c>
      <c r="T38" s="1" t="str">
        <f>IF(H38="","",VLOOKUP(H38,'Вода SKU'!$A$1:$B$150,2,0))</f>
        <v>3.3, Сакко</v>
      </c>
      <c r="U38" s="1">
        <f t="shared" ca="1" si="18"/>
        <v>8</v>
      </c>
      <c r="V38" s="1">
        <f t="shared" si="19"/>
        <v>0</v>
      </c>
      <c r="W38" s="1">
        <f t="shared" ca="1" si="20"/>
        <v>0</v>
      </c>
      <c r="X38" s="1" t="str">
        <f t="shared" ca="1" si="21"/>
        <v/>
      </c>
    </row>
    <row r="39" spans="1:24" ht="13.75" customHeight="1" x14ac:dyDescent="0.2">
      <c r="A39" s="15" t="str">
        <f t="shared" ca="1" si="11"/>
        <v/>
      </c>
      <c r="B39" s="15" t="s">
        <v>163</v>
      </c>
      <c r="C39" s="15" t="s">
        <v>163</v>
      </c>
      <c r="D39" s="15" t="s">
        <v>163</v>
      </c>
      <c r="E39" s="15" t="s">
        <v>163</v>
      </c>
      <c r="F39" s="15" t="s">
        <v>163</v>
      </c>
      <c r="G39" s="15" t="s">
        <v>163</v>
      </c>
      <c r="H39" s="15" t="s">
        <v>163</v>
      </c>
      <c r="J39" s="3">
        <f t="shared" ca="1" si="12"/>
        <v>0</v>
      </c>
      <c r="M39" s="16">
        <v>8000</v>
      </c>
      <c r="N39" s="12">
        <f t="shared" ca="1" si="13"/>
        <v>1000</v>
      </c>
      <c r="O39" s="15" t="s">
        <v>163</v>
      </c>
      <c r="P39" s="1">
        <f t="shared" ca="1" si="14"/>
        <v>-1000</v>
      </c>
      <c r="Q39" s="1">
        <f t="shared" ca="1" si="15"/>
        <v>7</v>
      </c>
      <c r="R39" s="1">
        <f t="shared" si="16"/>
        <v>1</v>
      </c>
      <c r="S39" s="1">
        <f t="shared" ca="1" si="17"/>
        <v>7</v>
      </c>
      <c r="T39" s="1" t="str">
        <f>IF(H39="","",VLOOKUP(H39,'Вода SKU'!$A$1:$B$150,2,0))</f>
        <v>-</v>
      </c>
      <c r="U39" s="1">
        <f t="shared" ca="1" si="18"/>
        <v>8</v>
      </c>
      <c r="V39" s="1">
        <f t="shared" si="19"/>
        <v>8000</v>
      </c>
      <c r="W39" s="1">
        <f t="shared" ca="1" si="20"/>
        <v>1000</v>
      </c>
      <c r="X39" s="1">
        <f t="shared" ca="1" si="21"/>
        <v>1000</v>
      </c>
    </row>
    <row r="40" spans="1:24" ht="13.75" customHeight="1" x14ac:dyDescent="0.2">
      <c r="A40" s="13">
        <f t="shared" ca="1" si="11"/>
        <v>9</v>
      </c>
      <c r="B40" s="13" t="s">
        <v>186</v>
      </c>
      <c r="C40" s="13">
        <v>850</v>
      </c>
      <c r="D40" s="13" t="s">
        <v>199</v>
      </c>
      <c r="E40" s="13" t="s">
        <v>200</v>
      </c>
      <c r="F40" s="13" t="s">
        <v>201</v>
      </c>
      <c r="G40" s="13" t="s">
        <v>202</v>
      </c>
      <c r="H40" s="13" t="s">
        <v>203</v>
      </c>
      <c r="I40" s="13">
        <v>850</v>
      </c>
      <c r="J40" s="3" t="str">
        <f t="shared" ca="1" si="12"/>
        <v/>
      </c>
      <c r="K40" s="13">
        <v>1</v>
      </c>
      <c r="L40" s="13" t="s">
        <v>204</v>
      </c>
      <c r="M40" s="14"/>
      <c r="N40" s="12" t="str">
        <f t="shared" ca="1" si="13"/>
        <v/>
      </c>
      <c r="P40" s="1">
        <f t="shared" si="14"/>
        <v>850</v>
      </c>
      <c r="Q40" s="1">
        <f t="shared" ca="1" si="15"/>
        <v>0</v>
      </c>
      <c r="R40" s="1">
        <f t="shared" si="16"/>
        <v>0</v>
      </c>
      <c r="S40" s="1">
        <f t="shared" ca="1" si="17"/>
        <v>7</v>
      </c>
      <c r="T40" s="1" t="str">
        <f>IF(H40="","",VLOOKUP(H40,'Вода SKU'!$A$1:$B$150,2,0))</f>
        <v>3.6, Альче</v>
      </c>
      <c r="U40" s="1">
        <f t="shared" ca="1" si="18"/>
        <v>9.4117647058823533</v>
      </c>
      <c r="V40" s="1">
        <f t="shared" si="19"/>
        <v>0</v>
      </c>
      <c r="W40" s="1">
        <f t="shared" ca="1" si="20"/>
        <v>0</v>
      </c>
      <c r="X40" s="1" t="str">
        <f t="shared" ca="1" si="21"/>
        <v/>
      </c>
    </row>
    <row r="41" spans="1:24" ht="13.75" customHeight="1" x14ac:dyDescent="0.2">
      <c r="A41" s="15" t="str">
        <f t="shared" ca="1" si="11"/>
        <v/>
      </c>
      <c r="B41" s="15" t="s">
        <v>163</v>
      </c>
      <c r="C41" s="15" t="s">
        <v>163</v>
      </c>
      <c r="D41" s="15" t="s">
        <v>163</v>
      </c>
      <c r="E41" s="15" t="s">
        <v>163</v>
      </c>
      <c r="F41" s="15" t="s">
        <v>163</v>
      </c>
      <c r="G41" s="15" t="s">
        <v>163</v>
      </c>
      <c r="H41" s="15" t="s">
        <v>163</v>
      </c>
      <c r="J41" s="3">
        <f t="shared" ca="1" si="12"/>
        <v>0</v>
      </c>
      <c r="M41" s="16">
        <v>8000</v>
      </c>
      <c r="N41" s="12">
        <f t="shared" ca="1" si="13"/>
        <v>850</v>
      </c>
      <c r="O41" s="15" t="s">
        <v>163</v>
      </c>
      <c r="P41" s="1">
        <f t="shared" ca="1" si="14"/>
        <v>-850</v>
      </c>
      <c r="Q41" s="1">
        <f t="shared" ca="1" si="15"/>
        <v>7</v>
      </c>
      <c r="R41" s="1">
        <f t="shared" si="16"/>
        <v>1</v>
      </c>
      <c r="S41" s="1">
        <f t="shared" ca="1" si="17"/>
        <v>7</v>
      </c>
      <c r="T41" s="1" t="str">
        <f>IF(H41="","",VLOOKUP(H41,'Вода SKU'!$A$1:$B$150,2,0))</f>
        <v>-</v>
      </c>
      <c r="U41" s="1">
        <f t="shared" ca="1" si="18"/>
        <v>9.4117647058823533</v>
      </c>
      <c r="V41" s="1">
        <f t="shared" si="19"/>
        <v>8000</v>
      </c>
      <c r="W41" s="1">
        <f t="shared" ca="1" si="20"/>
        <v>850</v>
      </c>
      <c r="X41" s="1">
        <f t="shared" ca="1" si="21"/>
        <v>850</v>
      </c>
    </row>
    <row r="42" spans="1:24" ht="13.75" customHeight="1" x14ac:dyDescent="0.2">
      <c r="A42" s="10">
        <f t="shared" ca="1" si="11"/>
        <v>10</v>
      </c>
      <c r="B42" s="10" t="s">
        <v>150</v>
      </c>
      <c r="C42" s="10">
        <v>850</v>
      </c>
      <c r="D42" s="10" t="s">
        <v>151</v>
      </c>
      <c r="E42" s="10" t="s">
        <v>205</v>
      </c>
      <c r="F42" s="10" t="s">
        <v>206</v>
      </c>
      <c r="G42" s="10" t="s">
        <v>154</v>
      </c>
      <c r="H42" s="10" t="s">
        <v>207</v>
      </c>
      <c r="I42" s="10">
        <v>150</v>
      </c>
      <c r="J42" s="3" t="str">
        <f t="shared" ca="1" si="12"/>
        <v/>
      </c>
      <c r="K42" s="10">
        <v>1</v>
      </c>
      <c r="L42" s="10"/>
      <c r="M42" s="14"/>
      <c r="N42" s="12" t="str">
        <f t="shared" ca="1" si="13"/>
        <v/>
      </c>
      <c r="P42" s="1">
        <f t="shared" si="14"/>
        <v>150</v>
      </c>
      <c r="Q42" s="1">
        <f t="shared" ca="1" si="15"/>
        <v>0</v>
      </c>
      <c r="R42" s="1">
        <f t="shared" si="16"/>
        <v>0</v>
      </c>
      <c r="S42" s="1">
        <f t="shared" ca="1" si="17"/>
        <v>7</v>
      </c>
      <c r="T42" s="1" t="str">
        <f>IF(H42="","",VLOOKUP(H42,'Вода SKU'!$A$1:$B$150,2,0))</f>
        <v>2.7, Сакко</v>
      </c>
      <c r="U42" s="1">
        <f t="shared" ca="1" si="18"/>
        <v>9.4117647058823533</v>
      </c>
      <c r="V42" s="1">
        <f t="shared" si="19"/>
        <v>0</v>
      </c>
      <c r="W42" s="1">
        <f t="shared" ca="1" si="20"/>
        <v>0</v>
      </c>
      <c r="X42" s="1" t="str">
        <f t="shared" ca="1" si="21"/>
        <v/>
      </c>
    </row>
    <row r="43" spans="1:24" ht="13.75" customHeight="1" x14ac:dyDescent="0.2">
      <c r="A43" s="13">
        <f t="shared" ca="1" si="11"/>
        <v>10</v>
      </c>
      <c r="B43" s="13" t="s">
        <v>150</v>
      </c>
      <c r="C43" s="13">
        <v>850</v>
      </c>
      <c r="D43" s="13" t="s">
        <v>156</v>
      </c>
      <c r="E43" s="13" t="s">
        <v>205</v>
      </c>
      <c r="F43" s="13" t="s">
        <v>206</v>
      </c>
      <c r="G43" s="13" t="s">
        <v>154</v>
      </c>
      <c r="H43" s="13" t="s">
        <v>208</v>
      </c>
      <c r="I43" s="13">
        <v>700</v>
      </c>
      <c r="J43" s="3" t="str">
        <f t="shared" ca="1" si="12"/>
        <v/>
      </c>
      <c r="K43" s="13">
        <v>1</v>
      </c>
      <c r="L43" s="13"/>
      <c r="M43" s="14"/>
      <c r="N43" s="12" t="str">
        <f t="shared" ca="1" si="13"/>
        <v/>
      </c>
      <c r="P43" s="1">
        <f t="shared" si="14"/>
        <v>700</v>
      </c>
      <c r="Q43" s="1">
        <f t="shared" ca="1" si="15"/>
        <v>0</v>
      </c>
      <c r="R43" s="1">
        <f t="shared" si="16"/>
        <v>0</v>
      </c>
      <c r="S43" s="1">
        <f t="shared" ca="1" si="17"/>
        <v>7</v>
      </c>
      <c r="T43" s="1" t="str">
        <f>IF(H43="","",VLOOKUP(H43,'Вода SKU'!$A$1:$B$150,2,0))</f>
        <v>2.7, Альче</v>
      </c>
      <c r="U43" s="1">
        <f t="shared" ca="1" si="18"/>
        <v>9.4117647058823533</v>
      </c>
      <c r="V43" s="1">
        <f t="shared" si="19"/>
        <v>0</v>
      </c>
      <c r="W43" s="1">
        <f t="shared" ca="1" si="20"/>
        <v>0</v>
      </c>
      <c r="X43" s="1" t="str">
        <f t="shared" ca="1" si="21"/>
        <v/>
      </c>
    </row>
    <row r="44" spans="1:24" ht="13.75" customHeight="1" x14ac:dyDescent="0.2">
      <c r="A44" s="15" t="str">
        <f t="shared" ca="1" si="11"/>
        <v/>
      </c>
      <c r="B44" s="15" t="s">
        <v>163</v>
      </c>
      <c r="C44" s="15" t="s">
        <v>163</v>
      </c>
      <c r="D44" s="15" t="s">
        <v>163</v>
      </c>
      <c r="E44" s="15" t="s">
        <v>163</v>
      </c>
      <c r="F44" s="15" t="s">
        <v>163</v>
      </c>
      <c r="G44" s="15" t="s">
        <v>163</v>
      </c>
      <c r="H44" s="15" t="s">
        <v>163</v>
      </c>
      <c r="J44" s="3">
        <f t="shared" ca="1" si="12"/>
        <v>0</v>
      </c>
      <c r="M44" s="16">
        <v>8000</v>
      </c>
      <c r="N44" s="12">
        <f t="shared" ca="1" si="13"/>
        <v>850</v>
      </c>
      <c r="O44" s="15" t="s">
        <v>163</v>
      </c>
      <c r="P44" s="1">
        <f t="shared" ca="1" si="14"/>
        <v>-850</v>
      </c>
      <c r="Q44" s="1">
        <f t="shared" ca="1" si="15"/>
        <v>7</v>
      </c>
      <c r="R44" s="1">
        <f t="shared" si="16"/>
        <v>1</v>
      </c>
      <c r="S44" s="1">
        <f t="shared" ca="1" si="17"/>
        <v>7</v>
      </c>
      <c r="T44" s="1" t="str">
        <f>IF(H44="","",VLOOKUP(H44,'Вода SKU'!$A$1:$B$150,2,0))</f>
        <v>-</v>
      </c>
      <c r="U44" s="1">
        <f t="shared" ca="1" si="18"/>
        <v>9.4117647058823533</v>
      </c>
      <c r="V44" s="1">
        <f t="shared" si="19"/>
        <v>8000</v>
      </c>
      <c r="W44" s="1">
        <f t="shared" ca="1" si="20"/>
        <v>850</v>
      </c>
      <c r="X44" s="1">
        <f t="shared" ca="1" si="21"/>
        <v>850</v>
      </c>
    </row>
    <row r="45" spans="1:24" ht="13.75" customHeight="1" x14ac:dyDescent="0.2">
      <c r="A45" s="13">
        <f t="shared" ca="1" si="11"/>
        <v>11</v>
      </c>
      <c r="B45" s="13" t="s">
        <v>150</v>
      </c>
      <c r="C45" s="13">
        <v>850</v>
      </c>
      <c r="D45" s="13" t="s">
        <v>156</v>
      </c>
      <c r="E45" s="13" t="s">
        <v>205</v>
      </c>
      <c r="F45" s="13" t="s">
        <v>206</v>
      </c>
      <c r="G45" s="13" t="s">
        <v>154</v>
      </c>
      <c r="H45" s="13" t="s">
        <v>208</v>
      </c>
      <c r="I45" s="13">
        <v>850</v>
      </c>
      <c r="J45" s="3" t="str">
        <f t="shared" ca="1" si="12"/>
        <v/>
      </c>
      <c r="K45" s="13">
        <v>1</v>
      </c>
      <c r="L45" s="13"/>
      <c r="M45" s="14"/>
      <c r="N45" s="12" t="str">
        <f t="shared" ca="1" si="13"/>
        <v/>
      </c>
      <c r="P45" s="1">
        <f t="shared" si="14"/>
        <v>850</v>
      </c>
      <c r="Q45" s="1">
        <f t="shared" ca="1" si="15"/>
        <v>0</v>
      </c>
      <c r="R45" s="1">
        <f t="shared" si="16"/>
        <v>0</v>
      </c>
      <c r="S45" s="1">
        <f t="shared" ca="1" si="17"/>
        <v>7</v>
      </c>
      <c r="T45" s="1" t="str">
        <f>IF(H45="","",VLOOKUP(H45,'Вода SKU'!$A$1:$B$150,2,0))</f>
        <v>2.7, Альче</v>
      </c>
      <c r="U45" s="1">
        <f t="shared" ca="1" si="18"/>
        <v>9.4117647058823533</v>
      </c>
      <c r="V45" s="1">
        <f t="shared" si="19"/>
        <v>0</v>
      </c>
      <c r="W45" s="1">
        <f t="shared" ca="1" si="20"/>
        <v>0</v>
      </c>
      <c r="X45" s="1" t="str">
        <f t="shared" ca="1" si="21"/>
        <v/>
      </c>
    </row>
    <row r="46" spans="1:24" ht="13.75" customHeight="1" x14ac:dyDescent="0.2">
      <c r="A46" s="15" t="str">
        <f t="shared" ca="1" si="11"/>
        <v/>
      </c>
      <c r="B46" s="15" t="s">
        <v>163</v>
      </c>
      <c r="C46" s="15" t="s">
        <v>163</v>
      </c>
      <c r="D46" s="15" t="s">
        <v>163</v>
      </c>
      <c r="E46" s="15" t="s">
        <v>163</v>
      </c>
      <c r="F46" s="15" t="s">
        <v>163</v>
      </c>
      <c r="G46" s="15" t="s">
        <v>163</v>
      </c>
      <c r="H46" s="15" t="s">
        <v>163</v>
      </c>
      <c r="J46" s="3">
        <f t="shared" ca="1" si="12"/>
        <v>0</v>
      </c>
      <c r="M46" s="16">
        <v>8000</v>
      </c>
      <c r="N46" s="12">
        <f t="shared" ca="1" si="13"/>
        <v>850</v>
      </c>
      <c r="O46" s="15" t="s">
        <v>163</v>
      </c>
      <c r="P46" s="1">
        <f t="shared" ca="1" si="14"/>
        <v>-850</v>
      </c>
      <c r="Q46" s="1">
        <f t="shared" ca="1" si="15"/>
        <v>7</v>
      </c>
      <c r="R46" s="1">
        <f t="shared" si="16"/>
        <v>1</v>
      </c>
      <c r="S46" s="1">
        <f t="shared" ca="1" si="17"/>
        <v>7</v>
      </c>
      <c r="T46" s="1" t="str">
        <f>IF(H46="","",VLOOKUP(H46,'Вода SKU'!$A$1:$B$150,2,0))</f>
        <v>-</v>
      </c>
      <c r="U46" s="1">
        <f t="shared" ca="1" si="18"/>
        <v>9.4117647058823533</v>
      </c>
      <c r="V46" s="1">
        <f t="shared" si="19"/>
        <v>8000</v>
      </c>
      <c r="W46" s="1">
        <f t="shared" ca="1" si="20"/>
        <v>850</v>
      </c>
      <c r="X46" s="1">
        <f t="shared" ca="1" si="21"/>
        <v>850</v>
      </c>
    </row>
    <row r="47" spans="1:24" ht="13.75" customHeight="1" x14ac:dyDescent="0.2">
      <c r="A47" s="13">
        <f t="shared" ca="1" si="11"/>
        <v>12</v>
      </c>
      <c r="B47" s="13" t="s">
        <v>150</v>
      </c>
      <c r="C47" s="13">
        <v>850</v>
      </c>
      <c r="D47" s="13" t="s">
        <v>156</v>
      </c>
      <c r="E47" s="13" t="s">
        <v>205</v>
      </c>
      <c r="F47" s="13" t="s">
        <v>206</v>
      </c>
      <c r="G47" s="13" t="s">
        <v>154</v>
      </c>
      <c r="H47" s="13" t="s">
        <v>208</v>
      </c>
      <c r="I47" s="13">
        <v>850</v>
      </c>
      <c r="J47" s="3" t="str">
        <f t="shared" ca="1" si="12"/>
        <v/>
      </c>
      <c r="K47" s="13">
        <v>1</v>
      </c>
      <c r="L47" s="13"/>
      <c r="M47" s="14"/>
      <c r="N47" s="12" t="str">
        <f t="shared" ca="1" si="13"/>
        <v/>
      </c>
      <c r="P47" s="1">
        <f t="shared" si="14"/>
        <v>850</v>
      </c>
      <c r="Q47" s="1">
        <f t="shared" ca="1" si="15"/>
        <v>0</v>
      </c>
      <c r="R47" s="1">
        <f t="shared" si="16"/>
        <v>0</v>
      </c>
      <c r="S47" s="1">
        <f t="shared" ca="1" si="17"/>
        <v>7</v>
      </c>
      <c r="T47" s="1" t="str">
        <f>IF(H47="","",VLOOKUP(H47,'Вода SKU'!$A$1:$B$150,2,0))</f>
        <v>2.7, Альче</v>
      </c>
      <c r="U47" s="1">
        <f t="shared" ca="1" si="18"/>
        <v>9.4117647058823533</v>
      </c>
      <c r="V47" s="1">
        <f t="shared" si="19"/>
        <v>0</v>
      </c>
      <c r="W47" s="1">
        <f t="shared" ca="1" si="20"/>
        <v>0</v>
      </c>
      <c r="X47" s="1" t="str">
        <f t="shared" ca="1" si="21"/>
        <v/>
      </c>
    </row>
    <row r="48" spans="1:24" ht="13.75" customHeight="1" x14ac:dyDescent="0.2">
      <c r="A48" s="15" t="str">
        <f t="shared" ca="1" si="11"/>
        <v/>
      </c>
      <c r="B48" s="15" t="s">
        <v>163</v>
      </c>
      <c r="C48" s="15" t="s">
        <v>163</v>
      </c>
      <c r="D48" s="15" t="s">
        <v>163</v>
      </c>
      <c r="E48" s="15" t="s">
        <v>163</v>
      </c>
      <c r="F48" s="15" t="s">
        <v>163</v>
      </c>
      <c r="G48" s="15" t="s">
        <v>163</v>
      </c>
      <c r="H48" s="15" t="s">
        <v>163</v>
      </c>
      <c r="J48" s="3">
        <f t="shared" ca="1" si="12"/>
        <v>0</v>
      </c>
      <c r="M48" s="16">
        <v>8000</v>
      </c>
      <c r="N48" s="12">
        <f t="shared" ca="1" si="13"/>
        <v>850</v>
      </c>
      <c r="O48" s="15" t="s">
        <v>163</v>
      </c>
      <c r="P48" s="1">
        <f t="shared" ca="1" si="14"/>
        <v>-850</v>
      </c>
      <c r="Q48" s="1">
        <f t="shared" ca="1" si="15"/>
        <v>7</v>
      </c>
      <c r="R48" s="1">
        <f t="shared" si="16"/>
        <v>1</v>
      </c>
      <c r="S48" s="1">
        <f t="shared" ca="1" si="17"/>
        <v>7</v>
      </c>
      <c r="T48" s="1" t="str">
        <f>IF(H48="","",VLOOKUP(H48,'Вода SKU'!$A$1:$B$150,2,0))</f>
        <v>-</v>
      </c>
      <c r="U48" s="1">
        <f t="shared" ca="1" si="18"/>
        <v>9.4117647058823533</v>
      </c>
      <c r="V48" s="1">
        <f t="shared" si="19"/>
        <v>8000</v>
      </c>
      <c r="W48" s="1">
        <f t="shared" ca="1" si="20"/>
        <v>850</v>
      </c>
      <c r="X48" s="1">
        <f t="shared" ca="1" si="21"/>
        <v>850</v>
      </c>
    </row>
    <row r="49" spans="1:24" ht="13.75" customHeight="1" x14ac:dyDescent="0.2">
      <c r="A49" s="13">
        <f t="shared" ca="1" si="11"/>
        <v>13</v>
      </c>
      <c r="B49" s="13" t="s">
        <v>150</v>
      </c>
      <c r="C49" s="13">
        <v>850</v>
      </c>
      <c r="D49" s="13" t="s">
        <v>156</v>
      </c>
      <c r="E49" s="13" t="s">
        <v>205</v>
      </c>
      <c r="F49" s="13" t="s">
        <v>206</v>
      </c>
      <c r="G49" s="13" t="s">
        <v>154</v>
      </c>
      <c r="H49" s="13" t="s">
        <v>208</v>
      </c>
      <c r="I49" s="13">
        <v>850</v>
      </c>
      <c r="J49" s="3" t="str">
        <f t="shared" ca="1" si="12"/>
        <v/>
      </c>
      <c r="K49" s="13">
        <v>1</v>
      </c>
      <c r="L49" s="13"/>
      <c r="M49" s="14"/>
      <c r="N49" s="12" t="str">
        <f t="shared" ca="1" si="13"/>
        <v/>
      </c>
      <c r="P49" s="1">
        <f t="shared" si="14"/>
        <v>850</v>
      </c>
      <c r="Q49" s="1">
        <f t="shared" ca="1" si="15"/>
        <v>0</v>
      </c>
      <c r="R49" s="1">
        <f t="shared" si="16"/>
        <v>0</v>
      </c>
      <c r="S49" s="1">
        <f t="shared" ca="1" si="17"/>
        <v>7</v>
      </c>
      <c r="T49" s="1" t="str">
        <f>IF(H49="","",VLOOKUP(H49,'Вода SKU'!$A$1:$B$150,2,0))</f>
        <v>2.7, Альче</v>
      </c>
      <c r="U49" s="1">
        <f t="shared" ca="1" si="18"/>
        <v>9.4117647058823533</v>
      </c>
      <c r="V49" s="1">
        <f t="shared" si="19"/>
        <v>0</v>
      </c>
      <c r="W49" s="1">
        <f t="shared" ca="1" si="20"/>
        <v>0</v>
      </c>
      <c r="X49" s="1" t="str">
        <f t="shared" ca="1" si="21"/>
        <v/>
      </c>
    </row>
    <row r="50" spans="1:24" ht="13.75" customHeight="1" x14ac:dyDescent="0.2">
      <c r="A50" s="15" t="str">
        <f t="shared" ca="1" si="11"/>
        <v/>
      </c>
      <c r="B50" s="15" t="s">
        <v>163</v>
      </c>
      <c r="C50" s="15" t="s">
        <v>163</v>
      </c>
      <c r="D50" s="15" t="s">
        <v>163</v>
      </c>
      <c r="E50" s="15" t="s">
        <v>163</v>
      </c>
      <c r="F50" s="15" t="s">
        <v>163</v>
      </c>
      <c r="G50" s="15" t="s">
        <v>163</v>
      </c>
      <c r="H50" s="15" t="s">
        <v>163</v>
      </c>
      <c r="J50" s="3">
        <f t="shared" ca="1" si="12"/>
        <v>0</v>
      </c>
      <c r="M50" s="16">
        <v>8000</v>
      </c>
      <c r="N50" s="12">
        <f t="shared" ca="1" si="13"/>
        <v>850</v>
      </c>
      <c r="O50" s="15" t="s">
        <v>163</v>
      </c>
      <c r="P50" s="1">
        <f t="shared" ca="1" si="14"/>
        <v>-850</v>
      </c>
      <c r="Q50" s="1">
        <f t="shared" ca="1" si="15"/>
        <v>7</v>
      </c>
      <c r="R50" s="1">
        <f t="shared" si="16"/>
        <v>1</v>
      </c>
      <c r="S50" s="1">
        <f t="shared" ca="1" si="17"/>
        <v>7</v>
      </c>
      <c r="T50" s="1" t="str">
        <f>IF(H50="","",VLOOKUP(H50,'Вода SKU'!$A$1:$B$150,2,0))</f>
        <v>-</v>
      </c>
      <c r="U50" s="1">
        <f t="shared" ca="1" si="18"/>
        <v>9.4117647058823533</v>
      </c>
      <c r="V50" s="1">
        <f t="shared" si="19"/>
        <v>8000</v>
      </c>
      <c r="W50" s="1">
        <f t="shared" ca="1" si="20"/>
        <v>850</v>
      </c>
      <c r="X50" s="1">
        <f t="shared" ca="1" si="21"/>
        <v>850</v>
      </c>
    </row>
    <row r="51" spans="1:24" ht="13.75" customHeight="1" x14ac:dyDescent="0.2">
      <c r="A51" s="13">
        <f t="shared" ca="1" si="11"/>
        <v>14</v>
      </c>
      <c r="B51" s="13" t="s">
        <v>150</v>
      </c>
      <c r="C51" s="13">
        <v>850</v>
      </c>
      <c r="D51" s="13" t="s">
        <v>156</v>
      </c>
      <c r="E51" s="13" t="s">
        <v>205</v>
      </c>
      <c r="F51" s="13" t="s">
        <v>206</v>
      </c>
      <c r="G51" s="13" t="s">
        <v>154</v>
      </c>
      <c r="H51" s="13" t="s">
        <v>208</v>
      </c>
      <c r="I51" s="13">
        <v>850</v>
      </c>
      <c r="J51" s="3" t="str">
        <f t="shared" ca="1" si="12"/>
        <v/>
      </c>
      <c r="K51" s="13">
        <v>1</v>
      </c>
      <c r="L51" s="13"/>
      <c r="M51" s="14"/>
      <c r="N51" s="12" t="str">
        <f t="shared" ca="1" si="13"/>
        <v/>
      </c>
      <c r="P51" s="1">
        <f t="shared" si="14"/>
        <v>850</v>
      </c>
      <c r="Q51" s="1">
        <f t="shared" ca="1" si="15"/>
        <v>0</v>
      </c>
      <c r="R51" s="1">
        <f t="shared" si="16"/>
        <v>0</v>
      </c>
      <c r="S51" s="1">
        <f t="shared" ca="1" si="17"/>
        <v>7</v>
      </c>
      <c r="T51" s="1" t="str">
        <f>IF(H51="","",VLOOKUP(H51,'Вода SKU'!$A$1:$B$150,2,0))</f>
        <v>2.7, Альче</v>
      </c>
      <c r="U51" s="1">
        <f t="shared" ca="1" si="18"/>
        <v>9.4117647058823533</v>
      </c>
      <c r="V51" s="1">
        <f t="shared" si="19"/>
        <v>0</v>
      </c>
      <c r="W51" s="1">
        <f t="shared" ca="1" si="20"/>
        <v>0</v>
      </c>
      <c r="X51" s="1" t="str">
        <f t="shared" ca="1" si="21"/>
        <v/>
      </c>
    </row>
    <row r="52" spans="1:24" ht="13.75" customHeight="1" x14ac:dyDescent="0.2">
      <c r="A52" s="15" t="str">
        <f t="shared" ca="1" si="11"/>
        <v/>
      </c>
      <c r="B52" s="15" t="s">
        <v>163</v>
      </c>
      <c r="C52" s="15" t="s">
        <v>163</v>
      </c>
      <c r="D52" s="15" t="s">
        <v>163</v>
      </c>
      <c r="E52" s="15" t="s">
        <v>163</v>
      </c>
      <c r="F52" s="15" t="s">
        <v>163</v>
      </c>
      <c r="G52" s="15" t="s">
        <v>163</v>
      </c>
      <c r="H52" s="15" t="s">
        <v>163</v>
      </c>
      <c r="J52" s="3">
        <f t="shared" ca="1" si="12"/>
        <v>0</v>
      </c>
      <c r="M52" s="16">
        <v>8000</v>
      </c>
      <c r="N52" s="12">
        <f t="shared" ca="1" si="13"/>
        <v>850</v>
      </c>
      <c r="O52" s="15" t="s">
        <v>163</v>
      </c>
      <c r="P52" s="1">
        <f t="shared" ca="1" si="14"/>
        <v>-850</v>
      </c>
      <c r="Q52" s="1">
        <f t="shared" ca="1" si="15"/>
        <v>7</v>
      </c>
      <c r="R52" s="1">
        <f t="shared" si="16"/>
        <v>1</v>
      </c>
      <c r="S52" s="1">
        <f t="shared" ca="1" si="17"/>
        <v>7</v>
      </c>
      <c r="T52" s="1" t="str">
        <f>IF(H52="","",VLOOKUP(H52,'Вода SKU'!$A$1:$B$150,2,0))</f>
        <v>-</v>
      </c>
      <c r="U52" s="1">
        <f t="shared" ca="1" si="18"/>
        <v>9.4117647058823533</v>
      </c>
      <c r="V52" s="1">
        <f t="shared" si="19"/>
        <v>8000</v>
      </c>
      <c r="W52" s="1">
        <f t="shared" ca="1" si="20"/>
        <v>850</v>
      </c>
      <c r="X52" s="1">
        <f t="shared" ca="1" si="21"/>
        <v>850</v>
      </c>
    </row>
    <row r="53" spans="1:24" ht="13.75" customHeight="1" x14ac:dyDescent="0.2">
      <c r="A53" s="13">
        <f t="shared" ca="1" si="11"/>
        <v>15</v>
      </c>
      <c r="B53" s="13" t="s">
        <v>150</v>
      </c>
      <c r="C53" s="13">
        <v>850</v>
      </c>
      <c r="D53" s="13" t="s">
        <v>156</v>
      </c>
      <c r="E53" s="13" t="s">
        <v>205</v>
      </c>
      <c r="F53" s="13" t="s">
        <v>206</v>
      </c>
      <c r="G53" s="13" t="s">
        <v>154</v>
      </c>
      <c r="H53" s="13" t="s">
        <v>208</v>
      </c>
      <c r="I53" s="13">
        <v>850</v>
      </c>
      <c r="J53" s="3" t="str">
        <f t="shared" ca="1" si="12"/>
        <v/>
      </c>
      <c r="K53" s="13">
        <v>1</v>
      </c>
      <c r="L53" s="13"/>
      <c r="M53" s="14"/>
      <c r="N53" s="12" t="str">
        <f t="shared" ca="1" si="13"/>
        <v/>
      </c>
      <c r="P53" s="1">
        <f t="shared" si="14"/>
        <v>850</v>
      </c>
      <c r="Q53" s="1">
        <f t="shared" ca="1" si="15"/>
        <v>0</v>
      </c>
      <c r="R53" s="1">
        <f t="shared" si="16"/>
        <v>0</v>
      </c>
      <c r="S53" s="1">
        <f t="shared" ca="1" si="17"/>
        <v>7</v>
      </c>
      <c r="T53" s="1" t="str">
        <f>IF(H53="","",VLOOKUP(H53,'Вода SKU'!$A$1:$B$150,2,0))</f>
        <v>2.7, Альче</v>
      </c>
      <c r="U53" s="1">
        <f t="shared" ca="1" si="18"/>
        <v>9.4117647058823533</v>
      </c>
      <c r="V53" s="1">
        <f t="shared" si="19"/>
        <v>0</v>
      </c>
      <c r="W53" s="1">
        <f t="shared" ca="1" si="20"/>
        <v>0</v>
      </c>
      <c r="X53" s="1" t="str">
        <f t="shared" ca="1" si="21"/>
        <v/>
      </c>
    </row>
    <row r="54" spans="1:24" ht="13.75" customHeight="1" x14ac:dyDescent="0.2">
      <c r="A54" s="15" t="str">
        <f t="shared" ca="1" si="11"/>
        <v/>
      </c>
      <c r="B54" s="15" t="s">
        <v>163</v>
      </c>
      <c r="C54" s="15" t="s">
        <v>163</v>
      </c>
      <c r="D54" s="15" t="s">
        <v>163</v>
      </c>
      <c r="E54" s="15" t="s">
        <v>163</v>
      </c>
      <c r="F54" s="15" t="s">
        <v>163</v>
      </c>
      <c r="G54" s="15" t="s">
        <v>163</v>
      </c>
      <c r="H54" s="15" t="s">
        <v>163</v>
      </c>
      <c r="J54" s="3">
        <f t="shared" ca="1" si="12"/>
        <v>0</v>
      </c>
      <c r="M54" s="16">
        <v>8000</v>
      </c>
      <c r="N54" s="12">
        <f t="shared" ca="1" si="13"/>
        <v>850</v>
      </c>
      <c r="O54" s="15" t="s">
        <v>163</v>
      </c>
      <c r="P54" s="1">
        <f t="shared" ca="1" si="14"/>
        <v>-850</v>
      </c>
      <c r="Q54" s="1">
        <f t="shared" ca="1" si="15"/>
        <v>7</v>
      </c>
      <c r="R54" s="1">
        <f t="shared" si="16"/>
        <v>1</v>
      </c>
      <c r="S54" s="1">
        <f t="shared" ca="1" si="17"/>
        <v>7</v>
      </c>
      <c r="T54" s="1" t="str">
        <f>IF(H54="","",VLOOKUP(H54,'Вода SKU'!$A$1:$B$150,2,0))</f>
        <v>-</v>
      </c>
      <c r="U54" s="1">
        <f t="shared" ca="1" si="18"/>
        <v>9.4117647058823533</v>
      </c>
      <c r="V54" s="1">
        <f t="shared" si="19"/>
        <v>8000</v>
      </c>
      <c r="W54" s="1">
        <f t="shared" ca="1" si="20"/>
        <v>850</v>
      </c>
      <c r="X54" s="1">
        <f t="shared" ca="1" si="21"/>
        <v>850</v>
      </c>
    </row>
    <row r="55" spans="1:24" ht="13.75" customHeight="1" x14ac:dyDescent="0.2">
      <c r="A55" s="13">
        <f t="shared" ca="1" si="11"/>
        <v>16</v>
      </c>
      <c r="B55" s="13" t="s">
        <v>150</v>
      </c>
      <c r="C55" s="13">
        <v>850</v>
      </c>
      <c r="D55" s="13" t="s">
        <v>156</v>
      </c>
      <c r="E55" s="13" t="s">
        <v>205</v>
      </c>
      <c r="F55" s="13" t="s">
        <v>206</v>
      </c>
      <c r="G55" s="13" t="s">
        <v>154</v>
      </c>
      <c r="H55" s="13" t="s">
        <v>208</v>
      </c>
      <c r="I55" s="13">
        <v>790</v>
      </c>
      <c r="J55" s="3" t="str">
        <f t="shared" ca="1" si="12"/>
        <v/>
      </c>
      <c r="K55" s="13">
        <v>1</v>
      </c>
      <c r="L55" s="13"/>
      <c r="M55" s="14"/>
      <c r="N55" s="12" t="str">
        <f t="shared" ca="1" si="13"/>
        <v/>
      </c>
      <c r="P55" s="1">
        <f t="shared" si="14"/>
        <v>790</v>
      </c>
      <c r="Q55" s="1">
        <f t="shared" ca="1" si="15"/>
        <v>0</v>
      </c>
      <c r="R55" s="1">
        <f t="shared" si="16"/>
        <v>0</v>
      </c>
      <c r="S55" s="1">
        <f t="shared" ca="1" si="17"/>
        <v>7</v>
      </c>
      <c r="T55" s="1" t="str">
        <f>IF(H55="","",VLOOKUP(H55,'Вода SKU'!$A$1:$B$150,2,0))</f>
        <v>2.7, Альче</v>
      </c>
      <c r="U55" s="1">
        <f t="shared" ca="1" si="18"/>
        <v>9.4117647058823533</v>
      </c>
      <c r="V55" s="1">
        <f t="shared" si="19"/>
        <v>0</v>
      </c>
      <c r="W55" s="1">
        <f t="shared" ca="1" si="20"/>
        <v>0</v>
      </c>
      <c r="X55" s="1" t="str">
        <f t="shared" ca="1" si="21"/>
        <v/>
      </c>
    </row>
    <row r="56" spans="1:24" ht="13.75" customHeight="1" x14ac:dyDescent="0.2">
      <c r="A56" s="10">
        <f t="shared" ca="1" si="11"/>
        <v>16</v>
      </c>
      <c r="B56" s="10" t="s">
        <v>150</v>
      </c>
      <c r="C56" s="10">
        <v>850</v>
      </c>
      <c r="D56" s="10" t="s">
        <v>151</v>
      </c>
      <c r="E56" s="10" t="s">
        <v>209</v>
      </c>
      <c r="F56" s="10" t="s">
        <v>210</v>
      </c>
      <c r="G56" s="10" t="s">
        <v>154</v>
      </c>
      <c r="H56" s="10" t="s">
        <v>211</v>
      </c>
      <c r="I56" s="10">
        <v>100</v>
      </c>
      <c r="J56" s="3" t="str">
        <f t="shared" ca="1" si="12"/>
        <v/>
      </c>
      <c r="K56" s="10">
        <v>1</v>
      </c>
      <c r="L56" s="10"/>
      <c r="M56" s="14"/>
      <c r="N56" s="12" t="str">
        <f t="shared" ca="1" si="13"/>
        <v/>
      </c>
      <c r="P56" s="1">
        <f t="shared" si="14"/>
        <v>100</v>
      </c>
      <c r="Q56" s="1">
        <f t="shared" ca="1" si="15"/>
        <v>0</v>
      </c>
      <c r="R56" s="1">
        <f t="shared" si="16"/>
        <v>0</v>
      </c>
      <c r="S56" s="1">
        <f t="shared" ca="1" si="17"/>
        <v>7</v>
      </c>
      <c r="T56" s="1" t="str">
        <f>IF(H56="","",VLOOKUP(H56,'Вода SKU'!$A$1:$B$150,2,0))</f>
        <v>2.7, Сакко</v>
      </c>
      <c r="U56" s="1">
        <f t="shared" ca="1" si="18"/>
        <v>9.4117647058823533</v>
      </c>
      <c r="V56" s="1">
        <f t="shared" si="19"/>
        <v>0</v>
      </c>
      <c r="W56" s="1">
        <f t="shared" ca="1" si="20"/>
        <v>0</v>
      </c>
      <c r="X56" s="1" t="str">
        <f t="shared" ca="1" si="21"/>
        <v/>
      </c>
    </row>
    <row r="57" spans="1:24" ht="13.75" customHeight="1" x14ac:dyDescent="0.2">
      <c r="A57" s="15" t="str">
        <f t="shared" ca="1" si="11"/>
        <v/>
      </c>
      <c r="B57" s="15" t="s">
        <v>163</v>
      </c>
      <c r="C57" s="15" t="s">
        <v>163</v>
      </c>
      <c r="D57" s="15" t="s">
        <v>163</v>
      </c>
      <c r="E57" s="15" t="s">
        <v>163</v>
      </c>
      <c r="F57" s="15" t="s">
        <v>163</v>
      </c>
      <c r="G57" s="15" t="s">
        <v>163</v>
      </c>
      <c r="H57" s="15" t="s">
        <v>163</v>
      </c>
      <c r="J57" s="3">
        <f t="shared" ca="1" si="12"/>
        <v>-40</v>
      </c>
      <c r="M57" s="16">
        <v>8000</v>
      </c>
      <c r="N57" s="12">
        <f t="shared" ca="1" si="13"/>
        <v>850</v>
      </c>
      <c r="O57" s="15" t="s">
        <v>163</v>
      </c>
      <c r="P57" s="1">
        <f t="shared" ca="1" si="14"/>
        <v>-850</v>
      </c>
      <c r="Q57" s="1">
        <f t="shared" ca="1" si="15"/>
        <v>47</v>
      </c>
      <c r="R57" s="1">
        <f t="shared" si="16"/>
        <v>1</v>
      </c>
      <c r="S57" s="1">
        <f t="shared" ca="1" si="17"/>
        <v>47</v>
      </c>
      <c r="T57" s="1" t="str">
        <f>IF(H57="","",VLOOKUP(H57,'Вода SKU'!$A$1:$B$150,2,0))</f>
        <v>-</v>
      </c>
      <c r="U57" s="1">
        <f t="shared" ca="1" si="18"/>
        <v>9.4117647058823533</v>
      </c>
      <c r="V57" s="1">
        <f t="shared" si="19"/>
        <v>8000</v>
      </c>
      <c r="W57" s="1">
        <f t="shared" ca="1" si="20"/>
        <v>850</v>
      </c>
      <c r="X57" s="1">
        <f t="shared" ca="1" si="21"/>
        <v>850</v>
      </c>
    </row>
    <row r="58" spans="1:24" ht="13.75" customHeight="1" x14ac:dyDescent="0.2">
      <c r="A58" s="10">
        <f t="shared" ca="1" si="11"/>
        <v>17</v>
      </c>
      <c r="B58" s="10" t="s">
        <v>150</v>
      </c>
      <c r="C58" s="10">
        <v>850</v>
      </c>
      <c r="D58" s="10" t="s">
        <v>151</v>
      </c>
      <c r="E58" s="10" t="s">
        <v>209</v>
      </c>
      <c r="F58" s="10" t="s">
        <v>210</v>
      </c>
      <c r="G58" s="10" t="s">
        <v>202</v>
      </c>
      <c r="H58" s="10" t="s">
        <v>212</v>
      </c>
      <c r="I58" s="10">
        <v>850</v>
      </c>
      <c r="J58" s="3" t="str">
        <f t="shared" ca="1" si="12"/>
        <v/>
      </c>
      <c r="K58" s="10">
        <v>1</v>
      </c>
      <c r="L58" s="10"/>
      <c r="M58" s="14"/>
      <c r="N58" s="12" t="str">
        <f t="shared" ca="1" si="13"/>
        <v/>
      </c>
      <c r="P58" s="1">
        <f t="shared" si="14"/>
        <v>850</v>
      </c>
      <c r="Q58" s="1">
        <f t="shared" ca="1" si="15"/>
        <v>0</v>
      </c>
      <c r="R58" s="1">
        <f t="shared" si="16"/>
        <v>0</v>
      </c>
      <c r="S58" s="1">
        <f t="shared" ca="1" si="17"/>
        <v>47</v>
      </c>
      <c r="T58" s="1" t="str">
        <f>IF(H58="","",VLOOKUP(H58,'Вода SKU'!$A$1:$B$150,2,0))</f>
        <v>2.7, Альче</v>
      </c>
      <c r="U58" s="1">
        <f t="shared" ca="1" si="18"/>
        <v>9.4117647058823533</v>
      </c>
      <c r="V58" s="1">
        <f t="shared" si="19"/>
        <v>0</v>
      </c>
      <c r="W58" s="1">
        <f t="shared" ca="1" si="20"/>
        <v>0</v>
      </c>
      <c r="X58" s="1" t="str">
        <f t="shared" ca="1" si="21"/>
        <v/>
      </c>
    </row>
    <row r="59" spans="1:24" ht="13.75" customHeight="1" x14ac:dyDescent="0.2">
      <c r="A59" s="15" t="str">
        <f t="shared" ca="1" si="11"/>
        <v/>
      </c>
      <c r="B59" s="15" t="s">
        <v>163</v>
      </c>
      <c r="C59" s="15" t="s">
        <v>163</v>
      </c>
      <c r="D59" s="15" t="s">
        <v>163</v>
      </c>
      <c r="E59" s="15" t="s">
        <v>163</v>
      </c>
      <c r="F59" s="15" t="s">
        <v>163</v>
      </c>
      <c r="G59" s="15" t="s">
        <v>163</v>
      </c>
      <c r="H59" s="15" t="s">
        <v>163</v>
      </c>
      <c r="J59" s="3">
        <f t="shared" ca="1" si="12"/>
        <v>0</v>
      </c>
      <c r="M59" s="16">
        <v>8000</v>
      </c>
      <c r="N59" s="12">
        <f t="shared" ca="1" si="13"/>
        <v>850</v>
      </c>
      <c r="O59" s="15" t="s">
        <v>163</v>
      </c>
      <c r="P59" s="1">
        <f t="shared" ca="1" si="14"/>
        <v>-850</v>
      </c>
      <c r="Q59" s="1">
        <f t="shared" ca="1" si="15"/>
        <v>47</v>
      </c>
      <c r="R59" s="1">
        <f t="shared" si="16"/>
        <v>1</v>
      </c>
      <c r="S59" s="1">
        <f t="shared" ca="1" si="17"/>
        <v>47</v>
      </c>
      <c r="T59" s="1" t="str">
        <f>IF(H59="","",VLOOKUP(H59,'Вода SKU'!$A$1:$B$150,2,0))</f>
        <v>-</v>
      </c>
      <c r="U59" s="1">
        <f t="shared" ca="1" si="18"/>
        <v>9.4117647058823533</v>
      </c>
      <c r="V59" s="1">
        <f t="shared" si="19"/>
        <v>8000</v>
      </c>
      <c r="W59" s="1">
        <f t="shared" ca="1" si="20"/>
        <v>850</v>
      </c>
      <c r="X59" s="1">
        <f t="shared" ca="1" si="21"/>
        <v>850</v>
      </c>
    </row>
    <row r="60" spans="1:24" ht="13.75" customHeight="1" x14ac:dyDescent="0.2">
      <c r="J60" s="3" t="str">
        <f t="shared" ca="1" si="12"/>
        <v/>
      </c>
      <c r="M60" s="14"/>
      <c r="N60" s="12" t="str">
        <f t="shared" ca="1" si="13"/>
        <v/>
      </c>
      <c r="P60" s="1">
        <f t="shared" si="14"/>
        <v>0</v>
      </c>
      <c r="Q60" s="1">
        <f t="shared" ca="1" si="15"/>
        <v>0</v>
      </c>
      <c r="R60" s="1">
        <f t="shared" si="16"/>
        <v>0</v>
      </c>
      <c r="S60" s="1">
        <f t="shared" ca="1" si="17"/>
        <v>47</v>
      </c>
      <c r="T60" s="1" t="str">
        <f>IF(H60="","",VLOOKUP(H60,'Вода SKU'!$A$1:$B$150,2,0))</f>
        <v/>
      </c>
      <c r="U60" s="1">
        <f t="shared" ca="1" si="18"/>
        <v>8</v>
      </c>
      <c r="V60" s="1">
        <f t="shared" si="19"/>
        <v>0</v>
      </c>
      <c r="W60" s="1">
        <f t="shared" ca="1" si="20"/>
        <v>0</v>
      </c>
      <c r="X60" s="1" t="str">
        <f t="shared" ca="1" si="21"/>
        <v/>
      </c>
    </row>
    <row r="61" spans="1:24" ht="13.75" customHeight="1" x14ac:dyDescent="0.2">
      <c r="J61" s="3" t="str">
        <f t="shared" ca="1" si="12"/>
        <v/>
      </c>
      <c r="M61" s="14"/>
      <c r="N61" s="12" t="str">
        <f t="shared" ca="1" si="13"/>
        <v/>
      </c>
      <c r="P61" s="1">
        <f t="shared" si="14"/>
        <v>0</v>
      </c>
      <c r="Q61" s="1">
        <f t="shared" ca="1" si="15"/>
        <v>0</v>
      </c>
      <c r="R61" s="1">
        <f t="shared" si="16"/>
        <v>0</v>
      </c>
      <c r="S61" s="1">
        <f t="shared" ca="1" si="17"/>
        <v>47</v>
      </c>
      <c r="T61" s="1" t="str">
        <f>IF(H61="","",VLOOKUP(H61,'Вода SKU'!$A$1:$B$150,2,0))</f>
        <v/>
      </c>
      <c r="U61" s="1">
        <f t="shared" ca="1" si="18"/>
        <v>8</v>
      </c>
      <c r="V61" s="1">
        <f t="shared" si="19"/>
        <v>0</v>
      </c>
      <c r="W61" s="1">
        <f t="shared" ca="1" si="20"/>
        <v>0</v>
      </c>
      <c r="X61" s="1" t="str">
        <f t="shared" ca="1" si="21"/>
        <v/>
      </c>
    </row>
    <row r="62" spans="1:24" ht="13.75" customHeight="1" x14ac:dyDescent="0.2">
      <c r="J62" s="3" t="str">
        <f t="shared" ca="1" si="12"/>
        <v/>
      </c>
      <c r="M62" s="14"/>
      <c r="N62" s="12" t="str">
        <f t="shared" ca="1" si="13"/>
        <v/>
      </c>
      <c r="P62" s="1">
        <f t="shared" si="14"/>
        <v>0</v>
      </c>
      <c r="Q62" s="1">
        <f t="shared" ca="1" si="15"/>
        <v>0</v>
      </c>
      <c r="R62" s="1">
        <f t="shared" si="16"/>
        <v>0</v>
      </c>
      <c r="S62" s="1">
        <f t="shared" ca="1" si="17"/>
        <v>47</v>
      </c>
      <c r="T62" s="1" t="str">
        <f>IF(H62="","",VLOOKUP(H62,'Вода SKU'!$A$1:$B$150,2,0))</f>
        <v/>
      </c>
      <c r="U62" s="1">
        <f t="shared" ca="1" si="18"/>
        <v>8</v>
      </c>
      <c r="V62" s="1">
        <f t="shared" si="19"/>
        <v>0</v>
      </c>
      <c r="W62" s="1">
        <f t="shared" ca="1" si="20"/>
        <v>0</v>
      </c>
      <c r="X62" s="1" t="str">
        <f t="shared" ca="1" si="21"/>
        <v/>
      </c>
    </row>
    <row r="63" spans="1:24" ht="13.75" customHeight="1" x14ac:dyDescent="0.2">
      <c r="J63" s="3" t="str">
        <f t="shared" ca="1" si="12"/>
        <v/>
      </c>
      <c r="M63" s="14"/>
      <c r="N63" s="12" t="str">
        <f t="shared" ca="1" si="13"/>
        <v/>
      </c>
      <c r="P63" s="1">
        <f t="shared" si="14"/>
        <v>0</v>
      </c>
      <c r="Q63" s="1">
        <f t="shared" ca="1" si="15"/>
        <v>0</v>
      </c>
      <c r="R63" s="1">
        <f t="shared" si="16"/>
        <v>0</v>
      </c>
      <c r="S63" s="1">
        <f t="shared" ca="1" si="17"/>
        <v>47</v>
      </c>
      <c r="T63" s="1" t="str">
        <f>IF(H63="","",VLOOKUP(H63,'Вода SKU'!$A$1:$B$150,2,0))</f>
        <v/>
      </c>
      <c r="U63" s="1">
        <f t="shared" ca="1" si="18"/>
        <v>8</v>
      </c>
      <c r="V63" s="1">
        <f t="shared" si="19"/>
        <v>0</v>
      </c>
      <c r="W63" s="1">
        <f t="shared" ca="1" si="20"/>
        <v>0</v>
      </c>
      <c r="X63" s="1" t="str">
        <f t="shared" ca="1" si="21"/>
        <v/>
      </c>
    </row>
    <row r="64" spans="1:24" ht="13.75" customHeight="1" x14ac:dyDescent="0.2">
      <c r="J64" s="3" t="str">
        <f t="shared" ca="1" si="12"/>
        <v/>
      </c>
      <c r="M64" s="14"/>
      <c r="N64" s="12" t="str">
        <f t="shared" ca="1" si="13"/>
        <v/>
      </c>
      <c r="P64" s="1">
        <f t="shared" si="14"/>
        <v>0</v>
      </c>
      <c r="Q64" s="1">
        <f t="shared" ca="1" si="15"/>
        <v>0</v>
      </c>
      <c r="R64" s="1">
        <f t="shared" si="16"/>
        <v>0</v>
      </c>
      <c r="S64" s="1">
        <f t="shared" ca="1" si="17"/>
        <v>47</v>
      </c>
      <c r="T64" s="1" t="str">
        <f>IF(H64="","",VLOOKUP(H64,'Вода SKU'!$A$1:$B$150,2,0))</f>
        <v/>
      </c>
      <c r="U64" s="1">
        <f t="shared" ca="1" si="18"/>
        <v>8</v>
      </c>
      <c r="V64" s="1">
        <f t="shared" si="19"/>
        <v>0</v>
      </c>
      <c r="W64" s="1">
        <f t="shared" ca="1" si="20"/>
        <v>0</v>
      </c>
      <c r="X64" s="1" t="str">
        <f t="shared" ca="1" si="21"/>
        <v/>
      </c>
    </row>
    <row r="65" spans="10:24" ht="13.75" customHeight="1" x14ac:dyDescent="0.2">
      <c r="J65" s="3" t="str">
        <f t="shared" ca="1" si="12"/>
        <v/>
      </c>
      <c r="M65" s="14"/>
      <c r="N65" s="12" t="str">
        <f t="shared" ca="1" si="13"/>
        <v/>
      </c>
      <c r="P65" s="1">
        <f t="shared" si="14"/>
        <v>0</v>
      </c>
      <c r="Q65" s="1">
        <f t="shared" ca="1" si="15"/>
        <v>0</v>
      </c>
      <c r="R65" s="1">
        <f t="shared" si="16"/>
        <v>0</v>
      </c>
      <c r="S65" s="1">
        <f t="shared" ca="1" si="17"/>
        <v>47</v>
      </c>
      <c r="T65" s="1" t="str">
        <f>IF(H65="","",VLOOKUP(H65,'Вода SKU'!$A$1:$B$150,2,0))</f>
        <v/>
      </c>
      <c r="U65" s="1">
        <f t="shared" ca="1" si="18"/>
        <v>8</v>
      </c>
      <c r="V65" s="1">
        <f t="shared" si="19"/>
        <v>0</v>
      </c>
      <c r="W65" s="1">
        <f t="shared" ca="1" si="20"/>
        <v>0</v>
      </c>
      <c r="X65" s="1" t="str">
        <f t="shared" ca="1" si="21"/>
        <v/>
      </c>
    </row>
    <row r="66" spans="10:24" ht="13.75" customHeight="1" x14ac:dyDescent="0.2">
      <c r="J66" s="3" t="str">
        <f t="shared" ref="J66:J97" ca="1" si="22">IF(M66="", IF(O66="","",X66+(INDIRECT("S" &amp; ROW() - 1) - S66)),IF(O66="", "", INDIRECT("S" &amp; ROW() - 1) - S66))</f>
        <v/>
      </c>
      <c r="M66" s="14"/>
      <c r="N66" s="12" t="str">
        <f t="shared" ref="N66:N97" ca="1" si="23">IF(M66="", IF(X66=0, "", X66), IF(V66 = "", "", IF(V66/U66 = 0, "", V66/U66)))</f>
        <v/>
      </c>
      <c r="P66" s="1">
        <f t="shared" ref="P66:P97" si="24">IF(O66 = "-", -W66,I66)</f>
        <v>0</v>
      </c>
      <c r="Q66" s="1">
        <f t="shared" ref="Q66:Q97" ca="1" si="25">IF(O66 = "-", SUM(INDIRECT(ADDRESS(2,COLUMN(P66)) &amp; ":" &amp; ADDRESS(ROW(),COLUMN(P66)))), 0)</f>
        <v>0</v>
      </c>
      <c r="R66" s="1">
        <f t="shared" ref="R66:R97" si="26">IF(O66="-",1,0)</f>
        <v>0</v>
      </c>
      <c r="S66" s="1">
        <f t="shared" ref="S66:S97" ca="1" si="27">IF(Q66 = 0, INDIRECT("S" &amp; ROW() - 1), Q66)</f>
        <v>47</v>
      </c>
      <c r="T66" s="1" t="str">
        <f>IF(H66="","",VLOOKUP(H66,'Вода SKU'!$A$1:$B$150,2,0))</f>
        <v/>
      </c>
      <c r="U66" s="1">
        <f t="shared" ref="U66:U97" ca="1" si="28">IF(C66 = "", 8, IF(C66 = "-", 8000 / INDIRECT("C" &amp; ROW() - 1), 8000/C66))</f>
        <v>8</v>
      </c>
      <c r="V66" s="1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>
        <f t="shared" ref="W66:W97" ca="1" si="30">IF(V66 = "", "", V66/U66)</f>
        <v>0</v>
      </c>
      <c r="X66" s="1" t="str">
        <f t="shared" ref="X66:X97" ca="1" si="31">IF(O66="", "", MAX(ROUND(-(INDIRECT("S" &amp; ROW() - 1) - S66)/INDIRECT("C" &amp; ROW() - 1), 0), 1) * INDIRECT("C" &amp; ROW() - 1))</f>
        <v/>
      </c>
    </row>
    <row r="67" spans="10:24" ht="13.75" customHeight="1" x14ac:dyDescent="0.2">
      <c r="J67" s="3" t="str">
        <f t="shared" ca="1" si="22"/>
        <v/>
      </c>
      <c r="M67" s="14"/>
      <c r="N67" s="12" t="str">
        <f t="shared" ca="1" si="23"/>
        <v/>
      </c>
      <c r="P67" s="1">
        <f t="shared" si="24"/>
        <v>0</v>
      </c>
      <c r="Q67" s="1">
        <f t="shared" ca="1" si="25"/>
        <v>0</v>
      </c>
      <c r="R67" s="1">
        <f t="shared" si="26"/>
        <v>0</v>
      </c>
      <c r="S67" s="1">
        <f t="shared" ca="1" si="27"/>
        <v>47</v>
      </c>
      <c r="T67" s="1" t="str">
        <f>IF(H67="","",VLOOKUP(H67,'Вода SKU'!$A$1:$B$150,2,0))</f>
        <v/>
      </c>
      <c r="U67" s="1">
        <f t="shared" ca="1" si="28"/>
        <v>8</v>
      </c>
      <c r="V67" s="1">
        <f t="shared" si="29"/>
        <v>0</v>
      </c>
      <c r="W67" s="1">
        <f t="shared" ca="1" si="30"/>
        <v>0</v>
      </c>
      <c r="X67" s="1" t="str">
        <f t="shared" ca="1" si="31"/>
        <v/>
      </c>
    </row>
    <row r="68" spans="10:24" ht="13.75" customHeight="1" x14ac:dyDescent="0.2">
      <c r="J68" s="3" t="str">
        <f t="shared" ca="1" si="22"/>
        <v/>
      </c>
      <c r="M68" s="14"/>
      <c r="N68" s="12" t="str">
        <f t="shared" ca="1" si="23"/>
        <v/>
      </c>
      <c r="P68" s="1">
        <f t="shared" si="24"/>
        <v>0</v>
      </c>
      <c r="Q68" s="1">
        <f t="shared" ca="1" si="25"/>
        <v>0</v>
      </c>
      <c r="R68" s="1">
        <f t="shared" si="26"/>
        <v>0</v>
      </c>
      <c r="S68" s="1">
        <f t="shared" ca="1" si="27"/>
        <v>47</v>
      </c>
      <c r="T68" s="1" t="str">
        <f>IF(H68="","",VLOOKUP(H68,'Вода SKU'!$A$1:$B$150,2,0))</f>
        <v/>
      </c>
      <c r="U68" s="1">
        <f t="shared" ca="1" si="28"/>
        <v>8</v>
      </c>
      <c r="V68" s="1">
        <f t="shared" si="29"/>
        <v>0</v>
      </c>
      <c r="W68" s="1">
        <f t="shared" ca="1" si="30"/>
        <v>0</v>
      </c>
      <c r="X68" s="1" t="str">
        <f t="shared" ca="1" si="31"/>
        <v/>
      </c>
    </row>
    <row r="69" spans="10:24" ht="13.75" customHeight="1" x14ac:dyDescent="0.2">
      <c r="J69" s="3" t="str">
        <f t="shared" ca="1" si="22"/>
        <v/>
      </c>
      <c r="M69" s="14"/>
      <c r="N69" s="12" t="str">
        <f t="shared" ca="1" si="23"/>
        <v/>
      </c>
      <c r="P69" s="1">
        <f t="shared" si="24"/>
        <v>0</v>
      </c>
      <c r="Q69" s="1">
        <f t="shared" ca="1" si="25"/>
        <v>0</v>
      </c>
      <c r="R69" s="1">
        <f t="shared" si="26"/>
        <v>0</v>
      </c>
      <c r="S69" s="1">
        <f t="shared" ca="1" si="27"/>
        <v>47</v>
      </c>
      <c r="T69" s="1" t="str">
        <f>IF(H69="","",VLOOKUP(H69,'Вода SKU'!$A$1:$B$150,2,0))</f>
        <v/>
      </c>
      <c r="U69" s="1">
        <f t="shared" ca="1" si="28"/>
        <v>8</v>
      </c>
      <c r="V69" s="1">
        <f t="shared" si="29"/>
        <v>0</v>
      </c>
      <c r="W69" s="1">
        <f t="shared" ca="1" si="30"/>
        <v>0</v>
      </c>
      <c r="X69" s="1" t="str">
        <f t="shared" ca="1" si="31"/>
        <v/>
      </c>
    </row>
    <row r="70" spans="10:24" ht="13.75" customHeight="1" x14ac:dyDescent="0.2">
      <c r="J70" s="3" t="str">
        <f t="shared" ca="1" si="22"/>
        <v/>
      </c>
      <c r="M70" s="14"/>
      <c r="N70" s="12" t="str">
        <f t="shared" ca="1" si="23"/>
        <v/>
      </c>
      <c r="P70" s="1">
        <f t="shared" si="24"/>
        <v>0</v>
      </c>
      <c r="Q70" s="1">
        <f t="shared" ca="1" si="25"/>
        <v>0</v>
      </c>
      <c r="R70" s="1">
        <f t="shared" si="26"/>
        <v>0</v>
      </c>
      <c r="S70" s="1">
        <f t="shared" ca="1" si="27"/>
        <v>47</v>
      </c>
      <c r="T70" s="1" t="str">
        <f>IF(H70="","",VLOOKUP(H70,'Вода SKU'!$A$1:$B$150,2,0))</f>
        <v/>
      </c>
      <c r="U70" s="1">
        <f t="shared" ca="1" si="28"/>
        <v>8</v>
      </c>
      <c r="V70" s="1">
        <f t="shared" si="29"/>
        <v>0</v>
      </c>
      <c r="W70" s="1">
        <f t="shared" ca="1" si="30"/>
        <v>0</v>
      </c>
      <c r="X70" s="1" t="str">
        <f t="shared" ca="1" si="31"/>
        <v/>
      </c>
    </row>
    <row r="71" spans="10:24" ht="13.75" customHeight="1" x14ac:dyDescent="0.2">
      <c r="J71" s="3" t="str">
        <f t="shared" ca="1" si="22"/>
        <v/>
      </c>
      <c r="M71" s="14"/>
      <c r="N71" s="12" t="str">
        <f t="shared" ca="1" si="23"/>
        <v/>
      </c>
      <c r="P71" s="1">
        <f t="shared" si="24"/>
        <v>0</v>
      </c>
      <c r="Q71" s="1">
        <f t="shared" ca="1" si="25"/>
        <v>0</v>
      </c>
      <c r="R71" s="1">
        <f t="shared" si="26"/>
        <v>0</v>
      </c>
      <c r="S71" s="1">
        <f t="shared" ca="1" si="27"/>
        <v>47</v>
      </c>
      <c r="T71" s="1" t="str">
        <f>IF(H71="","",VLOOKUP(H71,'Вода SKU'!$A$1:$B$150,2,0))</f>
        <v/>
      </c>
      <c r="U71" s="1">
        <f t="shared" ca="1" si="28"/>
        <v>8</v>
      </c>
      <c r="V71" s="1">
        <f t="shared" si="29"/>
        <v>0</v>
      </c>
      <c r="W71" s="1">
        <f t="shared" ca="1" si="30"/>
        <v>0</v>
      </c>
      <c r="X71" s="1" t="str">
        <f t="shared" ca="1" si="31"/>
        <v/>
      </c>
    </row>
    <row r="72" spans="10:24" ht="13.75" customHeight="1" x14ac:dyDescent="0.2">
      <c r="J72" s="3" t="str">
        <f t="shared" ca="1" si="22"/>
        <v/>
      </c>
      <c r="M72" s="14"/>
      <c r="N72" s="12" t="str">
        <f t="shared" ca="1" si="23"/>
        <v/>
      </c>
      <c r="P72" s="1">
        <f t="shared" si="24"/>
        <v>0</v>
      </c>
      <c r="Q72" s="1">
        <f t="shared" ca="1" si="25"/>
        <v>0</v>
      </c>
      <c r="R72" s="1">
        <f t="shared" si="26"/>
        <v>0</v>
      </c>
      <c r="S72" s="1">
        <f t="shared" ca="1" si="27"/>
        <v>47</v>
      </c>
      <c r="T72" s="1" t="str">
        <f>IF(H72="","",VLOOKUP(H72,'Вода SKU'!$A$1:$B$150,2,0))</f>
        <v/>
      </c>
      <c r="U72" s="1">
        <f t="shared" ca="1" si="28"/>
        <v>8</v>
      </c>
      <c r="V72" s="1">
        <f t="shared" si="29"/>
        <v>0</v>
      </c>
      <c r="W72" s="1">
        <f t="shared" ca="1" si="30"/>
        <v>0</v>
      </c>
      <c r="X72" s="1" t="str">
        <f t="shared" ca="1" si="31"/>
        <v/>
      </c>
    </row>
    <row r="73" spans="10:24" ht="13.75" customHeight="1" x14ac:dyDescent="0.2">
      <c r="J73" s="3" t="str">
        <f t="shared" ca="1" si="22"/>
        <v/>
      </c>
      <c r="M73" s="14"/>
      <c r="N73" s="12" t="str">
        <f t="shared" ca="1" si="23"/>
        <v/>
      </c>
      <c r="P73" s="1">
        <f t="shared" si="24"/>
        <v>0</v>
      </c>
      <c r="Q73" s="1">
        <f t="shared" ca="1" si="25"/>
        <v>0</v>
      </c>
      <c r="R73" s="1">
        <f t="shared" si="26"/>
        <v>0</v>
      </c>
      <c r="S73" s="1">
        <f t="shared" ca="1" si="27"/>
        <v>47</v>
      </c>
      <c r="T73" s="1" t="str">
        <f>IF(H73="","",VLOOKUP(H73,'Вода SKU'!$A$1:$B$150,2,0))</f>
        <v/>
      </c>
      <c r="U73" s="1">
        <f t="shared" ca="1" si="28"/>
        <v>8</v>
      </c>
      <c r="V73" s="1">
        <f t="shared" si="29"/>
        <v>0</v>
      </c>
      <c r="W73" s="1">
        <f t="shared" ca="1" si="30"/>
        <v>0</v>
      </c>
      <c r="X73" s="1" t="str">
        <f t="shared" ca="1" si="31"/>
        <v/>
      </c>
    </row>
    <row r="74" spans="10:24" ht="13.75" customHeight="1" x14ac:dyDescent="0.2">
      <c r="J74" s="3" t="str">
        <f t="shared" ca="1" si="22"/>
        <v/>
      </c>
      <c r="M74" s="14"/>
      <c r="N74" s="12" t="str">
        <f t="shared" ca="1" si="23"/>
        <v/>
      </c>
      <c r="P74" s="1">
        <f t="shared" si="24"/>
        <v>0</v>
      </c>
      <c r="Q74" s="1">
        <f t="shared" ref="Q74:Q99" ca="1" si="32">IF(O74="-",SUM(INDIRECT(ADDRESS(2,COLUMN(P74))&amp;":"&amp;ADDRESS(ROW(),COLUMN(P74)))),0)</f>
        <v>0</v>
      </c>
      <c r="R74" s="1">
        <f t="shared" si="26"/>
        <v>0</v>
      </c>
      <c r="S74" s="1">
        <f t="shared" ca="1" si="27"/>
        <v>47</v>
      </c>
      <c r="T74" s="1" t="str">
        <f>IF(H74="","",VLOOKUP(H74,'Вода SKU'!$A$1:$B$150,2,0))</f>
        <v/>
      </c>
      <c r="U74" s="1">
        <f t="shared" ca="1" si="28"/>
        <v>8</v>
      </c>
      <c r="V74" s="1">
        <f t="shared" si="29"/>
        <v>0</v>
      </c>
      <c r="W74" s="1">
        <f t="shared" ca="1" si="30"/>
        <v>0</v>
      </c>
      <c r="X74" s="1" t="str">
        <f t="shared" ca="1" si="31"/>
        <v/>
      </c>
    </row>
    <row r="75" spans="10:24" ht="13.75" customHeight="1" x14ac:dyDescent="0.2">
      <c r="J75" s="3" t="str">
        <f t="shared" ca="1" si="22"/>
        <v/>
      </c>
      <c r="M75" s="14"/>
      <c r="N75" s="12" t="str">
        <f t="shared" ca="1" si="23"/>
        <v/>
      </c>
      <c r="P75" s="1">
        <f t="shared" si="24"/>
        <v>0</v>
      </c>
      <c r="Q75" s="1">
        <f t="shared" ca="1" si="32"/>
        <v>0</v>
      </c>
      <c r="R75" s="1">
        <f t="shared" si="26"/>
        <v>0</v>
      </c>
      <c r="S75" s="1">
        <f t="shared" ca="1" si="27"/>
        <v>47</v>
      </c>
      <c r="T75" s="1" t="str">
        <f>IF(H75="","",VLOOKUP(H75,'Вода SKU'!$A$1:$B$150,2,0))</f>
        <v/>
      </c>
      <c r="U75" s="1">
        <f t="shared" ca="1" si="28"/>
        <v>8</v>
      </c>
      <c r="V75" s="1">
        <f t="shared" si="29"/>
        <v>0</v>
      </c>
      <c r="W75" s="1">
        <f t="shared" ca="1" si="30"/>
        <v>0</v>
      </c>
      <c r="X75" s="1" t="str">
        <f t="shared" ca="1" si="31"/>
        <v/>
      </c>
    </row>
    <row r="76" spans="10:24" ht="13.75" customHeight="1" x14ac:dyDescent="0.2">
      <c r="J76" s="3" t="str">
        <f t="shared" ca="1" si="22"/>
        <v/>
      </c>
      <c r="M76" s="14"/>
      <c r="N76" s="12" t="str">
        <f t="shared" ca="1" si="23"/>
        <v/>
      </c>
      <c r="P76" s="1">
        <f t="shared" si="24"/>
        <v>0</v>
      </c>
      <c r="Q76" s="1">
        <f t="shared" ca="1" si="32"/>
        <v>0</v>
      </c>
      <c r="R76" s="1">
        <f t="shared" si="26"/>
        <v>0</v>
      </c>
      <c r="S76" s="1">
        <f t="shared" ca="1" si="27"/>
        <v>47</v>
      </c>
      <c r="T76" s="1" t="str">
        <f>IF(H76="","",VLOOKUP(H76,'Вода SKU'!$A$1:$B$150,2,0))</f>
        <v/>
      </c>
      <c r="U76" s="1">
        <f t="shared" ca="1" si="28"/>
        <v>8</v>
      </c>
      <c r="V76" s="1">
        <f t="shared" si="29"/>
        <v>0</v>
      </c>
      <c r="W76" s="1">
        <f t="shared" ca="1" si="30"/>
        <v>0</v>
      </c>
      <c r="X76" s="1" t="str">
        <f t="shared" ca="1" si="31"/>
        <v/>
      </c>
    </row>
    <row r="77" spans="10:24" ht="13.75" customHeight="1" x14ac:dyDescent="0.2">
      <c r="J77" s="3" t="str">
        <f t="shared" ca="1" si="22"/>
        <v/>
      </c>
      <c r="M77" s="14"/>
      <c r="N77" s="12" t="str">
        <f t="shared" ca="1" si="23"/>
        <v/>
      </c>
      <c r="P77" s="1">
        <f t="shared" si="24"/>
        <v>0</v>
      </c>
      <c r="Q77" s="1">
        <f t="shared" ca="1" si="32"/>
        <v>0</v>
      </c>
      <c r="R77" s="1">
        <f t="shared" si="26"/>
        <v>0</v>
      </c>
      <c r="S77" s="1">
        <f t="shared" ca="1" si="27"/>
        <v>47</v>
      </c>
      <c r="T77" s="1" t="str">
        <f>IF(H77="","",VLOOKUP(H77,'Вода SKU'!$A$1:$B$150,2,0))</f>
        <v/>
      </c>
      <c r="U77" s="1">
        <f t="shared" ca="1" si="28"/>
        <v>8</v>
      </c>
      <c r="V77" s="1">
        <f t="shared" si="29"/>
        <v>0</v>
      </c>
      <c r="W77" s="1">
        <f t="shared" ca="1" si="30"/>
        <v>0</v>
      </c>
      <c r="X77" s="1" t="str">
        <f t="shared" ca="1" si="31"/>
        <v/>
      </c>
    </row>
    <row r="78" spans="10:24" ht="13.75" customHeight="1" x14ac:dyDescent="0.2">
      <c r="J78" s="3" t="str">
        <f t="shared" ca="1" si="22"/>
        <v/>
      </c>
      <c r="M78" s="14"/>
      <c r="N78" s="12" t="str">
        <f t="shared" ca="1" si="23"/>
        <v/>
      </c>
      <c r="P78" s="1">
        <f t="shared" si="24"/>
        <v>0</v>
      </c>
      <c r="Q78" s="1">
        <f t="shared" ca="1" si="32"/>
        <v>0</v>
      </c>
      <c r="R78" s="1">
        <f t="shared" si="26"/>
        <v>0</v>
      </c>
      <c r="S78" s="1">
        <f t="shared" ca="1" si="27"/>
        <v>47</v>
      </c>
      <c r="T78" s="1" t="str">
        <f>IF(H78="","",VLOOKUP(H78,'Вода SKU'!$A$1:$B$150,2,0))</f>
        <v/>
      </c>
      <c r="U78" s="1">
        <f t="shared" ca="1" si="28"/>
        <v>8</v>
      </c>
      <c r="V78" s="1">
        <f t="shared" si="29"/>
        <v>0</v>
      </c>
      <c r="W78" s="1">
        <f t="shared" ca="1" si="30"/>
        <v>0</v>
      </c>
      <c r="X78" s="1" t="str">
        <f t="shared" ca="1" si="31"/>
        <v/>
      </c>
    </row>
    <row r="79" spans="10:24" ht="13.75" customHeight="1" x14ac:dyDescent="0.2">
      <c r="J79" s="3" t="str">
        <f t="shared" ca="1" si="22"/>
        <v/>
      </c>
      <c r="M79" s="14"/>
      <c r="N79" s="12" t="str">
        <f t="shared" ca="1" si="23"/>
        <v/>
      </c>
      <c r="P79" s="1">
        <f t="shared" si="24"/>
        <v>0</v>
      </c>
      <c r="Q79" s="1">
        <f t="shared" ca="1" si="32"/>
        <v>0</v>
      </c>
      <c r="R79" s="1">
        <f t="shared" si="26"/>
        <v>0</v>
      </c>
      <c r="S79" s="1">
        <f t="shared" ca="1" si="27"/>
        <v>47</v>
      </c>
      <c r="T79" s="1" t="str">
        <f>IF(H79="","",VLOOKUP(H79,'Вода SKU'!$A$1:$B$150,2,0))</f>
        <v/>
      </c>
      <c r="U79" s="1">
        <f t="shared" ca="1" si="28"/>
        <v>8</v>
      </c>
      <c r="V79" s="1">
        <f t="shared" si="29"/>
        <v>0</v>
      </c>
      <c r="W79" s="1">
        <f t="shared" ca="1" si="30"/>
        <v>0</v>
      </c>
      <c r="X79" s="1" t="str">
        <f t="shared" ca="1" si="31"/>
        <v/>
      </c>
    </row>
    <row r="80" spans="10:24" ht="13.75" customHeight="1" x14ac:dyDescent="0.2">
      <c r="J80" s="3" t="str">
        <f t="shared" ca="1" si="22"/>
        <v/>
      </c>
      <c r="M80" s="14"/>
      <c r="N80" s="12" t="str">
        <f t="shared" ca="1" si="23"/>
        <v/>
      </c>
      <c r="P80" s="1">
        <f t="shared" si="24"/>
        <v>0</v>
      </c>
      <c r="Q80" s="1">
        <f t="shared" ca="1" si="32"/>
        <v>0</v>
      </c>
      <c r="R80" s="1">
        <f t="shared" si="26"/>
        <v>0</v>
      </c>
      <c r="S80" s="1">
        <f t="shared" ca="1" si="27"/>
        <v>47</v>
      </c>
      <c r="T80" s="1" t="str">
        <f>IF(H80="","",VLOOKUP(H80,'Вода SKU'!$A$1:$B$150,2,0))</f>
        <v/>
      </c>
      <c r="U80" s="1">
        <f t="shared" ca="1" si="28"/>
        <v>8</v>
      </c>
      <c r="V80" s="1">
        <f t="shared" si="29"/>
        <v>0</v>
      </c>
      <c r="W80" s="1">
        <f t="shared" ca="1" si="30"/>
        <v>0</v>
      </c>
      <c r="X80" s="1" t="str">
        <f t="shared" ca="1" si="31"/>
        <v/>
      </c>
    </row>
    <row r="81" spans="10:24" ht="13.75" customHeight="1" x14ac:dyDescent="0.2">
      <c r="J81" s="3" t="str">
        <f t="shared" ca="1" si="22"/>
        <v/>
      </c>
      <c r="M81" s="14"/>
      <c r="N81" s="12" t="str">
        <f t="shared" ca="1" si="23"/>
        <v/>
      </c>
      <c r="P81" s="1">
        <f t="shared" si="24"/>
        <v>0</v>
      </c>
      <c r="Q81" s="1">
        <f t="shared" ca="1" si="32"/>
        <v>0</v>
      </c>
      <c r="R81" s="1">
        <f t="shared" si="26"/>
        <v>0</v>
      </c>
      <c r="S81" s="1">
        <f t="shared" ca="1" si="27"/>
        <v>47</v>
      </c>
      <c r="T81" s="1" t="str">
        <f>IF(H81="","",VLOOKUP(H81,'Вода SKU'!$A$1:$B$150,2,0))</f>
        <v/>
      </c>
      <c r="U81" s="1">
        <f t="shared" ca="1" si="28"/>
        <v>8</v>
      </c>
      <c r="V81" s="1">
        <f t="shared" si="29"/>
        <v>0</v>
      </c>
      <c r="W81" s="1">
        <f t="shared" ca="1" si="30"/>
        <v>0</v>
      </c>
      <c r="X81" s="1" t="str">
        <f t="shared" ca="1" si="31"/>
        <v/>
      </c>
    </row>
    <row r="82" spans="10:24" ht="13.75" customHeight="1" x14ac:dyDescent="0.2">
      <c r="J82" s="3" t="str">
        <f t="shared" ca="1" si="22"/>
        <v/>
      </c>
      <c r="M82" s="14"/>
      <c r="N82" s="12" t="str">
        <f t="shared" ca="1" si="23"/>
        <v/>
      </c>
      <c r="P82" s="1">
        <f t="shared" si="24"/>
        <v>0</v>
      </c>
      <c r="Q82" s="1">
        <f t="shared" ca="1" si="32"/>
        <v>0</v>
      </c>
      <c r="R82" s="1">
        <f t="shared" si="26"/>
        <v>0</v>
      </c>
      <c r="S82" s="1">
        <f t="shared" ca="1" si="27"/>
        <v>47</v>
      </c>
      <c r="T82" s="1" t="str">
        <f>IF(H82="","",VLOOKUP(H82,'Вода SKU'!$A$1:$B$150,2,0))</f>
        <v/>
      </c>
      <c r="U82" s="1">
        <f t="shared" ca="1" si="28"/>
        <v>8</v>
      </c>
      <c r="V82" s="1">
        <f t="shared" si="29"/>
        <v>0</v>
      </c>
      <c r="W82" s="1">
        <f t="shared" ca="1" si="30"/>
        <v>0</v>
      </c>
      <c r="X82" s="1" t="str">
        <f t="shared" ca="1" si="31"/>
        <v/>
      </c>
    </row>
    <row r="83" spans="10:24" ht="13.75" customHeight="1" x14ac:dyDescent="0.2">
      <c r="J83" s="3" t="str">
        <f t="shared" ca="1" si="22"/>
        <v/>
      </c>
      <c r="M83" s="14"/>
      <c r="N83" s="12" t="str">
        <f t="shared" ca="1" si="23"/>
        <v/>
      </c>
      <c r="P83" s="1">
        <f t="shared" si="24"/>
        <v>0</v>
      </c>
      <c r="Q83" s="1">
        <f t="shared" ca="1" si="32"/>
        <v>0</v>
      </c>
      <c r="R83" s="1">
        <f t="shared" si="26"/>
        <v>0</v>
      </c>
      <c r="S83" s="1">
        <f t="shared" ca="1" si="27"/>
        <v>47</v>
      </c>
      <c r="T83" s="1" t="str">
        <f>IF(H83="","",VLOOKUP(H83,'Вода SKU'!$A$1:$B$150,2,0))</f>
        <v/>
      </c>
      <c r="U83" s="1">
        <f t="shared" ca="1" si="28"/>
        <v>8</v>
      </c>
      <c r="V83" s="1">
        <f t="shared" si="29"/>
        <v>0</v>
      </c>
      <c r="W83" s="1">
        <f t="shared" ca="1" si="30"/>
        <v>0</v>
      </c>
      <c r="X83" s="1" t="str">
        <f t="shared" ca="1" si="31"/>
        <v/>
      </c>
    </row>
    <row r="84" spans="10:24" ht="13.75" customHeight="1" x14ac:dyDescent="0.2">
      <c r="J84" s="3" t="str">
        <f t="shared" ca="1" si="22"/>
        <v/>
      </c>
      <c r="M84" s="14"/>
      <c r="N84" s="12" t="str">
        <f t="shared" ca="1" si="23"/>
        <v/>
      </c>
      <c r="P84" s="1">
        <f t="shared" si="24"/>
        <v>0</v>
      </c>
      <c r="Q84" s="1">
        <f t="shared" ca="1" si="32"/>
        <v>0</v>
      </c>
      <c r="R84" s="1">
        <f t="shared" si="26"/>
        <v>0</v>
      </c>
      <c r="S84" s="1">
        <f t="shared" ca="1" si="27"/>
        <v>47</v>
      </c>
      <c r="T84" s="1" t="str">
        <f>IF(H84="","",VLOOKUP(H84,'Вода SKU'!$A$1:$B$150,2,0))</f>
        <v/>
      </c>
      <c r="U84" s="1">
        <f t="shared" ca="1" si="28"/>
        <v>8</v>
      </c>
      <c r="V84" s="1">
        <f t="shared" si="29"/>
        <v>0</v>
      </c>
      <c r="W84" s="1">
        <f t="shared" ca="1" si="30"/>
        <v>0</v>
      </c>
      <c r="X84" s="1" t="str">
        <f t="shared" ca="1" si="31"/>
        <v/>
      </c>
    </row>
    <row r="85" spans="10:24" ht="13.75" customHeight="1" x14ac:dyDescent="0.2">
      <c r="J85" s="3" t="str">
        <f t="shared" ca="1" si="22"/>
        <v/>
      </c>
      <c r="M85" s="14"/>
      <c r="N85" s="12" t="str">
        <f t="shared" ca="1" si="23"/>
        <v/>
      </c>
      <c r="P85" s="1">
        <f t="shared" si="24"/>
        <v>0</v>
      </c>
      <c r="Q85" s="1">
        <f t="shared" ca="1" si="32"/>
        <v>0</v>
      </c>
      <c r="R85" s="1">
        <f t="shared" si="26"/>
        <v>0</v>
      </c>
      <c r="S85" s="1">
        <f t="shared" ca="1" si="27"/>
        <v>47</v>
      </c>
      <c r="T85" s="1" t="str">
        <f>IF(H85="","",VLOOKUP(H85,'Вода SKU'!$A$1:$B$150,2,0))</f>
        <v/>
      </c>
      <c r="U85" s="1">
        <f t="shared" ca="1" si="28"/>
        <v>8</v>
      </c>
      <c r="V85" s="1">
        <f t="shared" si="29"/>
        <v>0</v>
      </c>
      <c r="W85" s="1">
        <f t="shared" ca="1" si="30"/>
        <v>0</v>
      </c>
      <c r="X85" s="1" t="str">
        <f t="shared" ca="1" si="31"/>
        <v/>
      </c>
    </row>
    <row r="86" spans="10:24" ht="13.75" customHeight="1" x14ac:dyDescent="0.2">
      <c r="J86" s="3" t="str">
        <f t="shared" ca="1" si="22"/>
        <v/>
      </c>
      <c r="M86" s="14"/>
      <c r="N86" s="12" t="str">
        <f t="shared" ca="1" si="23"/>
        <v/>
      </c>
      <c r="P86" s="1">
        <f t="shared" si="24"/>
        <v>0</v>
      </c>
      <c r="Q86" s="1">
        <f t="shared" ca="1" si="32"/>
        <v>0</v>
      </c>
      <c r="R86" s="1">
        <f t="shared" si="26"/>
        <v>0</v>
      </c>
      <c r="S86" s="1">
        <f t="shared" ca="1" si="27"/>
        <v>47</v>
      </c>
      <c r="T86" s="1" t="str">
        <f>IF(H86="","",VLOOKUP(H86,'Вода SKU'!$A$1:$B$150,2,0))</f>
        <v/>
      </c>
      <c r="U86" s="1">
        <f t="shared" ca="1" si="28"/>
        <v>8</v>
      </c>
      <c r="V86" s="1">
        <f t="shared" si="29"/>
        <v>0</v>
      </c>
      <c r="W86" s="1">
        <f t="shared" ca="1" si="30"/>
        <v>0</v>
      </c>
      <c r="X86" s="1" t="str">
        <f t="shared" ca="1" si="31"/>
        <v/>
      </c>
    </row>
    <row r="87" spans="10:24" ht="13.75" customHeight="1" x14ac:dyDescent="0.2">
      <c r="J87" s="3" t="str">
        <f t="shared" ca="1" si="22"/>
        <v/>
      </c>
      <c r="M87" s="14"/>
      <c r="N87" s="12" t="str">
        <f t="shared" ca="1" si="23"/>
        <v/>
      </c>
      <c r="P87" s="1">
        <f t="shared" si="24"/>
        <v>0</v>
      </c>
      <c r="Q87" s="1">
        <f t="shared" ca="1" si="32"/>
        <v>0</v>
      </c>
      <c r="R87" s="1">
        <f t="shared" si="26"/>
        <v>0</v>
      </c>
      <c r="S87" s="1">
        <f t="shared" ca="1" si="27"/>
        <v>47</v>
      </c>
      <c r="T87" s="1" t="str">
        <f>IF(H87="","",VLOOKUP(H87,'Вода SKU'!$A$1:$B$150,2,0))</f>
        <v/>
      </c>
      <c r="U87" s="1">
        <f t="shared" ca="1" si="28"/>
        <v>8</v>
      </c>
      <c r="V87" s="1">
        <f t="shared" si="29"/>
        <v>0</v>
      </c>
      <c r="W87" s="1">
        <f t="shared" ca="1" si="30"/>
        <v>0</v>
      </c>
      <c r="X87" s="1" t="str">
        <f t="shared" ca="1" si="31"/>
        <v/>
      </c>
    </row>
    <row r="88" spans="10:24" ht="13.75" customHeight="1" x14ac:dyDescent="0.2">
      <c r="J88" s="3" t="str">
        <f t="shared" ca="1" si="22"/>
        <v/>
      </c>
      <c r="M88" s="14"/>
      <c r="N88" s="12" t="str">
        <f t="shared" ca="1" si="23"/>
        <v/>
      </c>
      <c r="P88" s="1">
        <f t="shared" si="24"/>
        <v>0</v>
      </c>
      <c r="Q88" s="1">
        <f t="shared" ca="1" si="32"/>
        <v>0</v>
      </c>
      <c r="R88" s="1">
        <f t="shared" si="26"/>
        <v>0</v>
      </c>
      <c r="S88" s="1">
        <f t="shared" ca="1" si="27"/>
        <v>47</v>
      </c>
      <c r="T88" s="1" t="str">
        <f>IF(H88="","",VLOOKUP(H88,'Вода SKU'!$A$1:$B$150,2,0))</f>
        <v/>
      </c>
      <c r="U88" s="1">
        <f t="shared" ca="1" si="28"/>
        <v>8</v>
      </c>
      <c r="V88" s="1">
        <f t="shared" si="29"/>
        <v>0</v>
      </c>
      <c r="W88" s="1">
        <f t="shared" ca="1" si="30"/>
        <v>0</v>
      </c>
      <c r="X88" s="1" t="str">
        <f t="shared" ca="1" si="31"/>
        <v/>
      </c>
    </row>
    <row r="89" spans="10:24" ht="13.75" customHeight="1" x14ac:dyDescent="0.2">
      <c r="J89" s="3" t="str">
        <f t="shared" ca="1" si="22"/>
        <v/>
      </c>
      <c r="M89" s="14"/>
      <c r="N89" s="12" t="str">
        <f t="shared" ca="1" si="23"/>
        <v/>
      </c>
      <c r="P89" s="1">
        <f t="shared" si="24"/>
        <v>0</v>
      </c>
      <c r="Q89" s="1">
        <f t="shared" ca="1" si="32"/>
        <v>0</v>
      </c>
      <c r="R89" s="1">
        <f t="shared" si="26"/>
        <v>0</v>
      </c>
      <c r="S89" s="1">
        <f t="shared" ca="1" si="27"/>
        <v>47</v>
      </c>
      <c r="T89" s="1" t="str">
        <f>IF(H89="","",VLOOKUP(H89,'Вода SKU'!$A$1:$B$150,2,0))</f>
        <v/>
      </c>
      <c r="U89" s="1">
        <f t="shared" ca="1" si="28"/>
        <v>8</v>
      </c>
      <c r="V89" s="1">
        <f t="shared" si="29"/>
        <v>0</v>
      </c>
      <c r="W89" s="1">
        <f t="shared" ca="1" si="30"/>
        <v>0</v>
      </c>
      <c r="X89" s="1" t="str">
        <f t="shared" ca="1" si="31"/>
        <v/>
      </c>
    </row>
    <row r="90" spans="10:24" ht="13.75" customHeight="1" x14ac:dyDescent="0.2">
      <c r="J90" s="3" t="str">
        <f t="shared" ca="1" si="22"/>
        <v/>
      </c>
      <c r="M90" s="14"/>
      <c r="N90" s="12" t="str">
        <f t="shared" ca="1" si="23"/>
        <v/>
      </c>
      <c r="P90" s="1">
        <f t="shared" si="24"/>
        <v>0</v>
      </c>
      <c r="Q90" s="1">
        <f t="shared" ca="1" si="32"/>
        <v>0</v>
      </c>
      <c r="R90" s="1">
        <f t="shared" si="26"/>
        <v>0</v>
      </c>
      <c r="S90" s="1">
        <f t="shared" ca="1" si="27"/>
        <v>47</v>
      </c>
      <c r="T90" s="1" t="str">
        <f>IF(H90="","",VLOOKUP(H90,'Вода SKU'!$A$1:$B$150,2,0))</f>
        <v/>
      </c>
      <c r="U90" s="1">
        <f t="shared" ca="1" si="28"/>
        <v>8</v>
      </c>
      <c r="V90" s="1">
        <f t="shared" si="29"/>
        <v>0</v>
      </c>
      <c r="W90" s="1">
        <f t="shared" ca="1" si="30"/>
        <v>0</v>
      </c>
      <c r="X90" s="1" t="str">
        <f t="shared" ca="1" si="31"/>
        <v/>
      </c>
    </row>
    <row r="91" spans="10:24" ht="13.75" customHeight="1" x14ac:dyDescent="0.2">
      <c r="J91" s="3" t="str">
        <f t="shared" ca="1" si="22"/>
        <v/>
      </c>
      <c r="M91" s="14"/>
      <c r="N91" s="12" t="str">
        <f t="shared" ca="1" si="23"/>
        <v/>
      </c>
      <c r="P91" s="1">
        <f t="shared" si="24"/>
        <v>0</v>
      </c>
      <c r="Q91" s="1">
        <f t="shared" ca="1" si="32"/>
        <v>0</v>
      </c>
      <c r="R91" s="1">
        <f t="shared" si="26"/>
        <v>0</v>
      </c>
      <c r="S91" s="1">
        <f t="shared" ca="1" si="27"/>
        <v>47</v>
      </c>
      <c r="T91" s="1" t="str">
        <f>IF(H91="","",VLOOKUP(H91,'Вода SKU'!$A$1:$B$150,2,0))</f>
        <v/>
      </c>
      <c r="U91" s="1">
        <f t="shared" ca="1" si="28"/>
        <v>8</v>
      </c>
      <c r="V91" s="1">
        <f t="shared" si="29"/>
        <v>0</v>
      </c>
      <c r="W91" s="1">
        <f t="shared" ca="1" si="30"/>
        <v>0</v>
      </c>
      <c r="X91" s="1" t="str">
        <f t="shared" ca="1" si="31"/>
        <v/>
      </c>
    </row>
    <row r="92" spans="10:24" ht="13.75" customHeight="1" x14ac:dyDescent="0.2">
      <c r="J92" s="3" t="str">
        <f t="shared" ca="1" si="22"/>
        <v/>
      </c>
      <c r="M92" s="14"/>
      <c r="N92" s="12" t="str">
        <f t="shared" ca="1" si="23"/>
        <v/>
      </c>
      <c r="P92" s="1">
        <f t="shared" si="24"/>
        <v>0</v>
      </c>
      <c r="Q92" s="1">
        <f t="shared" ca="1" si="32"/>
        <v>0</v>
      </c>
      <c r="R92" s="1">
        <f t="shared" si="26"/>
        <v>0</v>
      </c>
      <c r="S92" s="1">
        <f t="shared" ca="1" si="27"/>
        <v>47</v>
      </c>
      <c r="T92" s="1" t="str">
        <f>IF(H92="","",VLOOKUP(H92,'Вода SKU'!$A$1:$B$150,2,0))</f>
        <v/>
      </c>
      <c r="U92" s="1">
        <f t="shared" ca="1" si="28"/>
        <v>8</v>
      </c>
      <c r="V92" s="1">
        <f t="shared" si="29"/>
        <v>0</v>
      </c>
      <c r="W92" s="1">
        <f t="shared" ca="1" si="30"/>
        <v>0</v>
      </c>
      <c r="X92" s="1" t="str">
        <f t="shared" ca="1" si="31"/>
        <v/>
      </c>
    </row>
    <row r="93" spans="10:24" ht="13.75" customHeight="1" x14ac:dyDescent="0.2">
      <c r="J93" s="3" t="str">
        <f t="shared" ca="1" si="22"/>
        <v/>
      </c>
      <c r="M93" s="14"/>
      <c r="N93" s="12" t="str">
        <f t="shared" ca="1" si="23"/>
        <v/>
      </c>
      <c r="P93" s="1">
        <f t="shared" si="24"/>
        <v>0</v>
      </c>
      <c r="Q93" s="1">
        <f t="shared" ca="1" si="32"/>
        <v>0</v>
      </c>
      <c r="R93" s="1">
        <f t="shared" si="26"/>
        <v>0</v>
      </c>
      <c r="S93" s="1">
        <f t="shared" ca="1" si="27"/>
        <v>47</v>
      </c>
      <c r="T93" s="1" t="str">
        <f>IF(H93="","",VLOOKUP(H93,'Вода SKU'!$A$1:$B$150,2,0))</f>
        <v/>
      </c>
      <c r="U93" s="1">
        <f t="shared" ca="1" si="28"/>
        <v>8</v>
      </c>
      <c r="V93" s="1">
        <f t="shared" si="29"/>
        <v>0</v>
      </c>
      <c r="W93" s="1">
        <f t="shared" ca="1" si="30"/>
        <v>0</v>
      </c>
      <c r="X93" s="1" t="str">
        <f t="shared" ca="1" si="31"/>
        <v/>
      </c>
    </row>
    <row r="94" spans="10:24" ht="13.75" customHeight="1" x14ac:dyDescent="0.2">
      <c r="J94" s="3" t="str">
        <f t="shared" ca="1" si="22"/>
        <v/>
      </c>
      <c r="M94" s="14"/>
      <c r="N94" s="12" t="str">
        <f t="shared" ca="1" si="23"/>
        <v/>
      </c>
      <c r="P94" s="1">
        <f t="shared" si="24"/>
        <v>0</v>
      </c>
      <c r="Q94" s="1">
        <f t="shared" ca="1" si="32"/>
        <v>0</v>
      </c>
      <c r="R94" s="1">
        <f t="shared" si="26"/>
        <v>0</v>
      </c>
      <c r="S94" s="1">
        <f t="shared" ca="1" si="27"/>
        <v>47</v>
      </c>
      <c r="T94" s="1" t="str">
        <f>IF(H94="","",VLOOKUP(H94,'Вода SKU'!$A$1:$B$150,2,0))</f>
        <v/>
      </c>
      <c r="U94" s="1">
        <f t="shared" ca="1" si="28"/>
        <v>8</v>
      </c>
      <c r="V94" s="1">
        <f t="shared" si="29"/>
        <v>0</v>
      </c>
      <c r="W94" s="1">
        <f t="shared" ca="1" si="30"/>
        <v>0</v>
      </c>
      <c r="X94" s="1" t="str">
        <f t="shared" ca="1" si="31"/>
        <v/>
      </c>
    </row>
    <row r="95" spans="10:24" ht="13.75" customHeight="1" x14ac:dyDescent="0.2">
      <c r="J95" s="3" t="str">
        <f t="shared" ca="1" si="22"/>
        <v/>
      </c>
      <c r="M95" s="14"/>
      <c r="N95" s="12" t="str">
        <f t="shared" ca="1" si="23"/>
        <v/>
      </c>
      <c r="P95" s="1">
        <f t="shared" si="24"/>
        <v>0</v>
      </c>
      <c r="Q95" s="1">
        <f t="shared" ca="1" si="32"/>
        <v>0</v>
      </c>
      <c r="R95" s="1">
        <f t="shared" si="26"/>
        <v>0</v>
      </c>
      <c r="S95" s="1">
        <f t="shared" ca="1" si="27"/>
        <v>47</v>
      </c>
      <c r="T95" s="1" t="str">
        <f>IF(H95="","",VLOOKUP(H95,'Вода SKU'!$A$1:$B$150,2,0))</f>
        <v/>
      </c>
      <c r="U95" s="1">
        <f t="shared" ca="1" si="28"/>
        <v>8</v>
      </c>
      <c r="V95" s="1">
        <f t="shared" si="29"/>
        <v>0</v>
      </c>
      <c r="W95" s="1">
        <f t="shared" ca="1" si="30"/>
        <v>0</v>
      </c>
      <c r="X95" s="1" t="str">
        <f t="shared" ca="1" si="31"/>
        <v/>
      </c>
    </row>
    <row r="96" spans="10:24" ht="13.75" customHeight="1" x14ac:dyDescent="0.2">
      <c r="J96" s="3" t="str">
        <f t="shared" ca="1" si="22"/>
        <v/>
      </c>
      <c r="M96" s="14"/>
      <c r="N96" s="12" t="str">
        <f t="shared" ca="1" si="23"/>
        <v/>
      </c>
      <c r="P96" s="1">
        <f t="shared" si="24"/>
        <v>0</v>
      </c>
      <c r="Q96" s="1">
        <f t="shared" ca="1" si="32"/>
        <v>0</v>
      </c>
      <c r="R96" s="1">
        <f t="shared" si="26"/>
        <v>0</v>
      </c>
      <c r="S96" s="1">
        <f t="shared" ca="1" si="27"/>
        <v>47</v>
      </c>
      <c r="T96" s="1" t="str">
        <f>IF(H96="","",VLOOKUP(H96,'Вода SKU'!$A$1:$B$150,2,0))</f>
        <v/>
      </c>
      <c r="U96" s="1">
        <f t="shared" ca="1" si="28"/>
        <v>8</v>
      </c>
      <c r="V96" s="1">
        <f t="shared" si="29"/>
        <v>0</v>
      </c>
      <c r="W96" s="1">
        <f t="shared" ca="1" si="30"/>
        <v>0</v>
      </c>
      <c r="X96" s="1" t="str">
        <f t="shared" ca="1" si="31"/>
        <v/>
      </c>
    </row>
    <row r="97" spans="10:24" ht="13.75" customHeight="1" x14ac:dyDescent="0.2">
      <c r="J97" s="3" t="str">
        <f t="shared" ca="1" si="22"/>
        <v/>
      </c>
      <c r="M97" s="14"/>
      <c r="N97" s="12" t="str">
        <f t="shared" ca="1" si="23"/>
        <v/>
      </c>
      <c r="P97" s="1">
        <f t="shared" si="24"/>
        <v>0</v>
      </c>
      <c r="Q97" s="1">
        <f t="shared" ca="1" si="32"/>
        <v>0</v>
      </c>
      <c r="R97" s="1">
        <f t="shared" si="26"/>
        <v>0</v>
      </c>
      <c r="S97" s="1">
        <f t="shared" ca="1" si="27"/>
        <v>47</v>
      </c>
      <c r="T97" s="1" t="str">
        <f>IF(H97="","",VLOOKUP(H97,'Вода SKU'!$A$1:$B$150,2,0))</f>
        <v/>
      </c>
      <c r="U97" s="1">
        <f t="shared" ca="1" si="28"/>
        <v>8</v>
      </c>
      <c r="V97" s="1">
        <f t="shared" si="29"/>
        <v>0</v>
      </c>
      <c r="W97" s="1">
        <f t="shared" ca="1" si="30"/>
        <v>0</v>
      </c>
      <c r="X97" s="1" t="str">
        <f t="shared" ca="1" si="31"/>
        <v/>
      </c>
    </row>
    <row r="98" spans="10:24" ht="13.75" customHeight="1" x14ac:dyDescent="0.2">
      <c r="J98" s="3" t="str">
        <f t="shared" ref="J98:J122" ca="1" si="33">IF(M98="", IF(O98="","",X98+(INDIRECT("S" &amp; ROW() - 1) - S98)),IF(O98="", "", INDIRECT("S" &amp; ROW() - 1) - S98))</f>
        <v/>
      </c>
      <c r="M98" s="14"/>
      <c r="N98" s="12" t="str">
        <f t="shared" ref="N98:N129" ca="1" si="34">IF(M98="", IF(X98=0, "", X98), IF(V98 = "", "", IF(V98/U98 = 0, "", V98/U98)))</f>
        <v/>
      </c>
      <c r="P98" s="1">
        <f t="shared" ref="P98:P129" si="35">IF(O98 = "-", -W98,I98)</f>
        <v>0</v>
      </c>
      <c r="Q98" s="1">
        <f t="shared" ca="1" si="32"/>
        <v>0</v>
      </c>
      <c r="R98" s="1">
        <f t="shared" ref="R98:R122" si="36">IF(O98="-",1,0)</f>
        <v>0</v>
      </c>
      <c r="S98" s="1">
        <f t="shared" ref="S98:S122" ca="1" si="37">IF(Q98 = 0, INDIRECT("S" &amp; ROW() - 1), Q98)</f>
        <v>47</v>
      </c>
      <c r="T98" s="1" t="str">
        <f>IF(H98="","",VLOOKUP(H98,'Вода SKU'!$A$1:$B$150,2,0))</f>
        <v/>
      </c>
      <c r="U98" s="1">
        <f t="shared" ref="U98:U122" ca="1" si="38">IF(C98 = "", 8, IF(C98 = "-", 8000 / INDIRECT("C" &amp; ROW() - 1), 8000/C98))</f>
        <v>8</v>
      </c>
      <c r="V98" s="1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>
        <f t="shared" ref="W98:W129" ca="1" si="40">IF(V98 = "", "", V98/U98)</f>
        <v>0</v>
      </c>
      <c r="X98" s="1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2">
      <c r="J99" s="3" t="str">
        <f t="shared" ca="1" si="33"/>
        <v/>
      </c>
      <c r="M99" s="14"/>
      <c r="N99" s="12" t="str">
        <f t="shared" ca="1" si="34"/>
        <v/>
      </c>
      <c r="P99" s="1">
        <f t="shared" si="35"/>
        <v>0</v>
      </c>
      <c r="Q99" s="1">
        <f t="shared" ca="1" si="32"/>
        <v>0</v>
      </c>
      <c r="R99" s="1">
        <f t="shared" si="36"/>
        <v>0</v>
      </c>
      <c r="S99" s="1">
        <f t="shared" ca="1" si="37"/>
        <v>47</v>
      </c>
      <c r="T99" s="1" t="str">
        <f>IF(H99="","",VLOOKUP(H99,'Вода SKU'!$A$1:$B$150,2,0))</f>
        <v/>
      </c>
      <c r="U99" s="1">
        <f t="shared" ca="1" si="38"/>
        <v>8</v>
      </c>
      <c r="V99" s="1">
        <f t="shared" si="39"/>
        <v>0</v>
      </c>
      <c r="W99" s="1">
        <f t="shared" ca="1" si="40"/>
        <v>0</v>
      </c>
      <c r="X99" s="1" t="str">
        <f t="shared" ca="1" si="41"/>
        <v/>
      </c>
    </row>
    <row r="100" spans="10:24" ht="13.75" customHeight="1" x14ac:dyDescent="0.2">
      <c r="J100" s="3" t="str">
        <f t="shared" ca="1" si="33"/>
        <v/>
      </c>
      <c r="M100" s="14"/>
      <c r="N100" s="12" t="str">
        <f t="shared" ca="1" si="34"/>
        <v/>
      </c>
      <c r="P100" s="1">
        <f t="shared" si="35"/>
        <v>0</v>
      </c>
      <c r="Q100" s="1">
        <f t="shared" ref="Q100:Q122" ca="1" si="42">IF(O100 = "-", SUM(INDIRECT(ADDRESS(2,COLUMN(P100)) &amp; ":" &amp; ADDRESS(ROW(),COLUMN(P100)))), 0)</f>
        <v>0</v>
      </c>
      <c r="R100" s="1">
        <f t="shared" si="36"/>
        <v>0</v>
      </c>
      <c r="S100" s="1">
        <f t="shared" ca="1" si="37"/>
        <v>47</v>
      </c>
      <c r="T100" s="1" t="str">
        <f>IF(H100="","",VLOOKUP(H100,'Вода SKU'!$A$1:$B$150,2,0))</f>
        <v/>
      </c>
      <c r="U100" s="1">
        <f t="shared" ca="1" si="38"/>
        <v>8</v>
      </c>
      <c r="V100" s="1">
        <f t="shared" si="39"/>
        <v>0</v>
      </c>
      <c r="W100" s="1">
        <f t="shared" ca="1" si="40"/>
        <v>0</v>
      </c>
      <c r="X100" s="1" t="str">
        <f t="shared" ca="1" si="41"/>
        <v/>
      </c>
    </row>
    <row r="101" spans="10:24" ht="13.75" customHeight="1" x14ac:dyDescent="0.2">
      <c r="J101" s="3" t="str">
        <f t="shared" ca="1" si="33"/>
        <v/>
      </c>
      <c r="M101" s="14"/>
      <c r="N101" s="12" t="str">
        <f t="shared" ca="1" si="34"/>
        <v/>
      </c>
      <c r="P101" s="1">
        <f t="shared" si="35"/>
        <v>0</v>
      </c>
      <c r="Q101" s="1">
        <f t="shared" ca="1" si="42"/>
        <v>0</v>
      </c>
      <c r="R101" s="1">
        <f t="shared" si="36"/>
        <v>0</v>
      </c>
      <c r="S101" s="1">
        <f t="shared" ca="1" si="37"/>
        <v>47</v>
      </c>
      <c r="T101" s="1" t="str">
        <f>IF(H101="","",VLOOKUP(H101,'Вода SKU'!$A$1:$B$150,2,0))</f>
        <v/>
      </c>
      <c r="U101" s="1">
        <f t="shared" ca="1" si="38"/>
        <v>8</v>
      </c>
      <c r="V101" s="1">
        <f t="shared" si="39"/>
        <v>0</v>
      </c>
      <c r="W101" s="1">
        <f t="shared" ca="1" si="40"/>
        <v>0</v>
      </c>
      <c r="X101" s="1" t="str">
        <f t="shared" ca="1" si="41"/>
        <v/>
      </c>
    </row>
    <row r="102" spans="10:24" ht="13.75" customHeight="1" x14ac:dyDescent="0.2">
      <c r="J102" s="3" t="str">
        <f t="shared" ca="1" si="33"/>
        <v/>
      </c>
      <c r="M102" s="14"/>
      <c r="N102" s="12" t="str">
        <f t="shared" ca="1" si="34"/>
        <v/>
      </c>
      <c r="P102" s="1">
        <f t="shared" si="35"/>
        <v>0</v>
      </c>
      <c r="Q102" s="1">
        <f t="shared" ca="1" si="42"/>
        <v>0</v>
      </c>
      <c r="R102" s="1">
        <f t="shared" si="36"/>
        <v>0</v>
      </c>
      <c r="S102" s="1">
        <f t="shared" ca="1" si="37"/>
        <v>47</v>
      </c>
      <c r="T102" s="1" t="str">
        <f>IF(H102="","",VLOOKUP(H102,'Вода SKU'!$A$1:$B$150,2,0))</f>
        <v/>
      </c>
      <c r="U102" s="1">
        <f t="shared" ca="1" si="38"/>
        <v>8</v>
      </c>
      <c r="V102" s="1">
        <f t="shared" si="39"/>
        <v>0</v>
      </c>
      <c r="W102" s="1">
        <f t="shared" ca="1" si="40"/>
        <v>0</v>
      </c>
      <c r="X102" s="1" t="str">
        <f t="shared" ca="1" si="41"/>
        <v/>
      </c>
    </row>
    <row r="103" spans="10:24" ht="13.75" customHeight="1" x14ac:dyDescent="0.2">
      <c r="J103" s="3" t="str">
        <f t="shared" ca="1" si="33"/>
        <v/>
      </c>
      <c r="M103" s="14"/>
      <c r="N103" s="12" t="str">
        <f t="shared" ca="1" si="34"/>
        <v/>
      </c>
      <c r="P103" s="1">
        <f t="shared" si="35"/>
        <v>0</v>
      </c>
      <c r="Q103" s="1">
        <f t="shared" ca="1" si="42"/>
        <v>0</v>
      </c>
      <c r="R103" s="1">
        <f t="shared" si="36"/>
        <v>0</v>
      </c>
      <c r="S103" s="1">
        <f t="shared" ca="1" si="37"/>
        <v>47</v>
      </c>
      <c r="T103" s="1" t="str">
        <f>IF(H103="","",VLOOKUP(H103,'Вода SKU'!$A$1:$B$150,2,0))</f>
        <v/>
      </c>
      <c r="U103" s="1">
        <f t="shared" ca="1" si="38"/>
        <v>8</v>
      </c>
      <c r="V103" s="1">
        <f t="shared" si="39"/>
        <v>0</v>
      </c>
      <c r="W103" s="1">
        <f t="shared" ca="1" si="40"/>
        <v>0</v>
      </c>
      <c r="X103" s="1" t="str">
        <f t="shared" ca="1" si="41"/>
        <v/>
      </c>
    </row>
    <row r="104" spans="10:24" ht="13.75" customHeight="1" x14ac:dyDescent="0.2">
      <c r="J104" s="3" t="str">
        <f t="shared" ca="1" si="33"/>
        <v/>
      </c>
      <c r="M104" s="14"/>
      <c r="N104" s="12" t="str">
        <f t="shared" ca="1" si="34"/>
        <v/>
      </c>
      <c r="P104" s="1">
        <f t="shared" si="35"/>
        <v>0</v>
      </c>
      <c r="Q104" s="1">
        <f t="shared" ca="1" si="42"/>
        <v>0</v>
      </c>
      <c r="R104" s="1">
        <f t="shared" si="36"/>
        <v>0</v>
      </c>
      <c r="S104" s="1">
        <f t="shared" ca="1" si="37"/>
        <v>47</v>
      </c>
      <c r="T104" s="1" t="str">
        <f>IF(H104="","",VLOOKUP(H104,'Вода SKU'!$A$1:$B$150,2,0))</f>
        <v/>
      </c>
      <c r="U104" s="1">
        <f t="shared" ca="1" si="38"/>
        <v>8</v>
      </c>
      <c r="V104" s="1">
        <f t="shared" si="39"/>
        <v>0</v>
      </c>
      <c r="W104" s="1">
        <f t="shared" ca="1" si="40"/>
        <v>0</v>
      </c>
      <c r="X104" s="1" t="str">
        <f t="shared" ca="1" si="41"/>
        <v/>
      </c>
    </row>
    <row r="105" spans="10:24" ht="13.75" customHeight="1" x14ac:dyDescent="0.2">
      <c r="J105" s="3" t="str">
        <f t="shared" ca="1" si="33"/>
        <v/>
      </c>
      <c r="M105" s="14"/>
      <c r="N105" s="12" t="str">
        <f t="shared" ca="1" si="34"/>
        <v/>
      </c>
      <c r="P105" s="1">
        <f t="shared" si="35"/>
        <v>0</v>
      </c>
      <c r="Q105" s="1">
        <f t="shared" ca="1" si="42"/>
        <v>0</v>
      </c>
      <c r="R105" s="1">
        <f t="shared" si="36"/>
        <v>0</v>
      </c>
      <c r="S105" s="1">
        <f t="shared" ca="1" si="37"/>
        <v>47</v>
      </c>
      <c r="T105" s="1" t="str">
        <f>IF(H105="","",VLOOKUP(H105,'Вода SKU'!$A$1:$B$150,2,0))</f>
        <v/>
      </c>
      <c r="U105" s="1">
        <f t="shared" ca="1" si="38"/>
        <v>8</v>
      </c>
      <c r="V105" s="1">
        <f t="shared" si="39"/>
        <v>0</v>
      </c>
      <c r="W105" s="1">
        <f t="shared" ca="1" si="40"/>
        <v>0</v>
      </c>
      <c r="X105" s="1" t="str">
        <f t="shared" ca="1" si="41"/>
        <v/>
      </c>
    </row>
    <row r="106" spans="10:24" ht="13.75" customHeight="1" x14ac:dyDescent="0.2">
      <c r="J106" s="3" t="str">
        <f t="shared" ca="1" si="33"/>
        <v/>
      </c>
      <c r="M106" s="14"/>
      <c r="N106" s="12" t="str">
        <f t="shared" ca="1" si="34"/>
        <v/>
      </c>
      <c r="P106" s="1">
        <f t="shared" si="35"/>
        <v>0</v>
      </c>
      <c r="Q106" s="1">
        <f t="shared" ca="1" si="42"/>
        <v>0</v>
      </c>
      <c r="R106" s="1">
        <f t="shared" si="36"/>
        <v>0</v>
      </c>
      <c r="S106" s="1">
        <f t="shared" ca="1" si="37"/>
        <v>47</v>
      </c>
      <c r="T106" s="1" t="str">
        <f>IF(H106="","",VLOOKUP(H106,'Вода SKU'!$A$1:$B$150,2,0))</f>
        <v/>
      </c>
      <c r="U106" s="1">
        <f t="shared" ca="1" si="38"/>
        <v>8</v>
      </c>
      <c r="V106" s="1">
        <f t="shared" si="39"/>
        <v>0</v>
      </c>
      <c r="W106" s="1">
        <f t="shared" ca="1" si="40"/>
        <v>0</v>
      </c>
      <c r="X106" s="1" t="str">
        <f t="shared" ca="1" si="41"/>
        <v/>
      </c>
    </row>
    <row r="107" spans="10:24" ht="13.75" customHeight="1" x14ac:dyDescent="0.2">
      <c r="J107" s="3" t="str">
        <f t="shared" ca="1" si="33"/>
        <v/>
      </c>
      <c r="M107" s="14"/>
      <c r="N107" s="12" t="str">
        <f t="shared" ca="1" si="34"/>
        <v/>
      </c>
      <c r="P107" s="1">
        <f t="shared" si="35"/>
        <v>0</v>
      </c>
      <c r="Q107" s="1">
        <f t="shared" ca="1" si="42"/>
        <v>0</v>
      </c>
      <c r="R107" s="1">
        <f t="shared" si="36"/>
        <v>0</v>
      </c>
      <c r="S107" s="1">
        <f t="shared" ca="1" si="37"/>
        <v>47</v>
      </c>
      <c r="T107" s="1" t="str">
        <f>IF(H107="","",VLOOKUP(H107,'Вода SKU'!$A$1:$B$150,2,0))</f>
        <v/>
      </c>
      <c r="U107" s="1">
        <f t="shared" ca="1" si="38"/>
        <v>8</v>
      </c>
      <c r="V107" s="1">
        <f t="shared" si="39"/>
        <v>0</v>
      </c>
      <c r="W107" s="1">
        <f t="shared" ca="1" si="40"/>
        <v>0</v>
      </c>
      <c r="X107" s="1" t="str">
        <f t="shared" ca="1" si="41"/>
        <v/>
      </c>
    </row>
    <row r="108" spans="10:24" ht="13.75" customHeight="1" x14ac:dyDescent="0.2">
      <c r="J108" s="3" t="str">
        <f t="shared" ca="1" si="33"/>
        <v/>
      </c>
      <c r="M108" s="14"/>
      <c r="N108" s="12" t="str">
        <f t="shared" ca="1" si="34"/>
        <v/>
      </c>
      <c r="P108" s="1">
        <f t="shared" si="35"/>
        <v>0</v>
      </c>
      <c r="Q108" s="1">
        <f t="shared" ca="1" si="42"/>
        <v>0</v>
      </c>
      <c r="R108" s="1">
        <f t="shared" si="36"/>
        <v>0</v>
      </c>
      <c r="S108" s="1">
        <f t="shared" ca="1" si="37"/>
        <v>47</v>
      </c>
      <c r="T108" s="1" t="str">
        <f>IF(H108="","",VLOOKUP(H108,'Вода SKU'!$A$1:$B$150,2,0))</f>
        <v/>
      </c>
      <c r="U108" s="1">
        <f t="shared" ca="1" si="38"/>
        <v>8</v>
      </c>
      <c r="V108" s="1">
        <f t="shared" si="39"/>
        <v>0</v>
      </c>
      <c r="W108" s="1">
        <f t="shared" ca="1" si="40"/>
        <v>0</v>
      </c>
      <c r="X108" s="1" t="str">
        <f t="shared" ca="1" si="41"/>
        <v/>
      </c>
    </row>
    <row r="109" spans="10:24" ht="13.75" customHeight="1" x14ac:dyDescent="0.2">
      <c r="J109" s="3" t="str">
        <f t="shared" ca="1" si="33"/>
        <v/>
      </c>
      <c r="M109" s="14"/>
      <c r="N109" s="12" t="str">
        <f t="shared" ca="1" si="34"/>
        <v/>
      </c>
      <c r="P109" s="1">
        <f t="shared" si="35"/>
        <v>0</v>
      </c>
      <c r="Q109" s="1">
        <f t="shared" ca="1" si="42"/>
        <v>0</v>
      </c>
      <c r="R109" s="1">
        <f t="shared" si="36"/>
        <v>0</v>
      </c>
      <c r="S109" s="1">
        <f t="shared" ca="1" si="37"/>
        <v>47</v>
      </c>
      <c r="T109" s="1" t="str">
        <f>IF(H109="","",VLOOKUP(H109,'Вода SKU'!$A$1:$B$150,2,0))</f>
        <v/>
      </c>
      <c r="U109" s="1">
        <f t="shared" ca="1" si="38"/>
        <v>8</v>
      </c>
      <c r="V109" s="1">
        <f t="shared" si="39"/>
        <v>0</v>
      </c>
      <c r="W109" s="1">
        <f t="shared" ca="1" si="40"/>
        <v>0</v>
      </c>
      <c r="X109" s="1" t="str">
        <f t="shared" ca="1" si="41"/>
        <v/>
      </c>
    </row>
    <row r="110" spans="10:24" ht="13.75" customHeight="1" x14ac:dyDescent="0.2">
      <c r="J110" s="3" t="str">
        <f t="shared" ca="1" si="33"/>
        <v/>
      </c>
      <c r="M110" s="14"/>
      <c r="N110" s="12" t="str">
        <f t="shared" ca="1" si="34"/>
        <v/>
      </c>
      <c r="P110" s="1">
        <f t="shared" si="35"/>
        <v>0</v>
      </c>
      <c r="Q110" s="1">
        <f t="shared" ca="1" si="42"/>
        <v>0</v>
      </c>
      <c r="R110" s="1">
        <f t="shared" si="36"/>
        <v>0</v>
      </c>
      <c r="S110" s="1">
        <f t="shared" ca="1" si="37"/>
        <v>47</v>
      </c>
      <c r="T110" s="1" t="str">
        <f>IF(H110="","",VLOOKUP(H110,'Вода SKU'!$A$1:$B$150,2,0))</f>
        <v/>
      </c>
      <c r="U110" s="1">
        <f t="shared" ca="1" si="38"/>
        <v>8</v>
      </c>
      <c r="V110" s="1">
        <f t="shared" si="39"/>
        <v>0</v>
      </c>
      <c r="W110" s="1">
        <f t="shared" ca="1" si="40"/>
        <v>0</v>
      </c>
      <c r="X110" s="1" t="str">
        <f t="shared" ca="1" si="41"/>
        <v/>
      </c>
    </row>
    <row r="111" spans="10:24" ht="13.75" customHeight="1" x14ac:dyDescent="0.2">
      <c r="J111" s="3" t="str">
        <f t="shared" ca="1" si="33"/>
        <v/>
      </c>
      <c r="M111" s="14"/>
      <c r="N111" s="12" t="str">
        <f t="shared" ca="1" si="34"/>
        <v/>
      </c>
      <c r="P111" s="1">
        <f t="shared" si="35"/>
        <v>0</v>
      </c>
      <c r="Q111" s="1">
        <f t="shared" ca="1" si="42"/>
        <v>0</v>
      </c>
      <c r="R111" s="1">
        <f t="shared" si="36"/>
        <v>0</v>
      </c>
      <c r="S111" s="1">
        <f t="shared" ca="1" si="37"/>
        <v>47</v>
      </c>
      <c r="T111" s="1" t="str">
        <f>IF(H111="","",VLOOKUP(H111,'Вода SKU'!$A$1:$B$150,2,0))</f>
        <v/>
      </c>
      <c r="U111" s="1">
        <f t="shared" ca="1" si="38"/>
        <v>8</v>
      </c>
      <c r="V111" s="1">
        <f t="shared" si="39"/>
        <v>0</v>
      </c>
      <c r="W111" s="1">
        <f t="shared" ca="1" si="40"/>
        <v>0</v>
      </c>
      <c r="X111" s="1" t="str">
        <f t="shared" ca="1" si="41"/>
        <v/>
      </c>
    </row>
    <row r="112" spans="10:24" ht="13.75" customHeight="1" x14ac:dyDescent="0.2">
      <c r="J112" s="3" t="str">
        <f t="shared" ca="1" si="33"/>
        <v/>
      </c>
      <c r="M112" s="14"/>
      <c r="N112" s="12" t="str">
        <f t="shared" ca="1" si="34"/>
        <v/>
      </c>
      <c r="P112" s="1">
        <f t="shared" si="35"/>
        <v>0</v>
      </c>
      <c r="Q112" s="1">
        <f t="shared" ca="1" si="42"/>
        <v>0</v>
      </c>
      <c r="R112" s="1">
        <f t="shared" si="36"/>
        <v>0</v>
      </c>
      <c r="S112" s="1">
        <f t="shared" ca="1" si="37"/>
        <v>47</v>
      </c>
      <c r="T112" s="1" t="str">
        <f>IF(H112="","",VLOOKUP(H112,'Вода SKU'!$A$1:$B$150,2,0))</f>
        <v/>
      </c>
      <c r="U112" s="1">
        <f t="shared" ca="1" si="38"/>
        <v>8</v>
      </c>
      <c r="V112" s="1">
        <f t="shared" si="39"/>
        <v>0</v>
      </c>
      <c r="W112" s="1">
        <f t="shared" ca="1" si="40"/>
        <v>0</v>
      </c>
      <c r="X112" s="1" t="str">
        <f t="shared" ca="1" si="41"/>
        <v/>
      </c>
    </row>
    <row r="113" spans="10:24" ht="13.75" customHeight="1" x14ac:dyDescent="0.2">
      <c r="J113" s="3" t="str">
        <f t="shared" ca="1" si="33"/>
        <v/>
      </c>
      <c r="M113" s="14"/>
      <c r="N113" s="12" t="str">
        <f t="shared" ca="1" si="34"/>
        <v/>
      </c>
      <c r="P113" s="1">
        <f t="shared" si="35"/>
        <v>0</v>
      </c>
      <c r="Q113" s="1">
        <f t="shared" ca="1" si="42"/>
        <v>0</v>
      </c>
      <c r="R113" s="1">
        <f t="shared" si="36"/>
        <v>0</v>
      </c>
      <c r="S113" s="1">
        <f t="shared" ca="1" si="37"/>
        <v>47</v>
      </c>
      <c r="T113" s="1" t="str">
        <f>IF(H113="","",VLOOKUP(H113,'Вода SKU'!$A$1:$B$150,2,0))</f>
        <v/>
      </c>
      <c r="U113" s="1">
        <f t="shared" ca="1" si="38"/>
        <v>8</v>
      </c>
      <c r="V113" s="1">
        <f t="shared" si="39"/>
        <v>0</v>
      </c>
      <c r="W113" s="1">
        <f t="shared" ca="1" si="40"/>
        <v>0</v>
      </c>
      <c r="X113" s="1" t="str">
        <f t="shared" ca="1" si="41"/>
        <v/>
      </c>
    </row>
    <row r="114" spans="10:24" ht="13.75" customHeight="1" x14ac:dyDescent="0.2">
      <c r="J114" s="3" t="str">
        <f t="shared" ca="1" si="33"/>
        <v/>
      </c>
      <c r="M114" s="14"/>
      <c r="N114" s="12" t="str">
        <f t="shared" ca="1" si="34"/>
        <v/>
      </c>
      <c r="P114" s="1">
        <f t="shared" si="35"/>
        <v>0</v>
      </c>
      <c r="Q114" s="1">
        <f t="shared" ca="1" si="42"/>
        <v>0</v>
      </c>
      <c r="R114" s="1">
        <f t="shared" si="36"/>
        <v>0</v>
      </c>
      <c r="S114" s="1">
        <f t="shared" ca="1" si="37"/>
        <v>47</v>
      </c>
      <c r="T114" s="1" t="str">
        <f>IF(H114="","",VLOOKUP(H114,'Вода SKU'!$A$1:$B$150,2,0))</f>
        <v/>
      </c>
      <c r="U114" s="1">
        <f t="shared" ca="1" si="38"/>
        <v>8</v>
      </c>
      <c r="V114" s="1">
        <f t="shared" si="39"/>
        <v>0</v>
      </c>
      <c r="W114" s="1">
        <f t="shared" ca="1" si="40"/>
        <v>0</v>
      </c>
      <c r="X114" s="1" t="str">
        <f t="shared" ca="1" si="41"/>
        <v/>
      </c>
    </row>
    <row r="115" spans="10:24" ht="13.75" customHeight="1" x14ac:dyDescent="0.2">
      <c r="J115" s="3" t="str">
        <f t="shared" ca="1" si="33"/>
        <v/>
      </c>
      <c r="M115" s="14"/>
      <c r="N115" s="12" t="str">
        <f t="shared" ca="1" si="34"/>
        <v/>
      </c>
      <c r="P115" s="1">
        <f t="shared" si="35"/>
        <v>0</v>
      </c>
      <c r="Q115" s="1">
        <f t="shared" ca="1" si="42"/>
        <v>0</v>
      </c>
      <c r="R115" s="1">
        <f t="shared" si="36"/>
        <v>0</v>
      </c>
      <c r="S115" s="1">
        <f t="shared" ca="1" si="37"/>
        <v>47</v>
      </c>
      <c r="T115" s="1" t="str">
        <f>IF(H115="","",VLOOKUP(H115,'Вода SKU'!$A$1:$B$150,2,0))</f>
        <v/>
      </c>
      <c r="U115" s="1">
        <f t="shared" ca="1" si="38"/>
        <v>8</v>
      </c>
      <c r="V115" s="1">
        <f t="shared" si="39"/>
        <v>0</v>
      </c>
      <c r="W115" s="1">
        <f t="shared" ca="1" si="40"/>
        <v>0</v>
      </c>
      <c r="X115" s="1" t="str">
        <f t="shared" ca="1" si="41"/>
        <v/>
      </c>
    </row>
    <row r="116" spans="10:24" ht="13.75" customHeight="1" x14ac:dyDescent="0.2">
      <c r="J116" s="3" t="str">
        <f t="shared" ca="1" si="33"/>
        <v/>
      </c>
      <c r="M116" s="14"/>
      <c r="N116" s="12" t="str">
        <f t="shared" ca="1" si="34"/>
        <v/>
      </c>
      <c r="P116" s="1">
        <f t="shared" si="35"/>
        <v>0</v>
      </c>
      <c r="Q116" s="1">
        <f t="shared" ca="1" si="42"/>
        <v>0</v>
      </c>
      <c r="R116" s="1">
        <f t="shared" si="36"/>
        <v>0</v>
      </c>
      <c r="S116" s="1">
        <f t="shared" ca="1" si="37"/>
        <v>47</v>
      </c>
      <c r="T116" s="1" t="str">
        <f>IF(H116="","",VLOOKUP(H116,'Вода SKU'!$A$1:$B$150,2,0))</f>
        <v/>
      </c>
      <c r="U116" s="1">
        <f t="shared" ca="1" si="38"/>
        <v>8</v>
      </c>
      <c r="V116" s="1">
        <f t="shared" si="39"/>
        <v>0</v>
      </c>
      <c r="W116" s="1">
        <f t="shared" ca="1" si="40"/>
        <v>0</v>
      </c>
      <c r="X116" s="1" t="str">
        <f t="shared" ca="1" si="41"/>
        <v/>
      </c>
    </row>
    <row r="117" spans="10:24" ht="13.75" customHeight="1" x14ac:dyDescent="0.2">
      <c r="J117" s="3" t="str">
        <f t="shared" ca="1" si="33"/>
        <v/>
      </c>
      <c r="M117" s="14"/>
      <c r="N117" s="12" t="str">
        <f t="shared" ca="1" si="34"/>
        <v/>
      </c>
      <c r="P117" s="1">
        <f t="shared" si="35"/>
        <v>0</v>
      </c>
      <c r="Q117" s="1">
        <f t="shared" ca="1" si="42"/>
        <v>0</v>
      </c>
      <c r="R117" s="1">
        <f t="shared" si="36"/>
        <v>0</v>
      </c>
      <c r="S117" s="1">
        <f t="shared" ca="1" si="37"/>
        <v>47</v>
      </c>
      <c r="T117" s="1" t="str">
        <f>IF(H117="","",VLOOKUP(H117,'Вода SKU'!$A$1:$B$150,2,0))</f>
        <v/>
      </c>
      <c r="U117" s="1">
        <f t="shared" ca="1" si="38"/>
        <v>8</v>
      </c>
      <c r="V117" s="1">
        <f t="shared" si="39"/>
        <v>0</v>
      </c>
      <c r="W117" s="1">
        <f t="shared" ca="1" si="40"/>
        <v>0</v>
      </c>
      <c r="X117" s="1" t="str">
        <f t="shared" ca="1" si="41"/>
        <v/>
      </c>
    </row>
    <row r="118" spans="10:24" ht="13.75" customHeight="1" x14ac:dyDescent="0.2">
      <c r="J118" s="3" t="str">
        <f t="shared" ca="1" si="33"/>
        <v/>
      </c>
      <c r="M118" s="14"/>
      <c r="N118" s="12" t="str">
        <f t="shared" ca="1" si="34"/>
        <v/>
      </c>
      <c r="P118" s="1">
        <f t="shared" si="35"/>
        <v>0</v>
      </c>
      <c r="Q118" s="1">
        <f t="shared" ca="1" si="42"/>
        <v>0</v>
      </c>
      <c r="R118" s="1">
        <f t="shared" si="36"/>
        <v>0</v>
      </c>
      <c r="S118" s="1">
        <f t="shared" ca="1" si="37"/>
        <v>47</v>
      </c>
      <c r="T118" s="1" t="str">
        <f>IF(H118="","",VLOOKUP(H118,'Вода SKU'!$A$1:$B$150,2,0))</f>
        <v/>
      </c>
      <c r="U118" s="1">
        <f t="shared" ca="1" si="38"/>
        <v>8</v>
      </c>
      <c r="V118" s="1">
        <f t="shared" si="39"/>
        <v>0</v>
      </c>
      <c r="W118" s="1">
        <f t="shared" ca="1" si="40"/>
        <v>0</v>
      </c>
      <c r="X118" s="1" t="str">
        <f t="shared" ca="1" si="41"/>
        <v/>
      </c>
    </row>
    <row r="119" spans="10:24" ht="13.75" customHeight="1" x14ac:dyDescent="0.2">
      <c r="J119" s="3" t="str">
        <f t="shared" ca="1" si="33"/>
        <v/>
      </c>
      <c r="M119" s="14"/>
      <c r="N119" s="12" t="str">
        <f t="shared" ca="1" si="34"/>
        <v/>
      </c>
      <c r="P119" s="1">
        <f t="shared" si="35"/>
        <v>0</v>
      </c>
      <c r="Q119" s="1">
        <f t="shared" ca="1" si="42"/>
        <v>0</v>
      </c>
      <c r="R119" s="1">
        <f t="shared" si="36"/>
        <v>0</v>
      </c>
      <c r="S119" s="1">
        <f t="shared" ca="1" si="37"/>
        <v>47</v>
      </c>
      <c r="T119" s="1" t="str">
        <f>IF(H119="","",VLOOKUP(H119,'Вода SKU'!$A$1:$B$150,2,0))</f>
        <v/>
      </c>
      <c r="U119" s="1">
        <f t="shared" ca="1" si="38"/>
        <v>8</v>
      </c>
      <c r="V119" s="1">
        <f t="shared" si="39"/>
        <v>0</v>
      </c>
      <c r="W119" s="1">
        <f t="shared" ca="1" si="40"/>
        <v>0</v>
      </c>
      <c r="X119" s="1" t="str">
        <f t="shared" ca="1" si="41"/>
        <v/>
      </c>
    </row>
    <row r="120" spans="10:24" ht="13.75" customHeight="1" x14ac:dyDescent="0.2">
      <c r="J120" s="3" t="str">
        <f t="shared" ca="1" si="33"/>
        <v/>
      </c>
      <c r="M120" s="14"/>
      <c r="N120" s="12" t="str">
        <f t="shared" ca="1" si="34"/>
        <v/>
      </c>
      <c r="P120" s="1">
        <f t="shared" si="35"/>
        <v>0</v>
      </c>
      <c r="Q120" s="1">
        <f t="shared" ca="1" si="42"/>
        <v>0</v>
      </c>
      <c r="R120" s="1">
        <f t="shared" si="36"/>
        <v>0</v>
      </c>
      <c r="S120" s="1">
        <f t="shared" ca="1" si="37"/>
        <v>47</v>
      </c>
      <c r="T120" s="1" t="str">
        <f>IF(H120="","",VLOOKUP(H120,'Вода SKU'!$A$1:$B$150,2,0))</f>
        <v/>
      </c>
      <c r="U120" s="1">
        <f t="shared" ca="1" si="38"/>
        <v>8</v>
      </c>
      <c r="V120" s="1">
        <f t="shared" si="39"/>
        <v>0</v>
      </c>
      <c r="W120" s="1">
        <f t="shared" ca="1" si="40"/>
        <v>0</v>
      </c>
      <c r="X120" s="1" t="str">
        <f t="shared" ca="1" si="41"/>
        <v/>
      </c>
    </row>
    <row r="121" spans="10:24" ht="13.75" customHeight="1" x14ac:dyDescent="0.2">
      <c r="J121" s="3" t="str">
        <f t="shared" ca="1" si="33"/>
        <v/>
      </c>
      <c r="M121" s="14"/>
      <c r="N121" s="12" t="str">
        <f t="shared" ca="1" si="34"/>
        <v/>
      </c>
      <c r="P121" s="1">
        <f t="shared" si="35"/>
        <v>0</v>
      </c>
      <c r="Q121" s="1">
        <f t="shared" ca="1" si="42"/>
        <v>0</v>
      </c>
      <c r="R121" s="1">
        <f t="shared" si="36"/>
        <v>0</v>
      </c>
      <c r="S121" s="1">
        <f t="shared" ca="1" si="37"/>
        <v>47</v>
      </c>
      <c r="T121" s="1" t="str">
        <f>IF(H121="","",VLOOKUP(H121,'Вода SKU'!$A$1:$B$150,2,0))</f>
        <v/>
      </c>
      <c r="U121" s="1">
        <f t="shared" ca="1" si="38"/>
        <v>8</v>
      </c>
      <c r="V121" s="1">
        <f t="shared" si="39"/>
        <v>0</v>
      </c>
      <c r="W121" s="1">
        <f t="shared" ca="1" si="40"/>
        <v>0</v>
      </c>
      <c r="X121" s="1" t="str">
        <f t="shared" ca="1" si="41"/>
        <v/>
      </c>
    </row>
    <row r="122" spans="10:24" ht="13.75" customHeight="1" x14ac:dyDescent="0.2">
      <c r="J122" s="3" t="str">
        <f t="shared" ca="1" si="33"/>
        <v/>
      </c>
      <c r="M122" s="14"/>
      <c r="N122" s="12" t="str">
        <f t="shared" ca="1" si="34"/>
        <v/>
      </c>
      <c r="P122" s="1">
        <f t="shared" si="35"/>
        <v>0</v>
      </c>
      <c r="Q122" s="1">
        <f t="shared" ca="1" si="42"/>
        <v>0</v>
      </c>
      <c r="R122" s="1">
        <f t="shared" si="36"/>
        <v>0</v>
      </c>
      <c r="S122" s="1">
        <f t="shared" ca="1" si="37"/>
        <v>47</v>
      </c>
      <c r="T122" s="1" t="str">
        <f>IF(H122="","",VLOOKUP(H122,'Вода SKU'!$A$1:$B$150,2,0))</f>
        <v/>
      </c>
      <c r="U122" s="1">
        <f t="shared" ca="1" si="38"/>
        <v>8</v>
      </c>
      <c r="V122" s="1">
        <f t="shared" si="39"/>
        <v>0</v>
      </c>
      <c r="W122" s="1">
        <f t="shared" ca="1" si="40"/>
        <v>0</v>
      </c>
      <c r="X122" s="1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163</v>
      </c>
    </row>
    <row r="2" spans="1:1" ht="14.5" customHeight="1" x14ac:dyDescent="0.2">
      <c r="A2" s="1" t="s">
        <v>213</v>
      </c>
    </row>
    <row r="3" spans="1:1" ht="14.5" customHeight="1" x14ac:dyDescent="0.2">
      <c r="A3" s="1" t="s">
        <v>204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1"/>
  <sheetViews>
    <sheetView zoomScale="55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15" t="s">
        <v>163</v>
      </c>
      <c r="B1" s="15" t="s">
        <v>163</v>
      </c>
    </row>
    <row r="2" spans="1:2" x14ac:dyDescent="0.2">
      <c r="A2" s="15" t="s">
        <v>214</v>
      </c>
      <c r="B2" s="15" t="s">
        <v>186</v>
      </c>
    </row>
    <row r="3" spans="1:2" x14ac:dyDescent="0.2">
      <c r="A3" s="15" t="s">
        <v>215</v>
      </c>
      <c r="B3" s="15" t="s">
        <v>186</v>
      </c>
    </row>
    <row r="4" spans="1:2" x14ac:dyDescent="0.2">
      <c r="A4" s="15" t="s">
        <v>203</v>
      </c>
      <c r="B4" s="15" t="s">
        <v>186</v>
      </c>
    </row>
    <row r="5" spans="1:2" x14ac:dyDescent="0.2">
      <c r="A5" s="15" t="s">
        <v>216</v>
      </c>
      <c r="B5" s="15" t="s">
        <v>186</v>
      </c>
    </row>
    <row r="6" spans="1:2" x14ac:dyDescent="0.2">
      <c r="A6" s="15" t="s">
        <v>217</v>
      </c>
      <c r="B6" s="15" t="s">
        <v>186</v>
      </c>
    </row>
    <row r="7" spans="1:2" x14ac:dyDescent="0.2">
      <c r="A7" s="15" t="s">
        <v>218</v>
      </c>
      <c r="B7" s="15" t="s">
        <v>186</v>
      </c>
    </row>
    <row r="8" spans="1:2" x14ac:dyDescent="0.2">
      <c r="A8" s="15" t="s">
        <v>162</v>
      </c>
      <c r="B8" s="15" t="s">
        <v>185</v>
      </c>
    </row>
    <row r="9" spans="1:2" x14ac:dyDescent="0.2">
      <c r="A9" s="15" t="s">
        <v>219</v>
      </c>
      <c r="B9" s="15" t="s">
        <v>185</v>
      </c>
    </row>
    <row r="10" spans="1:2" x14ac:dyDescent="0.2">
      <c r="A10" s="15" t="s">
        <v>220</v>
      </c>
      <c r="B10" s="15" t="s">
        <v>150</v>
      </c>
    </row>
    <row r="11" spans="1:2" x14ac:dyDescent="0.2">
      <c r="A11" s="15" t="s">
        <v>221</v>
      </c>
      <c r="B11" s="15" t="s">
        <v>150</v>
      </c>
    </row>
    <row r="12" spans="1:2" x14ac:dyDescent="0.2">
      <c r="A12" s="15" t="s">
        <v>222</v>
      </c>
      <c r="B12" s="15" t="s">
        <v>150</v>
      </c>
    </row>
    <row r="13" spans="1:2" x14ac:dyDescent="0.2">
      <c r="A13" s="15" t="s">
        <v>223</v>
      </c>
      <c r="B13" s="15" t="s">
        <v>150</v>
      </c>
    </row>
    <row r="14" spans="1:2" x14ac:dyDescent="0.2">
      <c r="A14" s="15" t="s">
        <v>189</v>
      </c>
      <c r="B14" s="15" t="s">
        <v>186</v>
      </c>
    </row>
    <row r="15" spans="1:2" x14ac:dyDescent="0.2">
      <c r="A15" s="15" t="s">
        <v>184</v>
      </c>
      <c r="B15" s="15" t="s">
        <v>191</v>
      </c>
    </row>
    <row r="16" spans="1:2" x14ac:dyDescent="0.2">
      <c r="A16" s="15" t="s">
        <v>176</v>
      </c>
      <c r="B16" s="15" t="s">
        <v>191</v>
      </c>
    </row>
    <row r="17" spans="1:2" x14ac:dyDescent="0.2">
      <c r="A17" s="15" t="s">
        <v>182</v>
      </c>
      <c r="B17" s="15" t="s">
        <v>191</v>
      </c>
    </row>
    <row r="18" spans="1:2" x14ac:dyDescent="0.2">
      <c r="A18" s="15" t="s">
        <v>177</v>
      </c>
      <c r="B18" s="15" t="s">
        <v>191</v>
      </c>
    </row>
    <row r="19" spans="1:2" x14ac:dyDescent="0.2">
      <c r="A19" s="15" t="s">
        <v>175</v>
      </c>
      <c r="B19" s="15" t="s">
        <v>191</v>
      </c>
    </row>
    <row r="20" spans="1:2" x14ac:dyDescent="0.2">
      <c r="A20" s="15" t="s">
        <v>190</v>
      </c>
      <c r="B20" s="15" t="s">
        <v>186</v>
      </c>
    </row>
    <row r="21" spans="1:2" x14ac:dyDescent="0.2">
      <c r="A21" s="15" t="s">
        <v>192</v>
      </c>
      <c r="B21" s="15" t="s">
        <v>191</v>
      </c>
    </row>
    <row r="22" spans="1:2" x14ac:dyDescent="0.2">
      <c r="A22" s="15" t="s">
        <v>198</v>
      </c>
      <c r="B22" s="15" t="s">
        <v>191</v>
      </c>
    </row>
    <row r="23" spans="1:2" x14ac:dyDescent="0.2">
      <c r="A23" s="15" t="s">
        <v>224</v>
      </c>
      <c r="B23" s="15" t="s">
        <v>186</v>
      </c>
    </row>
    <row r="24" spans="1:2" x14ac:dyDescent="0.2">
      <c r="A24" s="15" t="s">
        <v>195</v>
      </c>
      <c r="B24" s="15" t="s">
        <v>191</v>
      </c>
    </row>
    <row r="25" spans="1:2" x14ac:dyDescent="0.2">
      <c r="A25" s="15" t="s">
        <v>193</v>
      </c>
      <c r="B25" s="15" t="s">
        <v>191</v>
      </c>
    </row>
    <row r="26" spans="1:2" x14ac:dyDescent="0.2">
      <c r="A26" s="15" t="s">
        <v>225</v>
      </c>
      <c r="B26" s="15" t="s">
        <v>226</v>
      </c>
    </row>
    <row r="27" spans="1:2" x14ac:dyDescent="0.2">
      <c r="A27" s="15" t="s">
        <v>227</v>
      </c>
      <c r="B27" s="15" t="s">
        <v>164</v>
      </c>
    </row>
    <row r="28" spans="1:2" x14ac:dyDescent="0.2">
      <c r="A28" s="15" t="s">
        <v>180</v>
      </c>
      <c r="B28" s="15" t="s">
        <v>191</v>
      </c>
    </row>
    <row r="29" spans="1:2" x14ac:dyDescent="0.2">
      <c r="A29" s="15" t="s">
        <v>183</v>
      </c>
      <c r="B29" s="15" t="s">
        <v>191</v>
      </c>
    </row>
    <row r="30" spans="1:2" x14ac:dyDescent="0.2">
      <c r="A30" s="15" t="s">
        <v>228</v>
      </c>
      <c r="B30" s="15" t="s">
        <v>164</v>
      </c>
    </row>
    <row r="31" spans="1:2" x14ac:dyDescent="0.2">
      <c r="A31" s="15" t="s">
        <v>229</v>
      </c>
      <c r="B31" s="15" t="s">
        <v>164</v>
      </c>
    </row>
    <row r="32" spans="1:2" x14ac:dyDescent="0.2">
      <c r="A32" s="15" t="s">
        <v>174</v>
      </c>
      <c r="B32" s="15" t="s">
        <v>164</v>
      </c>
    </row>
    <row r="33" spans="1:2" x14ac:dyDescent="0.2">
      <c r="A33" s="15" t="s">
        <v>230</v>
      </c>
      <c r="B33" s="15" t="s">
        <v>164</v>
      </c>
    </row>
    <row r="34" spans="1:2" x14ac:dyDescent="0.2">
      <c r="A34" s="15" t="s">
        <v>181</v>
      </c>
      <c r="B34" s="15" t="s">
        <v>191</v>
      </c>
    </row>
    <row r="35" spans="1:2" x14ac:dyDescent="0.2">
      <c r="A35" s="15" t="s">
        <v>197</v>
      </c>
      <c r="B35" s="15" t="s">
        <v>191</v>
      </c>
    </row>
    <row r="36" spans="1:2" x14ac:dyDescent="0.2">
      <c r="A36" s="15" t="s">
        <v>231</v>
      </c>
      <c r="B36" s="15" t="s">
        <v>164</v>
      </c>
    </row>
    <row r="37" spans="1:2" x14ac:dyDescent="0.2">
      <c r="A37" s="15" t="s">
        <v>196</v>
      </c>
      <c r="B37" s="15" t="s">
        <v>191</v>
      </c>
    </row>
    <row r="38" spans="1:2" x14ac:dyDescent="0.2">
      <c r="A38" s="15" t="s">
        <v>194</v>
      </c>
      <c r="B38" s="15" t="s">
        <v>191</v>
      </c>
    </row>
    <row r="39" spans="1:2" x14ac:dyDescent="0.2">
      <c r="A39" s="15" t="s">
        <v>170</v>
      </c>
      <c r="B39" s="15" t="s">
        <v>164</v>
      </c>
    </row>
    <row r="40" spans="1:2" x14ac:dyDescent="0.2">
      <c r="A40" s="15" t="s">
        <v>169</v>
      </c>
      <c r="B40" s="15" t="s">
        <v>164</v>
      </c>
    </row>
    <row r="41" spans="1:2" x14ac:dyDescent="0.2">
      <c r="A41" s="15" t="s">
        <v>160</v>
      </c>
      <c r="B41" s="15" t="s">
        <v>185</v>
      </c>
    </row>
    <row r="42" spans="1:2" x14ac:dyDescent="0.2">
      <c r="A42" s="15" t="s">
        <v>232</v>
      </c>
      <c r="B42" s="15" t="s">
        <v>185</v>
      </c>
    </row>
    <row r="43" spans="1:2" x14ac:dyDescent="0.2">
      <c r="A43" s="15" t="s">
        <v>233</v>
      </c>
      <c r="B43" s="15" t="s">
        <v>185</v>
      </c>
    </row>
    <row r="44" spans="1:2" x14ac:dyDescent="0.2">
      <c r="A44" s="15" t="s">
        <v>234</v>
      </c>
      <c r="B44" s="15" t="s">
        <v>185</v>
      </c>
    </row>
    <row r="45" spans="1:2" x14ac:dyDescent="0.2">
      <c r="A45" s="15" t="s">
        <v>211</v>
      </c>
      <c r="B45" s="15" t="s">
        <v>185</v>
      </c>
    </row>
    <row r="46" spans="1:2" x14ac:dyDescent="0.2">
      <c r="A46" s="15" t="s">
        <v>212</v>
      </c>
      <c r="B46" s="15" t="s">
        <v>150</v>
      </c>
    </row>
    <row r="47" spans="1:2" x14ac:dyDescent="0.2">
      <c r="A47" s="15" t="s">
        <v>235</v>
      </c>
      <c r="B47" s="15" t="s">
        <v>150</v>
      </c>
    </row>
    <row r="48" spans="1:2" x14ac:dyDescent="0.2">
      <c r="A48" s="15" t="s">
        <v>207</v>
      </c>
      <c r="B48" s="15" t="s">
        <v>185</v>
      </c>
    </row>
    <row r="49" spans="1:2" x14ac:dyDescent="0.2">
      <c r="A49" s="15" t="s">
        <v>236</v>
      </c>
      <c r="B49" s="15" t="s">
        <v>185</v>
      </c>
    </row>
    <row r="50" spans="1:2" x14ac:dyDescent="0.2">
      <c r="A50" s="15" t="s">
        <v>237</v>
      </c>
      <c r="B50" s="15" t="s">
        <v>185</v>
      </c>
    </row>
    <row r="51" spans="1:2" x14ac:dyDescent="0.2">
      <c r="A51" s="15" t="s">
        <v>238</v>
      </c>
      <c r="B51" s="15" t="s">
        <v>150</v>
      </c>
    </row>
    <row r="52" spans="1:2" x14ac:dyDescent="0.2">
      <c r="A52" s="15" t="s">
        <v>155</v>
      </c>
      <c r="B52" s="15" t="s">
        <v>150</v>
      </c>
    </row>
    <row r="53" spans="1:2" x14ac:dyDescent="0.2">
      <c r="A53" s="15" t="s">
        <v>239</v>
      </c>
      <c r="B53" s="15" t="s">
        <v>150</v>
      </c>
    </row>
    <row r="54" spans="1:2" x14ac:dyDescent="0.2">
      <c r="A54" s="15" t="s">
        <v>240</v>
      </c>
      <c r="B54" s="15" t="s">
        <v>150</v>
      </c>
    </row>
    <row r="55" spans="1:2" x14ac:dyDescent="0.2">
      <c r="A55" s="15" t="s">
        <v>241</v>
      </c>
      <c r="B55" s="15" t="s">
        <v>150</v>
      </c>
    </row>
    <row r="56" spans="1:2" x14ac:dyDescent="0.2">
      <c r="A56" s="15" t="s">
        <v>242</v>
      </c>
      <c r="B56" s="15" t="s">
        <v>150</v>
      </c>
    </row>
    <row r="57" spans="1:2" x14ac:dyDescent="0.2">
      <c r="A57" s="15" t="s">
        <v>243</v>
      </c>
      <c r="B57" s="15" t="s">
        <v>244</v>
      </c>
    </row>
    <row r="58" spans="1:2" x14ac:dyDescent="0.2">
      <c r="A58" s="15" t="s">
        <v>245</v>
      </c>
      <c r="B58" s="15" t="s">
        <v>185</v>
      </c>
    </row>
    <row r="59" spans="1:2" x14ac:dyDescent="0.2">
      <c r="A59" s="15" t="s">
        <v>246</v>
      </c>
      <c r="B59" s="15" t="s">
        <v>150</v>
      </c>
    </row>
    <row r="60" spans="1:2" x14ac:dyDescent="0.2">
      <c r="A60" s="15" t="s">
        <v>247</v>
      </c>
      <c r="B60" s="15" t="s">
        <v>150</v>
      </c>
    </row>
    <row r="61" spans="1:2" x14ac:dyDescent="0.2">
      <c r="A61" s="15" t="s">
        <v>248</v>
      </c>
      <c r="B61" s="15" t="s">
        <v>150</v>
      </c>
    </row>
    <row r="62" spans="1:2" x14ac:dyDescent="0.2">
      <c r="A62" s="15" t="s">
        <v>249</v>
      </c>
      <c r="B62" s="15" t="s">
        <v>150</v>
      </c>
    </row>
    <row r="63" spans="1:2" x14ac:dyDescent="0.2">
      <c r="A63" s="15" t="s">
        <v>250</v>
      </c>
      <c r="B63" s="15" t="s">
        <v>150</v>
      </c>
    </row>
    <row r="64" spans="1:2" x14ac:dyDescent="0.2">
      <c r="A64" s="15" t="s">
        <v>251</v>
      </c>
      <c r="B64" s="15" t="s">
        <v>185</v>
      </c>
    </row>
    <row r="65" spans="1:2" x14ac:dyDescent="0.2">
      <c r="A65" s="15" t="s">
        <v>252</v>
      </c>
      <c r="B65" s="15" t="s">
        <v>150</v>
      </c>
    </row>
    <row r="66" spans="1:2" x14ac:dyDescent="0.2">
      <c r="A66" s="15" t="s">
        <v>161</v>
      </c>
      <c r="B66" s="15" t="s">
        <v>150</v>
      </c>
    </row>
    <row r="67" spans="1:2" x14ac:dyDescent="0.2">
      <c r="A67" s="15" t="s">
        <v>208</v>
      </c>
      <c r="B67" s="15" t="s">
        <v>150</v>
      </c>
    </row>
    <row r="68" spans="1:2" x14ac:dyDescent="0.2">
      <c r="A68" s="15" t="s">
        <v>253</v>
      </c>
      <c r="B68" s="15" t="s">
        <v>226</v>
      </c>
    </row>
    <row r="69" spans="1:2" x14ac:dyDescent="0.2">
      <c r="A69" s="15" t="s">
        <v>254</v>
      </c>
      <c r="B69" s="15" t="s">
        <v>150</v>
      </c>
    </row>
    <row r="70" spans="1:2" x14ac:dyDescent="0.2">
      <c r="A70" s="15" t="s">
        <v>255</v>
      </c>
      <c r="B70" s="15" t="s">
        <v>150</v>
      </c>
    </row>
    <row r="71" spans="1:2" x14ac:dyDescent="0.2">
      <c r="A71" s="15" t="s">
        <v>157</v>
      </c>
      <c r="B71" s="15" t="s">
        <v>150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19" t="s">
        <v>163</v>
      </c>
    </row>
    <row r="2" spans="1:1" x14ac:dyDescent="0.2">
      <c r="A2" s="15" t="s">
        <v>164</v>
      </c>
    </row>
    <row r="3" spans="1:1" x14ac:dyDescent="0.2">
      <c r="A3" s="15" t="s">
        <v>186</v>
      </c>
    </row>
    <row r="4" spans="1:1" x14ac:dyDescent="0.2">
      <c r="A4" s="15" t="s">
        <v>191</v>
      </c>
    </row>
    <row r="5" spans="1:1" x14ac:dyDescent="0.2">
      <c r="A5" s="15" t="s">
        <v>150</v>
      </c>
    </row>
    <row r="6" spans="1:1" x14ac:dyDescent="0.2">
      <c r="A6" s="15" t="s">
        <v>244</v>
      </c>
    </row>
    <row r="7" spans="1:1" x14ac:dyDescent="0.2">
      <c r="A7" s="15" t="s">
        <v>185</v>
      </c>
    </row>
    <row r="8" spans="1:1" x14ac:dyDescent="0.2">
      <c r="A8" s="15" t="s">
        <v>226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42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8" t="s">
        <v>256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14" ht="30" customHeight="1" x14ac:dyDescent="0.2">
      <c r="B3" s="60">
        <v>44384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2:14" ht="28" customHeight="1" x14ac:dyDescent="0.2">
      <c r="B4" s="20" t="s">
        <v>257</v>
      </c>
      <c r="C4" s="61" t="s">
        <v>258</v>
      </c>
      <c r="D4" s="59"/>
      <c r="E4" s="59"/>
      <c r="F4" s="59"/>
      <c r="G4" s="59"/>
      <c r="H4" s="59"/>
      <c r="I4" s="20" t="s">
        <v>259</v>
      </c>
      <c r="J4" s="20" t="s">
        <v>260</v>
      </c>
      <c r="K4" s="20" t="s">
        <v>261</v>
      </c>
      <c r="L4" s="20" t="s">
        <v>262</v>
      </c>
      <c r="M4" s="61" t="s">
        <v>263</v>
      </c>
      <c r="N4" s="59"/>
    </row>
    <row r="5" spans="2:14" ht="22" customHeight="1" x14ac:dyDescent="0.2">
      <c r="B5" s="21">
        <v>1</v>
      </c>
      <c r="C5" s="62" t="s">
        <v>189</v>
      </c>
      <c r="D5" s="59"/>
      <c r="E5" s="59"/>
      <c r="F5" s="59"/>
      <c r="G5" s="59"/>
      <c r="H5" s="59"/>
      <c r="I5" s="22">
        <v>8</v>
      </c>
      <c r="J5" s="22">
        <v>139</v>
      </c>
      <c r="K5" s="22">
        <v>87</v>
      </c>
      <c r="L5" s="22"/>
      <c r="M5" s="62" t="s">
        <v>264</v>
      </c>
      <c r="N5" s="59"/>
    </row>
    <row r="6" spans="2:14" ht="22" customHeight="1" x14ac:dyDescent="0.2">
      <c r="B6" s="21">
        <v>2</v>
      </c>
      <c r="C6" s="62" t="s">
        <v>184</v>
      </c>
      <c r="D6" s="59"/>
      <c r="E6" s="59"/>
      <c r="F6" s="59"/>
      <c r="G6" s="59"/>
      <c r="H6" s="59"/>
      <c r="I6" s="22">
        <v>8</v>
      </c>
      <c r="J6" s="22">
        <v>343</v>
      </c>
      <c r="K6" s="22">
        <v>429</v>
      </c>
      <c r="L6" s="22"/>
      <c r="M6" s="62" t="s">
        <v>265</v>
      </c>
      <c r="N6" s="59"/>
    </row>
    <row r="7" spans="2:14" ht="22" customHeight="1" x14ac:dyDescent="0.2">
      <c r="B7" s="21">
        <v>3</v>
      </c>
      <c r="C7" s="62" t="s">
        <v>176</v>
      </c>
      <c r="D7" s="59"/>
      <c r="E7" s="59"/>
      <c r="F7" s="59"/>
      <c r="G7" s="59"/>
      <c r="H7" s="59"/>
      <c r="I7" s="22">
        <v>8</v>
      </c>
      <c r="J7" s="22">
        <v>108</v>
      </c>
      <c r="K7" s="22">
        <v>108</v>
      </c>
      <c r="L7" s="22"/>
      <c r="M7" s="62" t="s">
        <v>266</v>
      </c>
      <c r="N7" s="59"/>
    </row>
    <row r="8" spans="2:14" ht="22" customHeight="1" x14ac:dyDescent="0.2">
      <c r="B8" s="21">
        <v>4</v>
      </c>
      <c r="C8" s="62" t="s">
        <v>182</v>
      </c>
      <c r="D8" s="59"/>
      <c r="E8" s="59"/>
      <c r="F8" s="59"/>
      <c r="G8" s="59"/>
      <c r="H8" s="59"/>
      <c r="I8" s="22">
        <v>12</v>
      </c>
      <c r="J8" s="22">
        <v>89</v>
      </c>
      <c r="K8" s="22">
        <v>75</v>
      </c>
      <c r="L8" s="22"/>
      <c r="M8" s="62" t="s">
        <v>267</v>
      </c>
      <c r="N8" s="59"/>
    </row>
    <row r="9" spans="2:14" ht="22" customHeight="1" x14ac:dyDescent="0.2">
      <c r="B9" s="21">
        <v>5</v>
      </c>
      <c r="C9" s="62" t="s">
        <v>177</v>
      </c>
      <c r="D9" s="59"/>
      <c r="E9" s="59"/>
      <c r="F9" s="59"/>
      <c r="G9" s="59"/>
      <c r="H9" s="59"/>
      <c r="I9" s="22">
        <v>12</v>
      </c>
      <c r="J9" s="22">
        <v>336</v>
      </c>
      <c r="K9" s="22">
        <v>224</v>
      </c>
      <c r="L9" s="22"/>
      <c r="M9" s="62" t="s">
        <v>268</v>
      </c>
      <c r="N9" s="59"/>
    </row>
    <row r="10" spans="2:14" ht="22" customHeight="1" x14ac:dyDescent="0.2">
      <c r="B10" s="21">
        <v>6</v>
      </c>
      <c r="C10" s="62" t="s">
        <v>175</v>
      </c>
      <c r="D10" s="59"/>
      <c r="E10" s="59"/>
      <c r="F10" s="59"/>
      <c r="G10" s="59"/>
      <c r="H10" s="59"/>
      <c r="I10" s="22">
        <v>12</v>
      </c>
      <c r="J10" s="22">
        <v>2</v>
      </c>
      <c r="K10" s="22">
        <v>2</v>
      </c>
      <c r="L10" s="22"/>
      <c r="M10" s="62" t="s">
        <v>269</v>
      </c>
      <c r="N10" s="59"/>
    </row>
    <row r="11" spans="2:14" ht="22" customHeight="1" x14ac:dyDescent="0.2">
      <c r="B11" s="21">
        <v>7</v>
      </c>
      <c r="C11" s="62" t="s">
        <v>190</v>
      </c>
      <c r="D11" s="59"/>
      <c r="E11" s="59"/>
      <c r="F11" s="59"/>
      <c r="G11" s="59"/>
      <c r="H11" s="59"/>
      <c r="I11" s="22">
        <v>8</v>
      </c>
      <c r="J11" s="22">
        <v>377</v>
      </c>
      <c r="K11" s="22">
        <v>377</v>
      </c>
      <c r="L11" s="22"/>
      <c r="M11" s="62" t="s">
        <v>270</v>
      </c>
      <c r="N11" s="59"/>
    </row>
    <row r="12" spans="2:14" ht="22" customHeight="1" x14ac:dyDescent="0.2">
      <c r="B12" s="21">
        <v>8</v>
      </c>
      <c r="C12" s="62" t="s">
        <v>192</v>
      </c>
      <c r="D12" s="59"/>
      <c r="E12" s="59"/>
      <c r="F12" s="59"/>
      <c r="G12" s="59"/>
      <c r="H12" s="59"/>
      <c r="I12" s="22">
        <v>12</v>
      </c>
      <c r="J12" s="22">
        <v>5</v>
      </c>
      <c r="K12" s="22">
        <v>4</v>
      </c>
      <c r="L12" s="22"/>
      <c r="M12" s="62" t="s">
        <v>271</v>
      </c>
      <c r="N12" s="59"/>
    </row>
    <row r="13" spans="2:14" ht="22" customHeight="1" x14ac:dyDescent="0.2">
      <c r="B13" s="21">
        <v>9</v>
      </c>
      <c r="C13" s="62" t="s">
        <v>198</v>
      </c>
      <c r="D13" s="59"/>
      <c r="E13" s="59"/>
      <c r="F13" s="59"/>
      <c r="G13" s="59"/>
      <c r="H13" s="59"/>
      <c r="I13" s="22">
        <v>8</v>
      </c>
      <c r="J13" s="22">
        <v>1158</v>
      </c>
      <c r="K13" s="22">
        <v>1448</v>
      </c>
      <c r="L13" s="22"/>
      <c r="M13" s="62" t="s">
        <v>272</v>
      </c>
      <c r="N13" s="59"/>
    </row>
    <row r="14" spans="2:14" ht="22" customHeight="1" x14ac:dyDescent="0.2">
      <c r="B14" s="21">
        <v>10</v>
      </c>
      <c r="C14" s="62" t="s">
        <v>195</v>
      </c>
      <c r="D14" s="59"/>
      <c r="E14" s="59"/>
      <c r="F14" s="59"/>
      <c r="G14" s="59"/>
      <c r="H14" s="59"/>
      <c r="I14" s="22">
        <v>12</v>
      </c>
      <c r="J14" s="22">
        <v>135</v>
      </c>
      <c r="K14" s="22">
        <v>113</v>
      </c>
      <c r="L14" s="22"/>
      <c r="M14" s="62" t="s">
        <v>273</v>
      </c>
      <c r="N14" s="59"/>
    </row>
    <row r="15" spans="2:14" ht="22" customHeight="1" x14ac:dyDescent="0.2">
      <c r="B15" s="21">
        <v>11</v>
      </c>
      <c r="C15" s="62" t="s">
        <v>193</v>
      </c>
      <c r="D15" s="59"/>
      <c r="E15" s="59"/>
      <c r="F15" s="59"/>
      <c r="G15" s="59"/>
      <c r="H15" s="59"/>
      <c r="I15" s="22">
        <v>12</v>
      </c>
      <c r="J15" s="22">
        <v>140</v>
      </c>
      <c r="K15" s="22">
        <v>94</v>
      </c>
      <c r="L15" s="22"/>
      <c r="M15" s="62" t="s">
        <v>274</v>
      </c>
      <c r="N15" s="59"/>
    </row>
    <row r="16" spans="2:14" ht="22" customHeight="1" x14ac:dyDescent="0.2">
      <c r="B16" s="21">
        <v>12</v>
      </c>
      <c r="C16" s="62" t="s">
        <v>180</v>
      </c>
      <c r="D16" s="59"/>
      <c r="E16" s="59"/>
      <c r="F16" s="59"/>
      <c r="G16" s="59"/>
      <c r="H16" s="59"/>
      <c r="I16" s="22">
        <v>8</v>
      </c>
      <c r="J16" s="22">
        <v>1</v>
      </c>
      <c r="K16" s="22">
        <v>2</v>
      </c>
      <c r="L16" s="22"/>
      <c r="M16" s="62" t="s">
        <v>275</v>
      </c>
      <c r="N16" s="59"/>
    </row>
    <row r="17" spans="2:14" ht="22" customHeight="1" x14ac:dyDescent="0.2">
      <c r="B17" s="21">
        <v>13</v>
      </c>
      <c r="C17" s="62" t="s">
        <v>183</v>
      </c>
      <c r="D17" s="59"/>
      <c r="E17" s="59"/>
      <c r="F17" s="59"/>
      <c r="G17" s="59"/>
      <c r="H17" s="59"/>
      <c r="I17" s="22">
        <v>12</v>
      </c>
      <c r="J17" s="22">
        <v>92</v>
      </c>
      <c r="K17" s="22">
        <v>77</v>
      </c>
      <c r="L17" s="22"/>
      <c r="M17" s="62" t="s">
        <v>276</v>
      </c>
      <c r="N17" s="59"/>
    </row>
    <row r="18" spans="2:14" ht="22" customHeight="1" x14ac:dyDescent="0.2">
      <c r="B18" s="21">
        <v>14</v>
      </c>
      <c r="C18" s="62" t="s">
        <v>174</v>
      </c>
      <c r="D18" s="59"/>
      <c r="E18" s="59"/>
      <c r="F18" s="59"/>
      <c r="G18" s="59"/>
      <c r="H18" s="59"/>
      <c r="I18" s="22">
        <v>8</v>
      </c>
      <c r="J18" s="22">
        <v>43</v>
      </c>
      <c r="K18" s="22">
        <v>43</v>
      </c>
      <c r="L18" s="22"/>
      <c r="M18" s="62" t="s">
        <v>277</v>
      </c>
      <c r="N18" s="59"/>
    </row>
    <row r="19" spans="2:14" ht="22" customHeight="1" x14ac:dyDescent="0.2">
      <c r="B19" s="21">
        <v>15</v>
      </c>
      <c r="C19" s="62" t="s">
        <v>181</v>
      </c>
      <c r="D19" s="59"/>
      <c r="E19" s="59"/>
      <c r="F19" s="59"/>
      <c r="G19" s="59"/>
      <c r="H19" s="59"/>
      <c r="I19" s="22">
        <v>8</v>
      </c>
      <c r="J19" s="22">
        <v>74</v>
      </c>
      <c r="K19" s="22">
        <v>93</v>
      </c>
      <c r="L19" s="22"/>
      <c r="M19" s="62" t="s">
        <v>278</v>
      </c>
      <c r="N19" s="59"/>
    </row>
    <row r="20" spans="2:14" ht="22" customHeight="1" x14ac:dyDescent="0.2">
      <c r="B20" s="21">
        <v>16</v>
      </c>
      <c r="C20" s="62" t="s">
        <v>197</v>
      </c>
      <c r="D20" s="59"/>
      <c r="E20" s="59"/>
      <c r="F20" s="59"/>
      <c r="G20" s="59"/>
      <c r="H20" s="59"/>
      <c r="I20" s="22">
        <v>8</v>
      </c>
      <c r="J20" s="22">
        <v>345</v>
      </c>
      <c r="K20" s="22">
        <v>432</v>
      </c>
      <c r="L20" s="22"/>
      <c r="M20" s="62" t="s">
        <v>279</v>
      </c>
      <c r="N20" s="59"/>
    </row>
    <row r="21" spans="2:14" ht="22" customHeight="1" x14ac:dyDescent="0.2">
      <c r="B21" s="21">
        <v>17</v>
      </c>
      <c r="C21" s="62" t="s">
        <v>196</v>
      </c>
      <c r="D21" s="59"/>
      <c r="E21" s="59"/>
      <c r="F21" s="59"/>
      <c r="G21" s="59"/>
      <c r="H21" s="59"/>
      <c r="I21" s="22">
        <v>8</v>
      </c>
      <c r="J21" s="22">
        <v>30</v>
      </c>
      <c r="K21" s="22">
        <v>38</v>
      </c>
      <c r="L21" s="22"/>
      <c r="M21" s="62" t="s">
        <v>280</v>
      </c>
      <c r="N21" s="59"/>
    </row>
    <row r="22" spans="2:14" ht="22" customHeight="1" x14ac:dyDescent="0.2">
      <c r="B22" s="21">
        <v>18</v>
      </c>
      <c r="C22" s="62" t="s">
        <v>194</v>
      </c>
      <c r="D22" s="59"/>
      <c r="E22" s="59"/>
      <c r="F22" s="59"/>
      <c r="G22" s="59"/>
      <c r="H22" s="59"/>
      <c r="I22" s="22">
        <v>12</v>
      </c>
      <c r="J22" s="22">
        <v>187</v>
      </c>
      <c r="K22" s="22">
        <v>156</v>
      </c>
      <c r="L22" s="22"/>
      <c r="M22" s="62" t="s">
        <v>281</v>
      </c>
      <c r="N22" s="59"/>
    </row>
    <row r="23" spans="2:14" ht="22" customHeight="1" x14ac:dyDescent="0.2">
      <c r="B23" s="21">
        <v>19</v>
      </c>
      <c r="C23" s="62" t="s">
        <v>170</v>
      </c>
      <c r="D23" s="59"/>
      <c r="E23" s="59"/>
      <c r="F23" s="59"/>
      <c r="G23" s="59"/>
      <c r="H23" s="59"/>
      <c r="I23" s="22">
        <v>8</v>
      </c>
      <c r="J23" s="22">
        <v>69</v>
      </c>
      <c r="K23" s="22">
        <v>69</v>
      </c>
      <c r="L23" s="22"/>
      <c r="M23" s="62" t="s">
        <v>282</v>
      </c>
      <c r="N23" s="59"/>
    </row>
    <row r="24" spans="2:14" ht="22" customHeight="1" x14ac:dyDescent="0.2">
      <c r="B24" s="21">
        <v>20</v>
      </c>
      <c r="C24" s="62" t="s">
        <v>169</v>
      </c>
      <c r="D24" s="59"/>
      <c r="E24" s="59"/>
      <c r="F24" s="59"/>
      <c r="G24" s="59"/>
      <c r="H24" s="59"/>
      <c r="I24" s="22">
        <v>8</v>
      </c>
      <c r="J24" s="22">
        <v>43</v>
      </c>
      <c r="K24" s="22">
        <v>43</v>
      </c>
      <c r="L24" s="22"/>
      <c r="M24" s="62" t="s">
        <v>283</v>
      </c>
      <c r="N24" s="59"/>
    </row>
    <row r="29" spans="2:14" ht="30" customHeight="1" x14ac:dyDescent="0.2">
      <c r="B29" s="58" t="s">
        <v>284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</row>
    <row r="30" spans="2:14" ht="30" customHeight="1" x14ac:dyDescent="0.2">
      <c r="B30" s="60">
        <v>44384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</row>
    <row r="31" spans="2:14" ht="28" customHeight="1" x14ac:dyDescent="0.2">
      <c r="B31" s="20" t="s">
        <v>257</v>
      </c>
      <c r="C31" s="61" t="s">
        <v>258</v>
      </c>
      <c r="D31" s="59"/>
      <c r="E31" s="59"/>
      <c r="F31" s="59"/>
      <c r="G31" s="59"/>
      <c r="H31" s="59"/>
      <c r="I31" s="20" t="s">
        <v>259</v>
      </c>
      <c r="J31" s="20" t="s">
        <v>260</v>
      </c>
      <c r="K31" s="20" t="s">
        <v>261</v>
      </c>
      <c r="L31" s="20" t="s">
        <v>262</v>
      </c>
      <c r="M31" s="61" t="s">
        <v>263</v>
      </c>
      <c r="N31" s="59"/>
    </row>
    <row r="32" spans="2:14" ht="22" customHeight="1" x14ac:dyDescent="0.2">
      <c r="B32" s="21">
        <v>1</v>
      </c>
      <c r="C32" s="62" t="s">
        <v>203</v>
      </c>
      <c r="D32" s="59"/>
      <c r="E32" s="59"/>
      <c r="F32" s="59"/>
      <c r="G32" s="59"/>
      <c r="H32" s="59"/>
      <c r="I32" s="22">
        <v>8</v>
      </c>
      <c r="J32" s="22"/>
      <c r="K32" s="22"/>
      <c r="L32" s="22"/>
      <c r="M32" s="62" t="s">
        <v>285</v>
      </c>
      <c r="N32" s="59"/>
    </row>
    <row r="33" spans="2:14" ht="22" customHeight="1" x14ac:dyDescent="0.2">
      <c r="B33" s="21">
        <v>2</v>
      </c>
      <c r="C33" s="62" t="s">
        <v>162</v>
      </c>
      <c r="D33" s="59"/>
      <c r="E33" s="59"/>
      <c r="F33" s="59"/>
      <c r="G33" s="59"/>
      <c r="H33" s="59"/>
      <c r="I33" s="22">
        <v>9</v>
      </c>
      <c r="J33" s="22">
        <v>2803</v>
      </c>
      <c r="K33" s="22">
        <v>1558</v>
      </c>
      <c r="L33" s="22"/>
      <c r="M33" s="62" t="s">
        <v>286</v>
      </c>
      <c r="N33" s="59"/>
    </row>
    <row r="34" spans="2:14" ht="22" customHeight="1" x14ac:dyDescent="0.2">
      <c r="B34" s="21">
        <v>3</v>
      </c>
      <c r="C34" s="62" t="s">
        <v>160</v>
      </c>
      <c r="D34" s="59"/>
      <c r="E34" s="59"/>
      <c r="F34" s="59"/>
      <c r="G34" s="59"/>
      <c r="H34" s="59"/>
      <c r="I34" s="22">
        <v>9</v>
      </c>
      <c r="J34" s="22">
        <v>50</v>
      </c>
      <c r="K34" s="22">
        <v>28</v>
      </c>
      <c r="L34" s="22"/>
      <c r="M34" s="62" t="s">
        <v>287</v>
      </c>
      <c r="N34" s="59"/>
    </row>
    <row r="35" spans="2:14" ht="22" customHeight="1" x14ac:dyDescent="0.2">
      <c r="B35" s="21">
        <v>4</v>
      </c>
      <c r="C35" s="62" t="s">
        <v>211</v>
      </c>
      <c r="D35" s="59"/>
      <c r="E35" s="59"/>
      <c r="F35" s="59"/>
      <c r="G35" s="59"/>
      <c r="H35" s="59"/>
      <c r="I35" s="22">
        <v>8</v>
      </c>
      <c r="J35" s="22">
        <v>100</v>
      </c>
      <c r="K35" s="22">
        <v>28</v>
      </c>
      <c r="L35" s="22"/>
      <c r="M35" s="62" t="s">
        <v>288</v>
      </c>
      <c r="N35" s="59"/>
    </row>
    <row r="36" spans="2:14" ht="22" customHeight="1" x14ac:dyDescent="0.2">
      <c r="B36" s="21">
        <v>5</v>
      </c>
      <c r="C36" s="62" t="s">
        <v>212</v>
      </c>
      <c r="D36" s="59"/>
      <c r="E36" s="59"/>
      <c r="F36" s="59"/>
      <c r="G36" s="59"/>
      <c r="H36" s="59"/>
      <c r="I36" s="22">
        <v>6</v>
      </c>
      <c r="J36" s="22">
        <v>850</v>
      </c>
      <c r="K36" s="22">
        <v>308</v>
      </c>
      <c r="L36" s="22"/>
      <c r="M36" s="62" t="s">
        <v>289</v>
      </c>
      <c r="N36" s="59"/>
    </row>
    <row r="37" spans="2:14" ht="22" customHeight="1" x14ac:dyDescent="0.2">
      <c r="B37" s="21">
        <v>6</v>
      </c>
      <c r="C37" s="62" t="s">
        <v>207</v>
      </c>
      <c r="D37" s="59"/>
      <c r="E37" s="59"/>
      <c r="F37" s="59"/>
      <c r="G37" s="59"/>
      <c r="H37" s="59"/>
      <c r="I37" s="22">
        <v>8</v>
      </c>
      <c r="J37" s="22">
        <v>150</v>
      </c>
      <c r="K37" s="22">
        <v>67</v>
      </c>
      <c r="L37" s="22"/>
      <c r="M37" s="62" t="s">
        <v>290</v>
      </c>
      <c r="N37" s="59"/>
    </row>
    <row r="38" spans="2:14" ht="22" customHeight="1" x14ac:dyDescent="0.2">
      <c r="B38" s="21">
        <v>7</v>
      </c>
      <c r="C38" s="62" t="s">
        <v>155</v>
      </c>
      <c r="D38" s="59"/>
      <c r="E38" s="59"/>
      <c r="F38" s="59"/>
      <c r="G38" s="59"/>
      <c r="H38" s="59"/>
      <c r="I38" s="22">
        <v>10</v>
      </c>
      <c r="J38" s="22">
        <v>150</v>
      </c>
      <c r="K38" s="22">
        <v>125</v>
      </c>
      <c r="L38" s="22"/>
      <c r="M38" s="62" t="s">
        <v>291</v>
      </c>
      <c r="N38" s="59"/>
    </row>
    <row r="39" spans="2:14" ht="22" customHeight="1" x14ac:dyDescent="0.2">
      <c r="B39" s="21">
        <v>8</v>
      </c>
      <c r="C39" s="62" t="s">
        <v>161</v>
      </c>
      <c r="D39" s="59"/>
      <c r="E39" s="59"/>
      <c r="F39" s="59"/>
      <c r="G39" s="59"/>
      <c r="H39" s="59"/>
      <c r="I39" s="22">
        <v>9</v>
      </c>
      <c r="J39" s="22">
        <v>238</v>
      </c>
      <c r="K39" s="22">
        <v>133</v>
      </c>
      <c r="L39" s="22"/>
      <c r="M39" s="62" t="s">
        <v>292</v>
      </c>
      <c r="N39" s="59"/>
    </row>
    <row r="40" spans="2:14" ht="22" customHeight="1" x14ac:dyDescent="0.2">
      <c r="B40" s="21">
        <v>9</v>
      </c>
      <c r="C40" s="62" t="s">
        <v>208</v>
      </c>
      <c r="D40" s="59"/>
      <c r="E40" s="59"/>
      <c r="F40" s="59"/>
      <c r="G40" s="59"/>
      <c r="H40" s="59"/>
      <c r="I40" s="22">
        <v>8</v>
      </c>
      <c r="J40" s="22">
        <v>5740</v>
      </c>
      <c r="K40" s="22">
        <v>2563</v>
      </c>
      <c r="L40" s="22"/>
      <c r="M40" s="62" t="s">
        <v>293</v>
      </c>
      <c r="N40" s="59"/>
    </row>
    <row r="41" spans="2:14" ht="22" customHeight="1" x14ac:dyDescent="0.2">
      <c r="B41" s="21">
        <v>10</v>
      </c>
      <c r="C41" s="62" t="s">
        <v>157</v>
      </c>
      <c r="D41" s="59"/>
      <c r="E41" s="59"/>
      <c r="F41" s="59"/>
      <c r="G41" s="59"/>
      <c r="H41" s="59"/>
      <c r="I41" s="22">
        <v>10</v>
      </c>
      <c r="J41" s="22">
        <v>200</v>
      </c>
      <c r="K41" s="22">
        <v>167</v>
      </c>
      <c r="L41" s="22"/>
      <c r="M41" s="62" t="s">
        <v>294</v>
      </c>
      <c r="N41" s="59"/>
    </row>
    <row r="42" spans="2:14" ht="22" customHeight="1" x14ac:dyDescent="0.2">
      <c r="B42" s="21">
        <v>11</v>
      </c>
      <c r="C42" s="63" t="s">
        <v>216</v>
      </c>
      <c r="D42" s="59"/>
      <c r="E42" s="59"/>
      <c r="F42" s="59"/>
      <c r="G42" s="59"/>
      <c r="H42" s="59"/>
      <c r="I42" s="23">
        <v>2</v>
      </c>
      <c r="J42" s="23">
        <v>8</v>
      </c>
      <c r="K42" s="23">
        <v>6</v>
      </c>
      <c r="L42" s="23"/>
      <c r="M42" s="63" t="s">
        <v>295</v>
      </c>
      <c r="N42" s="59"/>
    </row>
  </sheetData>
  <mergeCells count="70">
    <mergeCell ref="C41:H41"/>
    <mergeCell ref="M41:N41"/>
    <mergeCell ref="C42:H42"/>
    <mergeCell ref="M42:N42"/>
    <mergeCell ref="C38:H38"/>
    <mergeCell ref="M38:N38"/>
    <mergeCell ref="C39:H39"/>
    <mergeCell ref="M39:N39"/>
    <mergeCell ref="C40:H40"/>
    <mergeCell ref="M40:N40"/>
    <mergeCell ref="C35:H35"/>
    <mergeCell ref="M35:N35"/>
    <mergeCell ref="C36:H36"/>
    <mergeCell ref="M36:N36"/>
    <mergeCell ref="C37:H37"/>
    <mergeCell ref="M37:N37"/>
    <mergeCell ref="C32:H32"/>
    <mergeCell ref="M32:N32"/>
    <mergeCell ref="C33:H33"/>
    <mergeCell ref="M33:N33"/>
    <mergeCell ref="C34:H34"/>
    <mergeCell ref="M34:N34"/>
    <mergeCell ref="C24:H24"/>
    <mergeCell ref="M24:N24"/>
    <mergeCell ref="B29:N29"/>
    <mergeCell ref="B30:N30"/>
    <mergeCell ref="C31:H31"/>
    <mergeCell ref="M31:N31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71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8" t="s">
        <v>256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14" ht="30" customHeight="1" x14ac:dyDescent="0.2">
      <c r="B3" s="60">
        <v>44384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2:14" ht="28" customHeight="1" x14ac:dyDescent="0.2">
      <c r="B4" s="20" t="s">
        <v>128</v>
      </c>
      <c r="C4" s="61" t="s">
        <v>258</v>
      </c>
      <c r="D4" s="59"/>
      <c r="E4" s="59"/>
      <c r="F4" s="59"/>
      <c r="G4" s="59"/>
      <c r="H4" s="59"/>
      <c r="I4" s="20" t="s">
        <v>259</v>
      </c>
      <c r="J4" s="20" t="s">
        <v>260</v>
      </c>
      <c r="K4" s="20" t="s">
        <v>261</v>
      </c>
      <c r="L4" s="20" t="s">
        <v>262</v>
      </c>
      <c r="M4" s="61" t="s">
        <v>263</v>
      </c>
      <c r="N4" s="59"/>
    </row>
    <row r="5" spans="2:14" ht="22" customHeight="1" x14ac:dyDescent="0.2">
      <c r="B5" s="21">
        <v>66</v>
      </c>
      <c r="C5" s="62" t="s">
        <v>169</v>
      </c>
      <c r="D5" s="59"/>
      <c r="E5" s="59"/>
      <c r="F5" s="59"/>
      <c r="G5" s="59"/>
      <c r="H5" s="59"/>
      <c r="I5" s="22">
        <v>8</v>
      </c>
      <c r="J5" s="22">
        <v>43</v>
      </c>
      <c r="K5" s="22">
        <v>43</v>
      </c>
      <c r="L5" s="22"/>
      <c r="M5" s="62" t="s">
        <v>283</v>
      </c>
      <c r="N5" s="59"/>
    </row>
    <row r="6" spans="2:14" ht="22" customHeight="1" x14ac:dyDescent="0.2">
      <c r="B6" s="21">
        <v>66</v>
      </c>
      <c r="C6" s="62" t="s">
        <v>170</v>
      </c>
      <c r="D6" s="59"/>
      <c r="E6" s="59"/>
      <c r="F6" s="59"/>
      <c r="G6" s="59"/>
      <c r="H6" s="59"/>
      <c r="I6" s="22">
        <v>8</v>
      </c>
      <c r="J6" s="22">
        <v>69</v>
      </c>
      <c r="K6" s="22">
        <v>69</v>
      </c>
      <c r="L6" s="22"/>
      <c r="M6" s="62" t="s">
        <v>282</v>
      </c>
      <c r="N6" s="59"/>
    </row>
    <row r="7" spans="2:14" ht="22" customHeight="1" x14ac:dyDescent="0.2">
      <c r="B7" s="21">
        <v>66</v>
      </c>
      <c r="C7" s="62" t="s">
        <v>174</v>
      </c>
      <c r="D7" s="59"/>
      <c r="E7" s="59"/>
      <c r="F7" s="59"/>
      <c r="G7" s="59"/>
      <c r="H7" s="59"/>
      <c r="I7" s="22">
        <v>8</v>
      </c>
      <c r="J7" s="22">
        <v>43</v>
      </c>
      <c r="K7" s="22">
        <v>43</v>
      </c>
      <c r="L7" s="22"/>
      <c r="M7" s="62" t="s">
        <v>277</v>
      </c>
      <c r="N7" s="59"/>
    </row>
    <row r="8" spans="2:14" ht="22" customHeight="1" x14ac:dyDescent="0.2">
      <c r="B8" s="21">
        <v>66</v>
      </c>
      <c r="C8" s="62" t="s">
        <v>175</v>
      </c>
      <c r="D8" s="59"/>
      <c r="E8" s="59"/>
      <c r="F8" s="59"/>
      <c r="G8" s="59"/>
      <c r="H8" s="59"/>
      <c r="I8" s="22">
        <v>12</v>
      </c>
      <c r="J8" s="22">
        <v>2</v>
      </c>
      <c r="K8" s="22">
        <v>2</v>
      </c>
      <c r="L8" s="22"/>
      <c r="M8" s="62" t="s">
        <v>269</v>
      </c>
      <c r="N8" s="59"/>
    </row>
    <row r="9" spans="2:14" ht="22" customHeight="1" x14ac:dyDescent="0.2">
      <c r="B9" s="21">
        <v>66</v>
      </c>
      <c r="C9" s="62" t="s">
        <v>176</v>
      </c>
      <c r="D9" s="59"/>
      <c r="E9" s="59"/>
      <c r="F9" s="59"/>
      <c r="G9" s="59"/>
      <c r="H9" s="59"/>
      <c r="I9" s="22">
        <v>8</v>
      </c>
      <c r="J9" s="22">
        <v>108</v>
      </c>
      <c r="K9" s="22">
        <v>108</v>
      </c>
      <c r="L9" s="22"/>
      <c r="M9" s="62" t="s">
        <v>266</v>
      </c>
      <c r="N9" s="59"/>
    </row>
    <row r="10" spans="2:14" ht="22" customHeight="1" x14ac:dyDescent="0.2">
      <c r="B10" s="21">
        <v>66</v>
      </c>
      <c r="C10" s="62" t="s">
        <v>177</v>
      </c>
      <c r="D10" s="59"/>
      <c r="E10" s="59"/>
      <c r="F10" s="59"/>
      <c r="G10" s="59"/>
      <c r="H10" s="59"/>
      <c r="I10" s="22">
        <v>12</v>
      </c>
      <c r="J10" s="22">
        <v>336</v>
      </c>
      <c r="K10" s="22">
        <v>224</v>
      </c>
      <c r="L10" s="22"/>
      <c r="M10" s="62" t="s">
        <v>268</v>
      </c>
      <c r="N10" s="59"/>
    </row>
    <row r="11" spans="2:14" ht="22" customHeight="1" x14ac:dyDescent="0.2">
      <c r="B11" s="21">
        <v>66</v>
      </c>
      <c r="C11" s="62" t="s">
        <v>180</v>
      </c>
      <c r="D11" s="59"/>
      <c r="E11" s="59"/>
      <c r="F11" s="59"/>
      <c r="G11" s="59"/>
      <c r="H11" s="59"/>
      <c r="I11" s="22">
        <v>8</v>
      </c>
      <c r="J11" s="22">
        <v>1</v>
      </c>
      <c r="K11" s="22">
        <v>2</v>
      </c>
      <c r="L11" s="22"/>
      <c r="M11" s="62" t="s">
        <v>275</v>
      </c>
      <c r="N11" s="59"/>
    </row>
    <row r="12" spans="2:14" ht="22" customHeight="1" x14ac:dyDescent="0.2">
      <c r="B12" s="21">
        <v>66</v>
      </c>
      <c r="C12" s="62" t="s">
        <v>181</v>
      </c>
      <c r="D12" s="59"/>
      <c r="E12" s="59"/>
      <c r="F12" s="59"/>
      <c r="G12" s="59"/>
      <c r="H12" s="59"/>
      <c r="I12" s="22">
        <v>8</v>
      </c>
      <c r="J12" s="22">
        <v>74</v>
      </c>
      <c r="K12" s="22">
        <v>93</v>
      </c>
      <c r="L12" s="22"/>
      <c r="M12" s="62" t="s">
        <v>278</v>
      </c>
      <c r="N12" s="59"/>
    </row>
    <row r="13" spans="2:14" ht="22" customHeight="1" x14ac:dyDescent="0.2">
      <c r="B13" s="21">
        <v>66</v>
      </c>
      <c r="C13" s="62" t="s">
        <v>182</v>
      </c>
      <c r="D13" s="59"/>
      <c r="E13" s="59"/>
      <c r="F13" s="59"/>
      <c r="G13" s="59"/>
      <c r="H13" s="59"/>
      <c r="I13" s="22">
        <v>12</v>
      </c>
      <c r="J13" s="22">
        <v>89</v>
      </c>
      <c r="K13" s="22">
        <v>75</v>
      </c>
      <c r="L13" s="22"/>
      <c r="M13" s="62" t="s">
        <v>267</v>
      </c>
      <c r="N13" s="59"/>
    </row>
    <row r="14" spans="2:14" ht="22" customHeight="1" x14ac:dyDescent="0.2">
      <c r="B14" s="21">
        <v>66</v>
      </c>
      <c r="C14" s="62" t="s">
        <v>183</v>
      </c>
      <c r="D14" s="59"/>
      <c r="E14" s="59"/>
      <c r="F14" s="59"/>
      <c r="G14" s="59"/>
      <c r="H14" s="59"/>
      <c r="I14" s="22">
        <v>12</v>
      </c>
      <c r="J14" s="22">
        <v>92</v>
      </c>
      <c r="K14" s="22">
        <v>77</v>
      </c>
      <c r="L14" s="22"/>
      <c r="M14" s="62" t="s">
        <v>276</v>
      </c>
      <c r="N14" s="59"/>
    </row>
    <row r="15" spans="2:14" ht="22" customHeight="1" x14ac:dyDescent="0.2">
      <c r="B15" s="21">
        <v>66</v>
      </c>
      <c r="C15" s="62" t="s">
        <v>184</v>
      </c>
      <c r="D15" s="59"/>
      <c r="E15" s="59"/>
      <c r="F15" s="59"/>
      <c r="G15" s="59"/>
      <c r="H15" s="59"/>
      <c r="I15" s="22">
        <v>8</v>
      </c>
      <c r="J15" s="22">
        <v>143</v>
      </c>
      <c r="K15" s="22">
        <v>179</v>
      </c>
      <c r="L15" s="22"/>
      <c r="M15" s="62" t="s">
        <v>265</v>
      </c>
      <c r="N15" s="59"/>
    </row>
    <row r="16" spans="2:14" x14ac:dyDescent="0.2">
      <c r="B16" s="21"/>
      <c r="C16" s="64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2:14" ht="22" customHeight="1" x14ac:dyDescent="0.2">
      <c r="B17" s="21">
        <v>67</v>
      </c>
      <c r="C17" s="62" t="s">
        <v>184</v>
      </c>
      <c r="D17" s="59"/>
      <c r="E17" s="59"/>
      <c r="F17" s="59"/>
      <c r="G17" s="59"/>
      <c r="H17" s="59"/>
      <c r="I17" s="22">
        <v>8</v>
      </c>
      <c r="J17" s="22">
        <v>200</v>
      </c>
      <c r="K17" s="22">
        <v>250</v>
      </c>
      <c r="L17" s="22"/>
      <c r="M17" s="62" t="s">
        <v>265</v>
      </c>
      <c r="N17" s="59"/>
    </row>
    <row r="18" spans="2:14" ht="22" customHeight="1" x14ac:dyDescent="0.2">
      <c r="B18" s="21">
        <v>67</v>
      </c>
      <c r="C18" s="62" t="s">
        <v>189</v>
      </c>
      <c r="D18" s="59"/>
      <c r="E18" s="59"/>
      <c r="F18" s="59"/>
      <c r="G18" s="59"/>
      <c r="H18" s="59"/>
      <c r="I18" s="22">
        <v>8</v>
      </c>
      <c r="J18" s="22">
        <v>139</v>
      </c>
      <c r="K18" s="22">
        <v>87</v>
      </c>
      <c r="L18" s="22"/>
      <c r="M18" s="62" t="s">
        <v>264</v>
      </c>
      <c r="N18" s="59"/>
    </row>
    <row r="19" spans="2:14" ht="22" customHeight="1" x14ac:dyDescent="0.2">
      <c r="B19" s="21">
        <v>67</v>
      </c>
      <c r="C19" s="62" t="s">
        <v>190</v>
      </c>
      <c r="D19" s="59"/>
      <c r="E19" s="59"/>
      <c r="F19" s="59"/>
      <c r="G19" s="59"/>
      <c r="H19" s="59"/>
      <c r="I19" s="22">
        <v>8</v>
      </c>
      <c r="J19" s="22">
        <v>377</v>
      </c>
      <c r="K19" s="22">
        <v>377</v>
      </c>
      <c r="L19" s="22"/>
      <c r="M19" s="62" t="s">
        <v>270</v>
      </c>
      <c r="N19" s="59"/>
    </row>
    <row r="20" spans="2:14" x14ac:dyDescent="0.2">
      <c r="B20" s="21"/>
      <c r="C20" s="6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2:14" ht="22" customHeight="1" x14ac:dyDescent="0.2">
      <c r="B21" s="21">
        <v>68</v>
      </c>
      <c r="C21" s="62" t="s">
        <v>192</v>
      </c>
      <c r="D21" s="59"/>
      <c r="E21" s="59"/>
      <c r="F21" s="59"/>
      <c r="G21" s="59"/>
      <c r="H21" s="59"/>
      <c r="I21" s="22">
        <v>12</v>
      </c>
      <c r="J21" s="22">
        <v>5</v>
      </c>
      <c r="K21" s="22">
        <v>4</v>
      </c>
      <c r="L21" s="22"/>
      <c r="M21" s="62" t="s">
        <v>271</v>
      </c>
      <c r="N21" s="59"/>
    </row>
    <row r="22" spans="2:14" ht="22" customHeight="1" x14ac:dyDescent="0.2">
      <c r="B22" s="21">
        <v>68</v>
      </c>
      <c r="C22" s="62" t="s">
        <v>193</v>
      </c>
      <c r="D22" s="59"/>
      <c r="E22" s="59"/>
      <c r="F22" s="59"/>
      <c r="G22" s="59"/>
      <c r="H22" s="59"/>
      <c r="I22" s="22">
        <v>12</v>
      </c>
      <c r="J22" s="22">
        <v>140</v>
      </c>
      <c r="K22" s="22">
        <v>94</v>
      </c>
      <c r="L22" s="22"/>
      <c r="M22" s="62" t="s">
        <v>274</v>
      </c>
      <c r="N22" s="59"/>
    </row>
    <row r="23" spans="2:14" ht="22" customHeight="1" x14ac:dyDescent="0.2">
      <c r="B23" s="21">
        <v>68</v>
      </c>
      <c r="C23" s="62" t="s">
        <v>194</v>
      </c>
      <c r="D23" s="59"/>
      <c r="E23" s="59"/>
      <c r="F23" s="59"/>
      <c r="G23" s="59"/>
      <c r="H23" s="59"/>
      <c r="I23" s="22">
        <v>12</v>
      </c>
      <c r="J23" s="22">
        <v>187</v>
      </c>
      <c r="K23" s="22">
        <v>156</v>
      </c>
      <c r="L23" s="22"/>
      <c r="M23" s="62" t="s">
        <v>281</v>
      </c>
      <c r="N23" s="59"/>
    </row>
    <row r="24" spans="2:14" ht="22" customHeight="1" x14ac:dyDescent="0.2">
      <c r="B24" s="21">
        <v>68</v>
      </c>
      <c r="C24" s="62" t="s">
        <v>195</v>
      </c>
      <c r="D24" s="59"/>
      <c r="E24" s="59"/>
      <c r="F24" s="59"/>
      <c r="G24" s="59"/>
      <c r="H24" s="59"/>
      <c r="I24" s="22">
        <v>12</v>
      </c>
      <c r="J24" s="22">
        <v>135</v>
      </c>
      <c r="K24" s="22">
        <v>113</v>
      </c>
      <c r="L24" s="22"/>
      <c r="M24" s="62" t="s">
        <v>273</v>
      </c>
      <c r="N24" s="59"/>
    </row>
    <row r="25" spans="2:14" ht="22" customHeight="1" x14ac:dyDescent="0.2">
      <c r="B25" s="21">
        <v>68</v>
      </c>
      <c r="C25" s="62" t="s">
        <v>196</v>
      </c>
      <c r="D25" s="59"/>
      <c r="E25" s="59"/>
      <c r="F25" s="59"/>
      <c r="G25" s="59"/>
      <c r="H25" s="59"/>
      <c r="I25" s="22">
        <v>8</v>
      </c>
      <c r="J25" s="22">
        <v>30</v>
      </c>
      <c r="K25" s="22">
        <v>38</v>
      </c>
      <c r="L25" s="22"/>
      <c r="M25" s="62" t="s">
        <v>280</v>
      </c>
      <c r="N25" s="59"/>
    </row>
    <row r="26" spans="2:14" ht="22" customHeight="1" x14ac:dyDescent="0.2">
      <c r="B26" s="21">
        <v>68</v>
      </c>
      <c r="C26" s="62" t="s">
        <v>197</v>
      </c>
      <c r="D26" s="59"/>
      <c r="E26" s="59"/>
      <c r="F26" s="59"/>
      <c r="G26" s="59"/>
      <c r="H26" s="59"/>
      <c r="I26" s="22">
        <v>8</v>
      </c>
      <c r="J26" s="22">
        <v>345</v>
      </c>
      <c r="K26" s="22">
        <v>432</v>
      </c>
      <c r="L26" s="22"/>
      <c r="M26" s="62" t="s">
        <v>279</v>
      </c>
      <c r="N26" s="59"/>
    </row>
    <row r="27" spans="2:14" ht="22" customHeight="1" x14ac:dyDescent="0.2">
      <c r="B27" s="21">
        <v>68</v>
      </c>
      <c r="C27" s="62" t="s">
        <v>198</v>
      </c>
      <c r="D27" s="59"/>
      <c r="E27" s="59"/>
      <c r="F27" s="59"/>
      <c r="G27" s="59"/>
      <c r="H27" s="59"/>
      <c r="I27" s="22">
        <v>8</v>
      </c>
      <c r="J27" s="22">
        <v>158</v>
      </c>
      <c r="K27" s="22">
        <v>198</v>
      </c>
      <c r="L27" s="22"/>
      <c r="M27" s="62" t="s">
        <v>272</v>
      </c>
      <c r="N27" s="59"/>
    </row>
    <row r="28" spans="2:14" x14ac:dyDescent="0.2">
      <c r="B28" s="21"/>
      <c r="C28" s="64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</row>
    <row r="29" spans="2:14" ht="22" customHeight="1" x14ac:dyDescent="0.2">
      <c r="B29" s="21">
        <v>69</v>
      </c>
      <c r="C29" s="62" t="s">
        <v>198</v>
      </c>
      <c r="D29" s="59"/>
      <c r="E29" s="59"/>
      <c r="F29" s="59"/>
      <c r="G29" s="59"/>
      <c r="H29" s="59"/>
      <c r="I29" s="22">
        <v>8</v>
      </c>
      <c r="J29" s="22">
        <v>1000</v>
      </c>
      <c r="K29" s="22">
        <v>1250</v>
      </c>
      <c r="L29" s="22"/>
      <c r="M29" s="62" t="s">
        <v>272</v>
      </c>
      <c r="N29" s="59"/>
    </row>
    <row r="30" spans="2:14" x14ac:dyDescent="0.2">
      <c r="B30" s="21"/>
      <c r="C30" s="64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</row>
    <row r="35" spans="2:14" ht="30" customHeight="1" x14ac:dyDescent="0.2">
      <c r="B35" s="58" t="s">
        <v>284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</row>
    <row r="36" spans="2:14" ht="30" customHeight="1" x14ac:dyDescent="0.2">
      <c r="B36" s="60">
        <v>44384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2:14" ht="28" customHeight="1" x14ac:dyDescent="0.2">
      <c r="B37" s="20" t="s">
        <v>128</v>
      </c>
      <c r="C37" s="61" t="s">
        <v>258</v>
      </c>
      <c r="D37" s="59"/>
      <c r="E37" s="59"/>
      <c r="F37" s="59"/>
      <c r="G37" s="59"/>
      <c r="H37" s="59"/>
      <c r="I37" s="20" t="s">
        <v>259</v>
      </c>
      <c r="J37" s="20" t="s">
        <v>260</v>
      </c>
      <c r="K37" s="20" t="s">
        <v>261</v>
      </c>
      <c r="L37" s="20" t="s">
        <v>262</v>
      </c>
      <c r="M37" s="61" t="s">
        <v>263</v>
      </c>
      <c r="N37" s="59"/>
    </row>
    <row r="38" spans="2:14" ht="22" customHeight="1" x14ac:dyDescent="0.2">
      <c r="B38" s="21">
        <v>70</v>
      </c>
      <c r="C38" s="62" t="s">
        <v>155</v>
      </c>
      <c r="D38" s="59"/>
      <c r="E38" s="59"/>
      <c r="F38" s="59"/>
      <c r="G38" s="59"/>
      <c r="H38" s="59"/>
      <c r="I38" s="22">
        <v>10</v>
      </c>
      <c r="J38" s="22">
        <v>150</v>
      </c>
      <c r="K38" s="22">
        <v>125</v>
      </c>
      <c r="L38" s="22"/>
      <c r="M38" s="62" t="s">
        <v>291</v>
      </c>
      <c r="N38" s="59"/>
    </row>
    <row r="39" spans="2:14" ht="22" customHeight="1" x14ac:dyDescent="0.2">
      <c r="B39" s="21">
        <v>70</v>
      </c>
      <c r="C39" s="62" t="s">
        <v>157</v>
      </c>
      <c r="D39" s="59"/>
      <c r="E39" s="59"/>
      <c r="F39" s="59"/>
      <c r="G39" s="59"/>
      <c r="H39" s="59"/>
      <c r="I39" s="22">
        <v>10</v>
      </c>
      <c r="J39" s="22">
        <v>200</v>
      </c>
      <c r="K39" s="22">
        <v>167</v>
      </c>
      <c r="L39" s="22"/>
      <c r="M39" s="62" t="s">
        <v>294</v>
      </c>
      <c r="N39" s="59"/>
    </row>
    <row r="40" spans="2:14" ht="22" customHeight="1" x14ac:dyDescent="0.2">
      <c r="B40" s="21">
        <v>70</v>
      </c>
      <c r="C40" s="62" t="s">
        <v>160</v>
      </c>
      <c r="D40" s="59"/>
      <c r="E40" s="59"/>
      <c r="F40" s="59"/>
      <c r="G40" s="59"/>
      <c r="H40" s="59"/>
      <c r="I40" s="22">
        <v>9</v>
      </c>
      <c r="J40" s="22">
        <v>50</v>
      </c>
      <c r="K40" s="22">
        <v>28</v>
      </c>
      <c r="L40" s="22"/>
      <c r="M40" s="62" t="s">
        <v>287</v>
      </c>
      <c r="N40" s="59"/>
    </row>
    <row r="41" spans="2:14" ht="22" customHeight="1" x14ac:dyDescent="0.2">
      <c r="B41" s="21">
        <v>70</v>
      </c>
      <c r="C41" s="62" t="s">
        <v>161</v>
      </c>
      <c r="D41" s="59"/>
      <c r="E41" s="59"/>
      <c r="F41" s="59"/>
      <c r="G41" s="59"/>
      <c r="H41" s="59"/>
      <c r="I41" s="22">
        <v>9</v>
      </c>
      <c r="J41" s="22">
        <v>238</v>
      </c>
      <c r="K41" s="22">
        <v>133</v>
      </c>
      <c r="L41" s="22"/>
      <c r="M41" s="62" t="s">
        <v>292</v>
      </c>
      <c r="N41" s="59"/>
    </row>
    <row r="42" spans="2:14" ht="22" customHeight="1" x14ac:dyDescent="0.2">
      <c r="B42" s="21">
        <v>70</v>
      </c>
      <c r="C42" s="62" t="s">
        <v>162</v>
      </c>
      <c r="D42" s="59"/>
      <c r="E42" s="59"/>
      <c r="F42" s="59"/>
      <c r="G42" s="59"/>
      <c r="H42" s="59"/>
      <c r="I42" s="22">
        <v>9</v>
      </c>
      <c r="J42" s="22">
        <v>253</v>
      </c>
      <c r="K42" s="22">
        <v>141</v>
      </c>
      <c r="L42" s="22"/>
      <c r="M42" s="62" t="s">
        <v>286</v>
      </c>
      <c r="N42" s="59"/>
    </row>
    <row r="43" spans="2:14" x14ac:dyDescent="0.2">
      <c r="B43" s="21"/>
      <c r="C43" s="64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4" spans="2:14" ht="22" customHeight="1" x14ac:dyDescent="0.2">
      <c r="B44" s="21">
        <v>71</v>
      </c>
      <c r="C44" s="62" t="s">
        <v>162</v>
      </c>
      <c r="D44" s="59"/>
      <c r="E44" s="59"/>
      <c r="F44" s="59"/>
      <c r="G44" s="59"/>
      <c r="H44" s="59"/>
      <c r="I44" s="22">
        <v>9</v>
      </c>
      <c r="J44" s="22">
        <v>850</v>
      </c>
      <c r="K44" s="22">
        <v>473</v>
      </c>
      <c r="L44" s="22"/>
      <c r="M44" s="62" t="s">
        <v>286</v>
      </c>
      <c r="N44" s="59"/>
    </row>
    <row r="45" spans="2:14" x14ac:dyDescent="0.2">
      <c r="B45" s="21"/>
      <c r="C45" s="64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</row>
    <row r="46" spans="2:14" ht="22" customHeight="1" x14ac:dyDescent="0.2">
      <c r="B46" s="21">
        <v>72</v>
      </c>
      <c r="C46" s="62" t="s">
        <v>162</v>
      </c>
      <c r="D46" s="59"/>
      <c r="E46" s="59"/>
      <c r="F46" s="59"/>
      <c r="G46" s="59"/>
      <c r="H46" s="59"/>
      <c r="I46" s="22">
        <v>9</v>
      </c>
      <c r="J46" s="22">
        <v>850</v>
      </c>
      <c r="K46" s="22">
        <v>473</v>
      </c>
      <c r="L46" s="22"/>
      <c r="M46" s="62" t="s">
        <v>286</v>
      </c>
      <c r="N46" s="59"/>
    </row>
    <row r="47" spans="2:14" x14ac:dyDescent="0.2">
      <c r="B47" s="21"/>
      <c r="C47" s="64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</row>
    <row r="48" spans="2:14" ht="22" customHeight="1" x14ac:dyDescent="0.2">
      <c r="B48" s="21">
        <v>73</v>
      </c>
      <c r="C48" s="62" t="s">
        <v>162</v>
      </c>
      <c r="D48" s="59"/>
      <c r="E48" s="59"/>
      <c r="F48" s="59"/>
      <c r="G48" s="59"/>
      <c r="H48" s="59"/>
      <c r="I48" s="22">
        <v>9</v>
      </c>
      <c r="J48" s="22">
        <v>850</v>
      </c>
      <c r="K48" s="22">
        <v>473</v>
      </c>
      <c r="L48" s="22"/>
      <c r="M48" s="62" t="s">
        <v>286</v>
      </c>
      <c r="N48" s="59"/>
    </row>
    <row r="49" spans="2:14" x14ac:dyDescent="0.2">
      <c r="B49" s="21"/>
      <c r="C49" s="64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</row>
    <row r="50" spans="2:14" ht="22" customHeight="1" x14ac:dyDescent="0.2">
      <c r="B50" s="21">
        <v>74</v>
      </c>
      <c r="C50" s="62" t="s">
        <v>203</v>
      </c>
      <c r="D50" s="59"/>
      <c r="E50" s="59"/>
      <c r="F50" s="59"/>
      <c r="G50" s="59"/>
      <c r="H50" s="59"/>
      <c r="I50" s="22">
        <v>8</v>
      </c>
      <c r="J50" s="22"/>
      <c r="K50" s="22"/>
      <c r="L50" s="22"/>
      <c r="M50" s="62" t="s">
        <v>285</v>
      </c>
      <c r="N50" s="59"/>
    </row>
    <row r="51" spans="2:14" x14ac:dyDescent="0.2">
      <c r="B51" s="21"/>
      <c r="C51" s="64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</row>
    <row r="52" spans="2:14" ht="22" customHeight="1" x14ac:dyDescent="0.2">
      <c r="B52" s="21">
        <v>75</v>
      </c>
      <c r="C52" s="62" t="s">
        <v>207</v>
      </c>
      <c r="D52" s="59"/>
      <c r="E52" s="59"/>
      <c r="F52" s="59"/>
      <c r="G52" s="59"/>
      <c r="H52" s="59"/>
      <c r="I52" s="22">
        <v>8</v>
      </c>
      <c r="J52" s="22">
        <v>150</v>
      </c>
      <c r="K52" s="22">
        <v>67</v>
      </c>
      <c r="L52" s="22"/>
      <c r="M52" s="62" t="s">
        <v>290</v>
      </c>
      <c r="N52" s="59"/>
    </row>
    <row r="53" spans="2:14" ht="22" customHeight="1" x14ac:dyDescent="0.2">
      <c r="B53" s="21">
        <v>75</v>
      </c>
      <c r="C53" s="62" t="s">
        <v>208</v>
      </c>
      <c r="D53" s="59"/>
      <c r="E53" s="59"/>
      <c r="F53" s="59"/>
      <c r="G53" s="59"/>
      <c r="H53" s="59"/>
      <c r="I53" s="22">
        <v>8</v>
      </c>
      <c r="J53" s="22">
        <v>700</v>
      </c>
      <c r="K53" s="22">
        <v>313</v>
      </c>
      <c r="L53" s="22"/>
      <c r="M53" s="62" t="s">
        <v>293</v>
      </c>
      <c r="N53" s="59"/>
    </row>
    <row r="54" spans="2:14" x14ac:dyDescent="0.2">
      <c r="B54" s="21"/>
      <c r="C54" s="64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</row>
    <row r="55" spans="2:14" ht="22" customHeight="1" x14ac:dyDescent="0.2">
      <c r="B55" s="21">
        <v>76</v>
      </c>
      <c r="C55" s="62" t="s">
        <v>208</v>
      </c>
      <c r="D55" s="59"/>
      <c r="E55" s="59"/>
      <c r="F55" s="59"/>
      <c r="G55" s="59"/>
      <c r="H55" s="59"/>
      <c r="I55" s="22">
        <v>8</v>
      </c>
      <c r="J55" s="22">
        <v>850</v>
      </c>
      <c r="K55" s="22">
        <v>380</v>
      </c>
      <c r="L55" s="22"/>
      <c r="M55" s="62" t="s">
        <v>293</v>
      </c>
      <c r="N55" s="59"/>
    </row>
    <row r="56" spans="2:14" x14ac:dyDescent="0.2">
      <c r="B56" s="21"/>
      <c r="C56" s="64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</row>
    <row r="57" spans="2:14" ht="22" customHeight="1" x14ac:dyDescent="0.2">
      <c r="B57" s="21">
        <v>77</v>
      </c>
      <c r="C57" s="62" t="s">
        <v>208</v>
      </c>
      <c r="D57" s="59"/>
      <c r="E57" s="59"/>
      <c r="F57" s="59"/>
      <c r="G57" s="59"/>
      <c r="H57" s="59"/>
      <c r="I57" s="22">
        <v>8</v>
      </c>
      <c r="J57" s="22">
        <v>850</v>
      </c>
      <c r="K57" s="22">
        <v>380</v>
      </c>
      <c r="L57" s="22"/>
      <c r="M57" s="62" t="s">
        <v>293</v>
      </c>
      <c r="N57" s="59"/>
    </row>
    <row r="58" spans="2:14" x14ac:dyDescent="0.2">
      <c r="B58" s="21"/>
      <c r="C58" s="64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</row>
    <row r="59" spans="2:14" ht="22" customHeight="1" x14ac:dyDescent="0.2">
      <c r="B59" s="21">
        <v>78</v>
      </c>
      <c r="C59" s="62" t="s">
        <v>208</v>
      </c>
      <c r="D59" s="59"/>
      <c r="E59" s="59"/>
      <c r="F59" s="59"/>
      <c r="G59" s="59"/>
      <c r="H59" s="59"/>
      <c r="I59" s="22">
        <v>8</v>
      </c>
      <c r="J59" s="22">
        <v>850</v>
      </c>
      <c r="K59" s="22">
        <v>380</v>
      </c>
      <c r="L59" s="22"/>
      <c r="M59" s="62" t="s">
        <v>293</v>
      </c>
      <c r="N59" s="59"/>
    </row>
    <row r="60" spans="2:14" x14ac:dyDescent="0.2">
      <c r="B60" s="21"/>
      <c r="C60" s="64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  <row r="61" spans="2:14" ht="22" customHeight="1" x14ac:dyDescent="0.2">
      <c r="B61" s="21">
        <v>79</v>
      </c>
      <c r="C61" s="62" t="s">
        <v>208</v>
      </c>
      <c r="D61" s="59"/>
      <c r="E61" s="59"/>
      <c r="F61" s="59"/>
      <c r="G61" s="59"/>
      <c r="H61" s="59"/>
      <c r="I61" s="22">
        <v>8</v>
      </c>
      <c r="J61" s="22">
        <v>850</v>
      </c>
      <c r="K61" s="22">
        <v>380</v>
      </c>
      <c r="L61" s="22"/>
      <c r="M61" s="62" t="s">
        <v>293</v>
      </c>
      <c r="N61" s="59"/>
    </row>
    <row r="62" spans="2:14" x14ac:dyDescent="0.2">
      <c r="B62" s="21"/>
      <c r="C62" s="64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</row>
    <row r="63" spans="2:14" ht="22" customHeight="1" x14ac:dyDescent="0.2">
      <c r="B63" s="21">
        <v>80</v>
      </c>
      <c r="C63" s="62" t="s">
        <v>208</v>
      </c>
      <c r="D63" s="59"/>
      <c r="E63" s="59"/>
      <c r="F63" s="59"/>
      <c r="G63" s="59"/>
      <c r="H63" s="59"/>
      <c r="I63" s="22">
        <v>8</v>
      </c>
      <c r="J63" s="22">
        <v>850</v>
      </c>
      <c r="K63" s="22">
        <v>380</v>
      </c>
      <c r="L63" s="22"/>
      <c r="M63" s="62" t="s">
        <v>293</v>
      </c>
      <c r="N63" s="59"/>
    </row>
    <row r="64" spans="2:14" x14ac:dyDescent="0.2">
      <c r="B64" s="21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2:14" ht="22" customHeight="1" x14ac:dyDescent="0.2">
      <c r="B65" s="21">
        <v>81</v>
      </c>
      <c r="C65" s="62" t="s">
        <v>208</v>
      </c>
      <c r="D65" s="59"/>
      <c r="E65" s="59"/>
      <c r="F65" s="59"/>
      <c r="G65" s="59"/>
      <c r="H65" s="59"/>
      <c r="I65" s="22">
        <v>8</v>
      </c>
      <c r="J65" s="22">
        <v>790</v>
      </c>
      <c r="K65" s="22">
        <v>353</v>
      </c>
      <c r="L65" s="22"/>
      <c r="M65" s="62" t="s">
        <v>293</v>
      </c>
      <c r="N65" s="59"/>
    </row>
    <row r="66" spans="2:14" ht="22" customHeight="1" x14ac:dyDescent="0.2">
      <c r="B66" s="21">
        <v>81</v>
      </c>
      <c r="C66" s="62" t="s">
        <v>211</v>
      </c>
      <c r="D66" s="59"/>
      <c r="E66" s="59"/>
      <c r="F66" s="59"/>
      <c r="G66" s="59"/>
      <c r="H66" s="59"/>
      <c r="I66" s="22">
        <v>8</v>
      </c>
      <c r="J66" s="22">
        <v>100</v>
      </c>
      <c r="K66" s="22">
        <v>28</v>
      </c>
      <c r="L66" s="22"/>
      <c r="M66" s="62" t="s">
        <v>288</v>
      </c>
      <c r="N66" s="59"/>
    </row>
    <row r="67" spans="2:14" x14ac:dyDescent="0.2">
      <c r="B67" s="21"/>
      <c r="C67" s="64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</row>
    <row r="68" spans="2:14" ht="22" customHeight="1" x14ac:dyDescent="0.2">
      <c r="B68" s="21">
        <v>82</v>
      </c>
      <c r="C68" s="62" t="s">
        <v>212</v>
      </c>
      <c r="D68" s="59"/>
      <c r="E68" s="59"/>
      <c r="F68" s="59"/>
      <c r="G68" s="59"/>
      <c r="H68" s="59"/>
      <c r="I68" s="22">
        <v>6</v>
      </c>
      <c r="J68" s="22">
        <v>850</v>
      </c>
      <c r="K68" s="22">
        <v>308</v>
      </c>
      <c r="L68" s="22"/>
      <c r="M68" s="62" t="s">
        <v>289</v>
      </c>
      <c r="N68" s="59"/>
    </row>
    <row r="69" spans="2:14" x14ac:dyDescent="0.2">
      <c r="B69" s="21"/>
      <c r="C69" s="64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</row>
    <row r="70" spans="2:14" ht="22" customHeight="1" x14ac:dyDescent="0.2">
      <c r="B70" s="21"/>
      <c r="C70" s="63" t="s">
        <v>216</v>
      </c>
      <c r="D70" s="59"/>
      <c r="E70" s="59"/>
      <c r="F70" s="59"/>
      <c r="G70" s="59"/>
      <c r="H70" s="59"/>
      <c r="I70" s="23">
        <v>2</v>
      </c>
      <c r="J70" s="23">
        <v>8</v>
      </c>
      <c r="K70" s="23">
        <v>6</v>
      </c>
      <c r="L70" s="23"/>
      <c r="M70" s="63" t="s">
        <v>295</v>
      </c>
      <c r="N70" s="59"/>
    </row>
    <row r="71" spans="2:14" x14ac:dyDescent="0.2">
      <c r="B71" s="21"/>
      <c r="C71" s="64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</row>
  </sheetData>
  <mergeCells count="110">
    <mergeCell ref="C68:H68"/>
    <mergeCell ref="M68:N68"/>
    <mergeCell ref="C69:N69"/>
    <mergeCell ref="C70:H70"/>
    <mergeCell ref="M70:N70"/>
    <mergeCell ref="C71:N71"/>
    <mergeCell ref="C62:N62"/>
    <mergeCell ref="C63:H63"/>
    <mergeCell ref="M63:N63"/>
    <mergeCell ref="C64:N64"/>
    <mergeCell ref="C65:H65"/>
    <mergeCell ref="M65:N65"/>
    <mergeCell ref="C66:H66"/>
    <mergeCell ref="M66:N66"/>
    <mergeCell ref="C67:N67"/>
    <mergeCell ref="C56:N56"/>
    <mergeCell ref="C57:H57"/>
    <mergeCell ref="M57:N57"/>
    <mergeCell ref="C58:N58"/>
    <mergeCell ref="C59:H59"/>
    <mergeCell ref="M59:N59"/>
    <mergeCell ref="C60:N60"/>
    <mergeCell ref="C61:H61"/>
    <mergeCell ref="M61:N61"/>
    <mergeCell ref="C50:H50"/>
    <mergeCell ref="M50:N50"/>
    <mergeCell ref="C51:N51"/>
    <mergeCell ref="C52:H52"/>
    <mergeCell ref="M52:N52"/>
    <mergeCell ref="C53:H53"/>
    <mergeCell ref="M53:N53"/>
    <mergeCell ref="C54:N54"/>
    <mergeCell ref="C55:H55"/>
    <mergeCell ref="M55:N55"/>
    <mergeCell ref="C44:H44"/>
    <mergeCell ref="M44:N44"/>
    <mergeCell ref="C45:N45"/>
    <mergeCell ref="C46:H46"/>
    <mergeCell ref="M46:N46"/>
    <mergeCell ref="C47:N47"/>
    <mergeCell ref="C48:H48"/>
    <mergeCell ref="M48:N48"/>
    <mergeCell ref="C49:N49"/>
    <mergeCell ref="C39:H39"/>
    <mergeCell ref="M39:N39"/>
    <mergeCell ref="C40:H40"/>
    <mergeCell ref="M40:N40"/>
    <mergeCell ref="C41:H41"/>
    <mergeCell ref="M41:N41"/>
    <mergeCell ref="C42:H42"/>
    <mergeCell ref="M42:N42"/>
    <mergeCell ref="C43:N43"/>
    <mergeCell ref="C28:N28"/>
    <mergeCell ref="C29:H29"/>
    <mergeCell ref="M29:N29"/>
    <mergeCell ref="C30:N30"/>
    <mergeCell ref="B35:N35"/>
    <mergeCell ref="B36:N36"/>
    <mergeCell ref="C37:H37"/>
    <mergeCell ref="M37:N37"/>
    <mergeCell ref="C38:H38"/>
    <mergeCell ref="M38:N38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18:H18"/>
    <mergeCell ref="M18:N18"/>
    <mergeCell ref="C19:H19"/>
    <mergeCell ref="M19:N19"/>
    <mergeCell ref="C20:N20"/>
    <mergeCell ref="C21:H21"/>
    <mergeCell ref="M21:N21"/>
    <mergeCell ref="C22:H22"/>
    <mergeCell ref="M22:N22"/>
    <mergeCell ref="C13:H13"/>
    <mergeCell ref="M13:N13"/>
    <mergeCell ref="C14:H14"/>
    <mergeCell ref="M14:N14"/>
    <mergeCell ref="C15:H15"/>
    <mergeCell ref="M15:N15"/>
    <mergeCell ref="C16:N16"/>
    <mergeCell ref="C17:H17"/>
    <mergeCell ref="M17:N1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54</cp:revision>
  <dcterms:created xsi:type="dcterms:W3CDTF">2020-12-13T08:44:49Z</dcterms:created>
  <dcterms:modified xsi:type="dcterms:W3CDTF">2021-08-16T11:03:20Z</dcterms:modified>
  <dc:language>en-US</dc:language>
</cp:coreProperties>
</file>