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alipante/Downloads/"/>
    </mc:Choice>
  </mc:AlternateContent>
  <xr:revisionPtr revIDLastSave="11" documentId="13_ncr:1_{1963910C-DC2E-C34F-BB12-045DE973E0B1}" xr6:coauthVersionLast="45" xr6:coauthVersionMax="45" xr10:uidLastSave="{47562117-282E-42F4-9A91-908270086FE1}"/>
  <bookViews>
    <workbookView xWindow="880" yWindow="1060" windowWidth="23500" windowHeight="13760" xr2:uid="{00000000-000D-0000-FFFF-FFFF00000000}"/>
  </bookViews>
  <sheets>
    <sheet name="summary (1)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1" i="1" l="1"/>
  <c r="M32" i="1"/>
  <c r="I15" i="1"/>
  <c r="Q31" i="1" l="1"/>
  <c r="Q3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19" i="1"/>
  <c r="I18" i="1"/>
  <c r="I17" i="1"/>
  <c r="I16" i="1"/>
  <c r="I14" i="1"/>
  <c r="I13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<sst xmlns="http://schemas.openxmlformats.org/spreadsheetml/2006/main" count="340" uniqueCount="141">
  <si>
    <t xml:space="preserve">Sample information </t>
  </si>
  <si>
    <t>ng input</t>
  </si>
  <si>
    <t>library prep notes</t>
  </si>
  <si>
    <t>total reads off sequencer (from fastq)</t>
  </si>
  <si>
    <t>sum of count</t>
  </si>
  <si>
    <t>sum of usable reads family 2 or higher</t>
  </si>
  <si>
    <t>reads initial bam</t>
  </si>
  <si>
    <t>reads filtered bam</t>
  </si>
  <si>
    <t>reads unfiltered bam</t>
  </si>
  <si>
    <t>mean target coverage</t>
  </si>
  <si>
    <t>fraction total reads</t>
  </si>
  <si>
    <t>Counts of family size</t>
  </si>
  <si>
    <t>280R01</t>
  </si>
  <si>
    <t xml:space="preserve"> 1/5 ligation into PCR</t>
  </si>
  <si>
    <t>280R02</t>
  </si>
  <si>
    <t>280R03</t>
  </si>
  <si>
    <t>280R04</t>
  </si>
  <si>
    <t xml:space="preserve"> 20ul into PCR</t>
  </si>
  <si>
    <t>280R05</t>
  </si>
  <si>
    <t>280R06</t>
  </si>
  <si>
    <t>263R01</t>
  </si>
  <si>
    <t>standard prep</t>
  </si>
  <si>
    <t>263R02</t>
  </si>
  <si>
    <t>263R03</t>
  </si>
  <si>
    <t>263R04</t>
  </si>
  <si>
    <t>263R05</t>
  </si>
  <si>
    <t>263R06</t>
  </si>
  <si>
    <t>263R07</t>
  </si>
  <si>
    <t>266R01</t>
  </si>
  <si>
    <t>1/5 ligation into PCR (4ul)</t>
  </si>
  <si>
    <t>266R02</t>
  </si>
  <si>
    <t>1/10 ligation into PCR (2ul)</t>
  </si>
  <si>
    <t>266R03</t>
  </si>
  <si>
    <t>1/15 ligation into PCR (1.3ul)</t>
  </si>
  <si>
    <t>266R04</t>
  </si>
  <si>
    <t>1/20 ligation into PCR (1ul)</t>
  </si>
  <si>
    <t>266R05</t>
  </si>
  <si>
    <t>1/50 ligation into PCR (0.4ul)</t>
  </si>
  <si>
    <t>undersand read losses - where are reads going</t>
  </si>
  <si>
    <t xml:space="preserve">downsample  series </t>
  </si>
  <si>
    <t>fill in remaining columns</t>
  </si>
  <si>
    <t>reformat as a narrative report, what experiments were done and why, what the results are</t>
  </si>
  <si>
    <t>1) Compared different methods of library prep against standard prep (which didn't work), found that 1/5 was most favorable.  This is in terms of the fraction of reads of family size X or higher and also effecive coverage per base after normalizing to sequence read depth.</t>
  </si>
  <si>
    <t>2) Mallory repeated preps using the 1/5 ligation approach, and also tyring to input a smaller (equivalent) amount of total dna in to ligagtion (rather than biottnecking after ligation).</t>
  </si>
  <si>
    <t>a. repeating 1/5 ligation yields usable reads (2X or higher) are approximately equivalent from the prior run</t>
  </si>
  <si>
    <t>b. read coverage for 1/5 ligation mixes are way too low</t>
  </si>
  <si>
    <t>c. Difficult to evaluate effects of different library prep methods due to inequalities in read depth.</t>
  </si>
  <si>
    <t>3) Evaluated effects of filtering by fbbio on latest data.  Filtering has a negligible impact on usable consensus reads</t>
  </si>
  <si>
    <t xml:space="preserve">4) Jontahan checks.  </t>
  </si>
  <si>
    <t>floor</t>
  </si>
  <si>
    <t>a. minor hit taken with filtering, insignificant change</t>
  </si>
  <si>
    <t>for 10,000X</t>
  </si>
  <si>
    <t>b.</t>
  </si>
  <si>
    <t>10,000X</t>
  </si>
  <si>
    <t>Additional output Jonathan requested</t>
  </si>
  <si>
    <t>1.6 billion reads</t>
  </si>
  <si>
    <t xml:space="preserve">280 run only </t>
  </si>
  <si>
    <t>Mark duplicates output</t>
  </si>
  <si>
    <t>Alignment, no consesus calls</t>
  </si>
  <si>
    <t>LIBRARY</t>
  </si>
  <si>
    <t>UNPAIRED_READS_EXAMINED</t>
  </si>
  <si>
    <t>READ_PAIRS_EXAMINED</t>
  </si>
  <si>
    <t>SECONDARY_OR_SUPPLEMENTARY_RDS</t>
  </si>
  <si>
    <t>UNMAPPED_READS</t>
  </si>
  <si>
    <t>UNPAIRED_READ_DUPLICATES</t>
  </si>
  <si>
    <t>READ_PAIR_DUPLICATES</t>
  </si>
  <si>
    <t>READ_PAIR_OPTICAL_DUPLICATES</t>
  </si>
  <si>
    <t>PERCENT_DUPLICATION</t>
  </si>
  <si>
    <t>ESTIMATED_LIBRARY_SIZE</t>
  </si>
  <si>
    <t>Consensus and filtering</t>
  </si>
  <si>
    <t>Just consensus calling</t>
  </si>
  <si>
    <t>CollectHSMetrics output:</t>
  </si>
  <si>
    <t>SAMPLE</t>
  </si>
  <si>
    <t>BAIT_SET</t>
  </si>
  <si>
    <t>GENOME_SIZE</t>
  </si>
  <si>
    <t>BAIT_TERRITORY</t>
  </si>
  <si>
    <t>TARGET_TERRITORY</t>
  </si>
  <si>
    <t>BAIT_DESIGN_EFFICIENCY</t>
  </si>
  <si>
    <t>TOTAL_READS</t>
  </si>
  <si>
    <t>PF_READS</t>
  </si>
  <si>
    <t>PF_UNIQUE_READS</t>
  </si>
  <si>
    <t>PCT_PF_READS</t>
  </si>
  <si>
    <t>PCT_PF_UQ_READS</t>
  </si>
  <si>
    <t>PCT_PF_UQ_READS_ALIGNED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</si>
  <si>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</si>
  <si>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</si>
  <si>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</si>
  <si>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</si>
  <si>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</si>
  <si>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</si>
  <si>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</si>
  <si>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</si>
  <si>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</si>
  <si>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MEAN_TARGET_COVERAGE</t>
  </si>
  <si>
    <t>MEDIAN_TARGET_COVERAGE</t>
  </si>
  <si>
    <t>MAX_TARGET_COVERAGE</t>
  </si>
  <si>
    <t>PCT_USABLE_BASES_ON_BAIT</t>
  </si>
  <si>
    <t>PCT_USABLE_BASES_ON_TARGET</t>
  </si>
  <si>
    <t>FOLD_ENRICHMENT</t>
  </si>
  <si>
    <t>ZERO_CVG_TARGETS_PCT</t>
  </si>
  <si>
    <t>PCT_EXC_DUPE</t>
  </si>
  <si>
    <t>PCT_EXC_MAPQ</t>
  </si>
  <si>
    <t>PCT_EXC_BASEQ</t>
  </si>
  <si>
    <t>PCT_EXC_OVERLAP</t>
  </si>
  <si>
    <t>PCT_EXC_OFF_TARGET</t>
  </si>
  <si>
    <t>FOLD_80_BASE_PENALTY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</si>
  <si>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</si>
  <si>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</si>
  <si>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</si>
  <si>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</si>
  <si>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</si>
  <si>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</si>
  <si>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</si>
  <si>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</si>
  <si>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HS_LIBRARY_SIZE</t>
  </si>
  <si>
    <t>HS_PENALTY_10X</t>
  </si>
  <si>
    <t>HS_PENALTY_20X</t>
  </si>
  <si>
    <t>HS_PENALTY_30X</t>
  </si>
  <si>
    <t>HS_PENALTY_40X</t>
  </si>
  <si>
    <t>HS_PENALTY_50X</t>
  </si>
  <si>
    <t>HS_PENALTY_100X</t>
  </si>
  <si>
    <t>AT_DROPOUT</t>
  </si>
  <si>
    <t>GC_DROPOUT</t>
  </si>
  <si>
    <t>HET_SNP_SENSITIVITY</t>
  </si>
  <si>
    <t>HET_SNP_Q</t>
  </si>
  <si>
    <t>READ_GROUP</t>
  </si>
  <si>
    <t>MONC_ctDNA1.3_designed_probe_coords_180314_no_chr.Picard.bed</t>
  </si>
  <si>
    <t>0.6708580.587347</t>
  </si>
  <si>
    <t>?</t>
  </si>
  <si>
    <t>0.4640050.458125</t>
  </si>
  <si>
    <t>0.7090390.575111</t>
  </si>
  <si>
    <t>0.5799858591.271419</t>
  </si>
  <si>
    <t>0.9992990.999299</t>
  </si>
  <si>
    <t>0.7399380.574705</t>
  </si>
  <si>
    <t>0.9994240.999327</t>
  </si>
  <si>
    <t>0.7017070.59363</t>
  </si>
  <si>
    <t>0.0015180.000762</t>
  </si>
  <si>
    <t>0.0013090.000872</t>
  </si>
  <si>
    <t>0.0012610.000809</t>
  </si>
  <si>
    <t>0.9941430.982662</t>
  </si>
  <si>
    <t>0.0019330.000985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</si>
</sst>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0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9"/>
  <sheetViews>
    <sheetView tabSelected="1" zoomScale="150" zoomScaleNormal="150" workbookViewId="0">
      <selection activeCell="C5" sqref="C5"/>
    </sheetView>
  </sheetViews>
  <sheetFormatPr defaultColWidth="11" defaultRowHeight="15.95"/>
  <cols>
    <col min="1" max="1" width="19" customWidth="1"/>
    <col min="2" max="2" width="20.5" customWidth="1"/>
    <col min="3" max="3" width="26.125" customWidth="1"/>
    <col min="6" max="6" width="19.375" customWidth="1"/>
    <col min="8" max="8" width="15.875" customWidth="1"/>
    <col min="9" max="9" width="16.125" customWidth="1"/>
    <col min="10" max="10" width="16.5" customWidth="1"/>
    <col min="11" max="11" width="17.625" customWidth="1"/>
    <col min="13" max="13" width="11.125" bestFit="1" customWidth="1"/>
    <col min="14" max="14" width="15.625" customWidth="1"/>
    <col min="20" max="20" width="20.25" customWidth="1"/>
    <col min="21" max="21" width="24.75" customWidth="1"/>
  </cols>
  <sheetData>
    <row r="1" spans="1:3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 t="s">
        <v>11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</row>
    <row r="2" spans="1:35" s="2" customFormat="1">
      <c r="A2" s="2" t="s">
        <v>12</v>
      </c>
      <c r="B2" s="2">
        <v>5</v>
      </c>
      <c r="C2" s="2" t="s">
        <v>13</v>
      </c>
      <c r="E2" s="2">
        <v>26017379</v>
      </c>
      <c r="G2" s="2">
        <v>232352</v>
      </c>
      <c r="H2" s="2">
        <v>196162</v>
      </c>
      <c r="I2" s="2">
        <v>52034758</v>
      </c>
      <c r="J2" s="2">
        <v>347694</v>
      </c>
      <c r="K2" s="2">
        <v>385630</v>
      </c>
      <c r="L2" s="2">
        <v>2.3837389999999998</v>
      </c>
      <c r="N2" s="2">
        <f>K2/I2</f>
        <v>7.4110078497914801E-3</v>
      </c>
      <c r="O2" s="2">
        <v>1</v>
      </c>
      <c r="P2" s="2">
        <v>0.84424500000000002</v>
      </c>
      <c r="Q2" s="2">
        <v>0.70188300000000003</v>
      </c>
      <c r="R2" s="2">
        <v>0.54647699999999999</v>
      </c>
      <c r="S2" s="2">
        <v>0.397754</v>
      </c>
      <c r="T2" s="2">
        <v>0.27792699999999998</v>
      </c>
      <c r="U2" s="2">
        <v>0.18975500000000001</v>
      </c>
      <c r="V2" s="2">
        <v>0.13166700000000001</v>
      </c>
      <c r="W2" s="2">
        <v>9.6228999999999995E-2</v>
      </c>
      <c r="X2" s="2">
        <v>7.4829999999999994E-2</v>
      </c>
      <c r="Z2" s="2">
        <v>36190</v>
      </c>
      <c r="AA2" s="2">
        <v>33078</v>
      </c>
      <c r="AB2" s="2">
        <v>36109</v>
      </c>
      <c r="AC2" s="2">
        <v>34556</v>
      </c>
      <c r="AD2" s="2">
        <v>27842</v>
      </c>
      <c r="AE2" s="2">
        <v>20487</v>
      </c>
      <c r="AF2" s="2">
        <v>13497</v>
      </c>
      <c r="AG2" s="2">
        <v>8234</v>
      </c>
      <c r="AH2" s="2">
        <v>4972</v>
      </c>
      <c r="AI2" s="2">
        <v>3162</v>
      </c>
    </row>
    <row r="3" spans="1:35" s="2" customFormat="1">
      <c r="A3" s="2" t="s">
        <v>14</v>
      </c>
      <c r="B3" s="2">
        <v>5</v>
      </c>
      <c r="C3" s="2" t="s">
        <v>13</v>
      </c>
      <c r="E3" s="2">
        <v>46110613</v>
      </c>
      <c r="G3" s="2">
        <v>560599</v>
      </c>
      <c r="H3" s="2">
        <v>450106</v>
      </c>
      <c r="I3" s="2">
        <v>92221226</v>
      </c>
      <c r="J3" s="2">
        <v>767456</v>
      </c>
      <c r="K3" s="2">
        <v>865346</v>
      </c>
      <c r="L3" s="2">
        <v>13</v>
      </c>
      <c r="N3" s="2">
        <f t="shared" ref="N3:N19" si="0">K3/I3</f>
        <v>9.3833712425380241E-3</v>
      </c>
      <c r="O3" s="2">
        <v>1</v>
      </c>
      <c r="P3" s="2">
        <v>0.802902</v>
      </c>
      <c r="Q3" s="2">
        <v>0.65437000000000001</v>
      </c>
      <c r="R3" s="2">
        <v>0.50352200000000003</v>
      </c>
      <c r="S3" s="2">
        <v>0.36491699999999999</v>
      </c>
      <c r="T3" s="2">
        <v>0.25122100000000003</v>
      </c>
      <c r="U3" s="2">
        <v>0.168434</v>
      </c>
      <c r="V3" s="2">
        <v>0.114624</v>
      </c>
      <c r="W3" s="2">
        <v>8.2041000000000003E-2</v>
      </c>
      <c r="X3" s="2">
        <v>6.3117999999999994E-2</v>
      </c>
      <c r="Z3" s="2">
        <v>110493</v>
      </c>
      <c r="AA3" s="2">
        <v>83267</v>
      </c>
      <c r="AB3" s="2">
        <v>84565</v>
      </c>
      <c r="AC3" s="2">
        <v>77702</v>
      </c>
      <c r="AD3" s="2">
        <v>63738</v>
      </c>
      <c r="AE3" s="2">
        <v>46410</v>
      </c>
      <c r="AF3" s="2">
        <v>30166</v>
      </c>
      <c r="AG3" s="2">
        <v>18266</v>
      </c>
      <c r="AH3" s="2">
        <v>10608</v>
      </c>
      <c r="AI3" s="2">
        <v>6103</v>
      </c>
    </row>
    <row r="4" spans="1:35" s="2" customFormat="1">
      <c r="A4" s="2" t="s">
        <v>15</v>
      </c>
      <c r="B4" s="2">
        <v>5</v>
      </c>
      <c r="C4" s="2" t="s">
        <v>13</v>
      </c>
      <c r="E4" s="2">
        <v>49343434</v>
      </c>
      <c r="G4" s="2">
        <v>620803</v>
      </c>
      <c r="H4" s="2">
        <v>502700</v>
      </c>
      <c r="I4" s="2">
        <v>98686868</v>
      </c>
      <c r="J4" s="2">
        <v>875110</v>
      </c>
      <c r="K4" s="2">
        <v>969738</v>
      </c>
      <c r="L4" s="2">
        <v>23.752344999999998</v>
      </c>
      <c r="N4" s="2">
        <f t="shared" si="0"/>
        <v>9.8264137838481209E-3</v>
      </c>
      <c r="O4" s="2">
        <v>1</v>
      </c>
      <c r="P4" s="2">
        <v>0.80975799999999998</v>
      </c>
      <c r="Q4" s="2">
        <v>0.66122099999999995</v>
      </c>
      <c r="R4" s="2">
        <v>0.51102999999999998</v>
      </c>
      <c r="S4" s="2">
        <v>0.37084899999999998</v>
      </c>
      <c r="T4" s="2">
        <v>0.257573</v>
      </c>
      <c r="U4" s="2">
        <v>0.17500599999999999</v>
      </c>
      <c r="V4" s="2">
        <v>0.120837</v>
      </c>
      <c r="W4" s="2">
        <v>8.8347999999999996E-2</v>
      </c>
      <c r="X4" s="2">
        <v>6.9280999999999995E-2</v>
      </c>
      <c r="Z4" s="2">
        <v>118103</v>
      </c>
      <c r="AA4" s="2">
        <v>92212</v>
      </c>
      <c r="AB4" s="2">
        <v>93239</v>
      </c>
      <c r="AC4" s="2">
        <v>87025</v>
      </c>
      <c r="AD4" s="2">
        <v>70322</v>
      </c>
      <c r="AE4" s="2">
        <v>51258</v>
      </c>
      <c r="AF4" s="2">
        <v>33628</v>
      </c>
      <c r="AG4" s="2">
        <v>20169</v>
      </c>
      <c r="AH4" s="2">
        <v>11837</v>
      </c>
      <c r="AI4" s="2">
        <v>7006</v>
      </c>
    </row>
    <row r="5" spans="1:35">
      <c r="A5" t="s">
        <v>16</v>
      </c>
      <c r="B5">
        <v>1</v>
      </c>
      <c r="C5" t="s">
        <v>17</v>
      </c>
      <c r="E5">
        <v>62541622</v>
      </c>
      <c r="G5">
        <v>1020134</v>
      </c>
      <c r="H5">
        <v>801554</v>
      </c>
      <c r="I5">
        <v>125083244</v>
      </c>
      <c r="J5">
        <v>1382738</v>
      </c>
      <c r="K5">
        <v>1534932</v>
      </c>
      <c r="L5">
        <v>77.491245000000006</v>
      </c>
      <c r="N5" s="2">
        <f t="shared" si="0"/>
        <v>1.2271283913934948E-2</v>
      </c>
      <c r="O5">
        <v>1</v>
      </c>
      <c r="P5">
        <v>0.78573400000000004</v>
      </c>
      <c r="Q5">
        <v>0.63328200000000001</v>
      </c>
      <c r="R5">
        <v>0.48721100000000001</v>
      </c>
      <c r="S5">
        <v>0.35615400000000003</v>
      </c>
      <c r="T5">
        <v>0.25101200000000001</v>
      </c>
      <c r="U5">
        <v>0.176978</v>
      </c>
      <c r="V5">
        <v>0.12917999999999999</v>
      </c>
      <c r="W5">
        <v>0.100775</v>
      </c>
      <c r="X5">
        <v>8.4534999999999999E-2</v>
      </c>
      <c r="Z5">
        <v>218580</v>
      </c>
      <c r="AA5">
        <v>155521</v>
      </c>
      <c r="AB5">
        <v>149012</v>
      </c>
      <c r="AC5">
        <v>133696</v>
      </c>
      <c r="AD5">
        <v>107259</v>
      </c>
      <c r="AE5">
        <v>75525</v>
      </c>
      <c r="AF5">
        <v>48760</v>
      </c>
      <c r="AG5">
        <v>28977</v>
      </c>
      <c r="AH5">
        <v>16567</v>
      </c>
      <c r="AI5">
        <v>9601</v>
      </c>
    </row>
    <row r="6" spans="1:35">
      <c r="A6" t="s">
        <v>18</v>
      </c>
      <c r="B6">
        <v>1</v>
      </c>
      <c r="C6" t="s">
        <v>17</v>
      </c>
      <c r="E6">
        <v>128471036</v>
      </c>
      <c r="G6">
        <v>2793248</v>
      </c>
      <c r="H6">
        <v>2032422</v>
      </c>
      <c r="I6">
        <v>256942072</v>
      </c>
      <c r="J6">
        <v>3475262</v>
      </c>
      <c r="K6">
        <v>3871204</v>
      </c>
      <c r="L6">
        <v>341.49418600000001</v>
      </c>
      <c r="N6" s="2">
        <f t="shared" si="0"/>
        <v>1.5066446572439877E-2</v>
      </c>
      <c r="O6">
        <v>1</v>
      </c>
      <c r="P6">
        <v>0.72762000000000004</v>
      </c>
      <c r="Q6">
        <v>0.58367899999999995</v>
      </c>
      <c r="R6">
        <v>0.46052599999999999</v>
      </c>
      <c r="S6">
        <v>0.355379</v>
      </c>
      <c r="T6">
        <v>0.272951</v>
      </c>
      <c r="U6">
        <v>0.215085</v>
      </c>
      <c r="V6">
        <v>0.17765700000000001</v>
      </c>
      <c r="W6">
        <v>0.15533</v>
      </c>
      <c r="X6">
        <v>0.14260700000000001</v>
      </c>
      <c r="Z6">
        <v>760826</v>
      </c>
      <c r="AA6">
        <v>402061</v>
      </c>
      <c r="AB6">
        <v>343997</v>
      </c>
      <c r="AC6">
        <v>293703</v>
      </c>
      <c r="AD6">
        <v>230242</v>
      </c>
      <c r="AE6">
        <v>161633</v>
      </c>
      <c r="AF6">
        <v>104545</v>
      </c>
      <c r="AG6">
        <v>62366</v>
      </c>
      <c r="AH6">
        <v>35539</v>
      </c>
      <c r="AI6">
        <v>20905</v>
      </c>
    </row>
    <row r="7" spans="1:35">
      <c r="A7" t="s">
        <v>19</v>
      </c>
      <c r="B7">
        <v>1</v>
      </c>
      <c r="C7" t="s">
        <v>17</v>
      </c>
      <c r="E7">
        <v>75608246</v>
      </c>
      <c r="G7">
        <v>1285171</v>
      </c>
      <c r="H7">
        <v>991093</v>
      </c>
      <c r="I7">
        <v>151216492</v>
      </c>
      <c r="J7">
        <v>1709956</v>
      </c>
      <c r="K7">
        <v>1892000</v>
      </c>
      <c r="L7">
        <v>97.305677000000003</v>
      </c>
      <c r="N7" s="2">
        <f t="shared" si="0"/>
        <v>1.2511862793378384E-2</v>
      </c>
      <c r="O7">
        <v>1</v>
      </c>
      <c r="P7">
        <v>0.77117599999999997</v>
      </c>
      <c r="Q7">
        <v>0.61657600000000001</v>
      </c>
      <c r="R7">
        <v>0.47408800000000001</v>
      </c>
      <c r="S7">
        <v>0.34937800000000002</v>
      </c>
      <c r="T7">
        <v>0.25107000000000002</v>
      </c>
      <c r="U7">
        <v>0.182398</v>
      </c>
      <c r="V7">
        <v>0.13873099999999999</v>
      </c>
      <c r="W7">
        <v>0.11318300000000001</v>
      </c>
      <c r="X7">
        <v>9.8921999999999996E-2</v>
      </c>
      <c r="Z7">
        <v>294078</v>
      </c>
      <c r="AA7">
        <v>198687</v>
      </c>
      <c r="AB7">
        <v>183122</v>
      </c>
      <c r="AC7">
        <v>160273</v>
      </c>
      <c r="AD7">
        <v>126343</v>
      </c>
      <c r="AE7">
        <v>88255</v>
      </c>
      <c r="AF7">
        <v>56120</v>
      </c>
      <c r="AG7">
        <v>32834</v>
      </c>
      <c r="AH7">
        <v>18327</v>
      </c>
      <c r="AI7">
        <v>10408</v>
      </c>
    </row>
    <row r="8" spans="1:35">
      <c r="A8" t="s">
        <v>20</v>
      </c>
      <c r="B8">
        <v>43.2</v>
      </c>
      <c r="C8" t="s">
        <v>21</v>
      </c>
      <c r="E8">
        <v>87961689</v>
      </c>
      <c r="G8">
        <v>36975126</v>
      </c>
      <c r="I8">
        <f t="shared" ref="I8:I19" si="1">E8*2</f>
        <v>175923378</v>
      </c>
      <c r="K8">
        <v>16764544</v>
      </c>
      <c r="L8">
        <v>8770.4136999999992</v>
      </c>
      <c r="N8" s="2">
        <f t="shared" si="0"/>
        <v>9.5294577620036375E-2</v>
      </c>
      <c r="O8">
        <v>1</v>
      </c>
      <c r="P8">
        <v>0.49376900000000001</v>
      </c>
      <c r="Q8">
        <v>0.250226</v>
      </c>
      <c r="R8">
        <v>0.14280999999999999</v>
      </c>
      <c r="S8">
        <v>8.9886999999999995E-2</v>
      </c>
      <c r="T8">
        <v>5.9075999999999997E-2</v>
      </c>
      <c r="U8">
        <v>3.9216000000000001E-2</v>
      </c>
      <c r="V8">
        <v>2.5943000000000001E-2</v>
      </c>
      <c r="W8">
        <v>1.6952999999999999E-2</v>
      </c>
      <c r="X8">
        <v>1.0926999999999999E-2</v>
      </c>
      <c r="Z8">
        <v>18717963</v>
      </c>
      <c r="AA8">
        <v>9005019</v>
      </c>
      <c r="AB8">
        <v>3971724</v>
      </c>
      <c r="AC8">
        <v>1956830</v>
      </c>
      <c r="AD8">
        <v>1139259</v>
      </c>
      <c r="AE8">
        <v>734296</v>
      </c>
      <c r="AF8">
        <v>490775</v>
      </c>
      <c r="AG8">
        <v>332429</v>
      </c>
      <c r="AH8">
        <v>222792</v>
      </c>
      <c r="AI8">
        <v>146808</v>
      </c>
    </row>
    <row r="9" spans="1:35">
      <c r="A9" t="s">
        <v>22</v>
      </c>
      <c r="B9">
        <v>48</v>
      </c>
      <c r="C9" t="s">
        <v>21</v>
      </c>
      <c r="E9">
        <v>52098185</v>
      </c>
      <c r="G9">
        <v>20015349</v>
      </c>
      <c r="I9">
        <f t="shared" si="1"/>
        <v>104196370</v>
      </c>
      <c r="K9">
        <v>12354762</v>
      </c>
      <c r="L9">
        <v>5240.8131700000004</v>
      </c>
      <c r="N9" s="2">
        <f t="shared" si="0"/>
        <v>0.11857190418437802</v>
      </c>
      <c r="O9">
        <v>1</v>
      </c>
      <c r="P9">
        <v>0.54750299999999996</v>
      </c>
      <c r="Q9">
        <v>0.309307</v>
      </c>
      <c r="R9">
        <v>0.18706600000000001</v>
      </c>
      <c r="S9">
        <v>0.11752799999999999</v>
      </c>
      <c r="T9">
        <v>7.4265999999999999E-2</v>
      </c>
      <c r="U9">
        <v>4.6385000000000003E-2</v>
      </c>
      <c r="V9">
        <v>2.8431999999999999E-2</v>
      </c>
      <c r="W9">
        <v>1.7118999999999999E-2</v>
      </c>
      <c r="X9">
        <v>1.0125E-2</v>
      </c>
      <c r="Z9">
        <v>9056889</v>
      </c>
      <c r="AA9">
        <v>4767577</v>
      </c>
      <c r="AB9">
        <v>2446686</v>
      </c>
      <c r="AC9">
        <v>1391824</v>
      </c>
      <c r="AD9">
        <v>865919</v>
      </c>
      <c r="AE9">
        <v>558038</v>
      </c>
      <c r="AF9">
        <v>359332</v>
      </c>
      <c r="AG9">
        <v>226433</v>
      </c>
      <c r="AH9">
        <v>140003</v>
      </c>
      <c r="AI9">
        <v>84685</v>
      </c>
    </row>
    <row r="10" spans="1:35">
      <c r="A10" t="s">
        <v>23</v>
      </c>
      <c r="B10">
        <v>52.2</v>
      </c>
      <c r="C10" t="s">
        <v>21</v>
      </c>
      <c r="E10">
        <v>53551146</v>
      </c>
      <c r="G10">
        <v>30837884</v>
      </c>
      <c r="I10">
        <f t="shared" si="1"/>
        <v>107102292</v>
      </c>
      <c r="K10">
        <v>12702379</v>
      </c>
      <c r="L10">
        <v>5652.2661900000003</v>
      </c>
      <c r="N10" s="2">
        <f t="shared" si="0"/>
        <v>0.11860044040887566</v>
      </c>
      <c r="O10">
        <v>1</v>
      </c>
      <c r="P10">
        <v>0.38414999999999999</v>
      </c>
      <c r="Q10">
        <v>0.123394</v>
      </c>
      <c r="R10">
        <v>3.746E-2</v>
      </c>
      <c r="S10">
        <v>1.1844E-2</v>
      </c>
      <c r="T10">
        <v>4.0480000000000004E-3</v>
      </c>
      <c r="U10">
        <v>1.48E-3</v>
      </c>
      <c r="V10">
        <v>5.6700000000000001E-4</v>
      </c>
      <c r="W10">
        <v>2.2000000000000001E-4</v>
      </c>
      <c r="X10">
        <v>8.7000000000000001E-5</v>
      </c>
      <c r="Z10">
        <v>18991511</v>
      </c>
      <c r="AA10">
        <v>8041161</v>
      </c>
      <c r="AB10">
        <v>2650032</v>
      </c>
      <c r="AC10">
        <v>789950</v>
      </c>
      <c r="AD10">
        <v>240398</v>
      </c>
      <c r="AE10">
        <v>79202</v>
      </c>
      <c r="AF10">
        <v>28136</v>
      </c>
      <c r="AG10">
        <v>10719</v>
      </c>
      <c r="AH10">
        <v>4095</v>
      </c>
      <c r="AI10">
        <v>1645</v>
      </c>
    </row>
    <row r="11" spans="1:35">
      <c r="A11" t="s">
        <v>24</v>
      </c>
      <c r="B11">
        <v>47.1</v>
      </c>
      <c r="C11" t="s">
        <v>21</v>
      </c>
      <c r="E11">
        <v>89098166</v>
      </c>
      <c r="G11">
        <v>33347231</v>
      </c>
      <c r="I11">
        <f t="shared" si="1"/>
        <v>178196332</v>
      </c>
      <c r="K11">
        <v>16161414</v>
      </c>
      <c r="L11">
        <v>8297.0362399999995</v>
      </c>
      <c r="N11" s="2">
        <f t="shared" si="0"/>
        <v>9.0694425741602802E-2</v>
      </c>
      <c r="O11">
        <v>1</v>
      </c>
      <c r="P11">
        <v>0.51524000000000003</v>
      </c>
      <c r="Q11">
        <v>0.27767199999999997</v>
      </c>
      <c r="R11">
        <v>0.16761200000000001</v>
      </c>
      <c r="S11">
        <v>0.10963299999999999</v>
      </c>
      <c r="T11">
        <v>7.3812000000000003E-2</v>
      </c>
      <c r="U11">
        <v>4.9847000000000002E-2</v>
      </c>
      <c r="V11">
        <v>3.3341999999999997E-2</v>
      </c>
      <c r="W11">
        <v>2.1975999999999999E-2</v>
      </c>
      <c r="X11">
        <v>1.4257000000000001E-2</v>
      </c>
      <c r="Z11">
        <v>16165389</v>
      </c>
      <c r="AA11">
        <v>7922258</v>
      </c>
      <c r="AB11">
        <v>3670181</v>
      </c>
      <c r="AC11">
        <v>1933461</v>
      </c>
      <c r="AD11">
        <v>1194518</v>
      </c>
      <c r="AE11">
        <v>799149</v>
      </c>
      <c r="AF11">
        <v>550423</v>
      </c>
      <c r="AG11">
        <v>379027</v>
      </c>
      <c r="AH11">
        <v>257405</v>
      </c>
      <c r="AI11">
        <v>171353</v>
      </c>
    </row>
    <row r="12" spans="1:35">
      <c r="A12" t="s">
        <v>25</v>
      </c>
      <c r="B12">
        <v>45.6</v>
      </c>
      <c r="C12" t="s">
        <v>21</v>
      </c>
      <c r="E12">
        <v>55034206</v>
      </c>
      <c r="G12">
        <v>24935643</v>
      </c>
      <c r="I12">
        <f t="shared" si="1"/>
        <v>110068412</v>
      </c>
      <c r="K12">
        <v>13188949</v>
      </c>
      <c r="L12">
        <v>5463.6466600000003</v>
      </c>
      <c r="N12" s="2">
        <f t="shared" si="0"/>
        <v>0.11982501391952488</v>
      </c>
      <c r="O12">
        <v>1</v>
      </c>
      <c r="P12">
        <v>0.46201500000000001</v>
      </c>
      <c r="Q12">
        <v>0.20955299999999999</v>
      </c>
      <c r="R12">
        <v>0.102117</v>
      </c>
      <c r="S12">
        <v>5.3752000000000001E-2</v>
      </c>
      <c r="T12">
        <v>2.9263999999999998E-2</v>
      </c>
      <c r="U12">
        <v>1.6064999999999999E-2</v>
      </c>
      <c r="V12">
        <v>8.7819999999999999E-3</v>
      </c>
      <c r="W12">
        <v>4.7460000000000002E-3</v>
      </c>
      <c r="X12">
        <v>2.5349999999999999E-3</v>
      </c>
      <c r="Z12">
        <v>13415001</v>
      </c>
      <c r="AA12">
        <v>6295310</v>
      </c>
      <c r="AB12">
        <v>2678989</v>
      </c>
      <c r="AC12">
        <v>1205992</v>
      </c>
      <c r="AD12">
        <v>610644</v>
      </c>
      <c r="AE12">
        <v>329104</v>
      </c>
      <c r="AF12">
        <v>181619</v>
      </c>
      <c r="AG12">
        <v>100638</v>
      </c>
      <c r="AH12">
        <v>55126</v>
      </c>
      <c r="AI12">
        <v>29687</v>
      </c>
    </row>
    <row r="13" spans="1:35">
      <c r="A13" t="s">
        <v>26</v>
      </c>
      <c r="B13">
        <v>48.6</v>
      </c>
      <c r="C13" t="s">
        <v>21</v>
      </c>
      <c r="E13">
        <v>77221787</v>
      </c>
      <c r="G13">
        <v>31634588</v>
      </c>
      <c r="I13">
        <f t="shared" si="1"/>
        <v>154443574</v>
      </c>
      <c r="K13">
        <v>15888951</v>
      </c>
      <c r="L13">
        <v>7372.4235200000003</v>
      </c>
      <c r="N13" s="2">
        <f t="shared" si="0"/>
        <v>0.10287867982127893</v>
      </c>
      <c r="O13">
        <v>1</v>
      </c>
      <c r="P13">
        <v>0.474607</v>
      </c>
      <c r="Q13">
        <v>0.22542200000000001</v>
      </c>
      <c r="R13">
        <v>0.118396</v>
      </c>
      <c r="S13">
        <v>6.8384E-2</v>
      </c>
      <c r="T13">
        <v>4.1195000000000002E-2</v>
      </c>
      <c r="U13">
        <v>2.5099E-2</v>
      </c>
      <c r="V13">
        <v>1.5193999999999999E-2</v>
      </c>
      <c r="W13">
        <v>9.1140000000000006E-3</v>
      </c>
      <c r="X13">
        <v>5.3990000000000002E-3</v>
      </c>
      <c r="Z13">
        <v>16620590</v>
      </c>
      <c r="AA13">
        <v>7882865</v>
      </c>
      <c r="AB13">
        <v>3385725</v>
      </c>
      <c r="AC13">
        <v>1582107</v>
      </c>
      <c r="AD13">
        <v>860126</v>
      </c>
      <c r="AE13">
        <v>509168</v>
      </c>
      <c r="AF13">
        <v>313349</v>
      </c>
      <c r="AG13">
        <v>192344</v>
      </c>
      <c r="AH13">
        <v>117507</v>
      </c>
      <c r="AI13">
        <v>71345</v>
      </c>
    </row>
    <row r="14" spans="1:35">
      <c r="A14" t="s">
        <v>27</v>
      </c>
      <c r="B14">
        <v>10</v>
      </c>
      <c r="C14" t="s">
        <v>21</v>
      </c>
      <c r="E14">
        <v>13163871</v>
      </c>
      <c r="G14">
        <v>7002269</v>
      </c>
      <c r="I14">
        <f t="shared" si="1"/>
        <v>26327742</v>
      </c>
      <c r="K14">
        <v>3463608</v>
      </c>
      <c r="L14">
        <v>1385.93697</v>
      </c>
      <c r="N14" s="2">
        <f t="shared" si="0"/>
        <v>0.13155735117732467</v>
      </c>
      <c r="O14">
        <v>1</v>
      </c>
      <c r="P14">
        <v>0.41947800000000002</v>
      </c>
      <c r="Q14">
        <v>0.162967</v>
      </c>
      <c r="R14">
        <v>6.7317000000000002E-2</v>
      </c>
      <c r="S14">
        <v>3.0931E-2</v>
      </c>
      <c r="T14">
        <v>1.5339E-2</v>
      </c>
      <c r="U14">
        <v>7.7999999999999996E-3</v>
      </c>
      <c r="V14">
        <v>4.0359999999999997E-3</v>
      </c>
      <c r="W14">
        <v>2.0579999999999999E-3</v>
      </c>
      <c r="X14">
        <v>1.0499999999999999E-3</v>
      </c>
      <c r="Z14">
        <v>4064969</v>
      </c>
      <c r="AA14">
        <v>1796163</v>
      </c>
      <c r="AB14">
        <v>669766</v>
      </c>
      <c r="AC14">
        <v>254783</v>
      </c>
      <c r="AD14">
        <v>109179</v>
      </c>
      <c r="AE14">
        <v>52790</v>
      </c>
      <c r="AF14">
        <v>26361</v>
      </c>
      <c r="AG14">
        <v>13847</v>
      </c>
      <c r="AH14">
        <v>7057</v>
      </c>
      <c r="AI14">
        <v>3581</v>
      </c>
    </row>
    <row r="15" spans="1:35" s="2" customFormat="1">
      <c r="A15" s="2" t="s">
        <v>28</v>
      </c>
      <c r="B15" s="2">
        <v>5.8</v>
      </c>
      <c r="C15" s="2" t="s">
        <v>29</v>
      </c>
      <c r="E15" s="2">
        <v>127515682</v>
      </c>
      <c r="G15" s="2">
        <v>2982241</v>
      </c>
      <c r="I15">
        <f t="shared" si="1"/>
        <v>255031364</v>
      </c>
      <c r="K15" s="2">
        <v>4963788</v>
      </c>
      <c r="L15" s="2">
        <v>793.27191500000004</v>
      </c>
      <c r="M15" s="2">
        <v>1.5981200000000001E-4</v>
      </c>
      <c r="N15" s="2">
        <f t="shared" si="0"/>
        <v>1.9463441367156709E-2</v>
      </c>
      <c r="O15" s="2">
        <v>1</v>
      </c>
      <c r="P15" s="2">
        <v>0.84704599999999997</v>
      </c>
      <c r="Q15" s="2">
        <v>0.76322299999999998</v>
      </c>
      <c r="R15" s="2">
        <v>0.66674999999999995</v>
      </c>
      <c r="S15" s="2">
        <v>0.56237000000000004</v>
      </c>
      <c r="T15" s="2">
        <v>0.46314100000000002</v>
      </c>
      <c r="U15" s="2">
        <v>0.378747</v>
      </c>
      <c r="V15" s="2">
        <v>0.313278</v>
      </c>
      <c r="W15" s="2">
        <v>0.26676</v>
      </c>
      <c r="X15" s="2">
        <v>0.23464499999999999</v>
      </c>
      <c r="Z15" s="2">
        <v>456147</v>
      </c>
      <c r="AA15" s="2">
        <v>249979</v>
      </c>
      <c r="AB15" s="2">
        <v>287705</v>
      </c>
      <c r="AC15" s="2">
        <v>311286</v>
      </c>
      <c r="AD15" s="2">
        <v>295925</v>
      </c>
      <c r="AE15" s="2">
        <v>251683</v>
      </c>
      <c r="AF15" s="2">
        <v>195246</v>
      </c>
      <c r="AG15" s="2">
        <v>138728</v>
      </c>
      <c r="AH15" s="2">
        <v>95774</v>
      </c>
      <c r="AI15" s="2">
        <v>63905</v>
      </c>
    </row>
    <row r="16" spans="1:35">
      <c r="A16" t="s">
        <v>30</v>
      </c>
      <c r="B16">
        <v>5.8</v>
      </c>
      <c r="C16" t="s">
        <v>31</v>
      </c>
      <c r="E16">
        <v>53310051</v>
      </c>
      <c r="G16">
        <v>1103501</v>
      </c>
      <c r="I16">
        <f t="shared" si="1"/>
        <v>106620102</v>
      </c>
      <c r="K16">
        <v>1840198</v>
      </c>
      <c r="L16">
        <v>277.30772899999999</v>
      </c>
      <c r="M16">
        <v>1.5069500000000001E-4</v>
      </c>
      <c r="N16" s="2">
        <f t="shared" si="0"/>
        <v>1.725939072915162E-2</v>
      </c>
      <c r="O16">
        <v>1</v>
      </c>
      <c r="P16">
        <v>0.85243100000000005</v>
      </c>
      <c r="Q16">
        <v>0.75231300000000001</v>
      </c>
      <c r="R16">
        <v>0.64213799999999999</v>
      </c>
      <c r="S16">
        <v>0.53265700000000005</v>
      </c>
      <c r="T16">
        <v>0.43591800000000003</v>
      </c>
      <c r="U16">
        <v>0.35853000000000002</v>
      </c>
      <c r="V16">
        <v>0.30222199999999999</v>
      </c>
      <c r="W16">
        <v>0.26400400000000002</v>
      </c>
      <c r="X16">
        <v>0.23865800000000001</v>
      </c>
      <c r="Z16">
        <v>162843</v>
      </c>
      <c r="AA16">
        <v>110480</v>
      </c>
      <c r="AB16">
        <v>121578</v>
      </c>
      <c r="AC16">
        <v>120812</v>
      </c>
      <c r="AD16">
        <v>106752</v>
      </c>
      <c r="AE16">
        <v>85398</v>
      </c>
      <c r="AF16">
        <v>62136</v>
      </c>
      <c r="AG16">
        <v>42173</v>
      </c>
      <c r="AH16">
        <v>27970</v>
      </c>
      <c r="AI16">
        <v>18334</v>
      </c>
    </row>
    <row r="17" spans="1:35">
      <c r="A17" t="s">
        <v>32</v>
      </c>
      <c r="B17">
        <v>5.8</v>
      </c>
      <c r="C17" t="s">
        <v>33</v>
      </c>
      <c r="E17">
        <v>43262965</v>
      </c>
      <c r="G17">
        <v>810532</v>
      </c>
      <c r="I17">
        <f t="shared" si="1"/>
        <v>86525930</v>
      </c>
      <c r="K17">
        <v>1362516</v>
      </c>
      <c r="L17">
        <v>197.56601000000001</v>
      </c>
      <c r="M17">
        <v>1.4500099999999999E-4</v>
      </c>
      <c r="N17" s="2">
        <f t="shared" si="0"/>
        <v>1.5746909625819681E-2</v>
      </c>
      <c r="O17">
        <v>1</v>
      </c>
      <c r="P17">
        <v>0.85844200000000004</v>
      </c>
      <c r="Q17">
        <v>0.76478400000000002</v>
      </c>
      <c r="R17">
        <v>0.65972200000000003</v>
      </c>
      <c r="S17">
        <v>0.55060799999999999</v>
      </c>
      <c r="T17">
        <v>0.450127</v>
      </c>
      <c r="U17">
        <v>0.36769800000000002</v>
      </c>
      <c r="V17">
        <v>0.306919</v>
      </c>
      <c r="W17">
        <v>0.26456299999999999</v>
      </c>
      <c r="X17">
        <v>0.236625</v>
      </c>
      <c r="Z17">
        <v>114737</v>
      </c>
      <c r="AA17">
        <v>75913</v>
      </c>
      <c r="AB17">
        <v>85156</v>
      </c>
      <c r="AC17">
        <v>88441</v>
      </c>
      <c r="AD17">
        <v>81443</v>
      </c>
      <c r="AE17">
        <v>66811</v>
      </c>
      <c r="AF17">
        <v>49263</v>
      </c>
      <c r="AG17">
        <v>34331</v>
      </c>
      <c r="AH17">
        <v>22645</v>
      </c>
      <c r="AI17">
        <v>14455</v>
      </c>
    </row>
    <row r="18" spans="1:35">
      <c r="A18" t="s">
        <v>34</v>
      </c>
      <c r="B18">
        <v>5.8</v>
      </c>
      <c r="C18" t="s">
        <v>35</v>
      </c>
      <c r="E18">
        <v>49738477</v>
      </c>
      <c r="G18">
        <v>648359</v>
      </c>
      <c r="I18">
        <f t="shared" si="1"/>
        <v>99476954</v>
      </c>
      <c r="K18">
        <v>1036704</v>
      </c>
      <c r="L18">
        <v>105.751457</v>
      </c>
      <c r="M18">
        <v>1.02007E-4</v>
      </c>
      <c r="N18" s="2">
        <f t="shared" si="0"/>
        <v>1.0421549497786191E-2</v>
      </c>
      <c r="O18">
        <v>1</v>
      </c>
      <c r="P18">
        <v>0.82264499999999996</v>
      </c>
      <c r="Q18">
        <v>0.71226299999999998</v>
      </c>
      <c r="R18">
        <v>0.593225</v>
      </c>
      <c r="S18">
        <v>0.47680099999999997</v>
      </c>
      <c r="T18">
        <v>0.37605699999999997</v>
      </c>
      <c r="U18">
        <v>0.29841000000000001</v>
      </c>
      <c r="V18">
        <v>0.244641</v>
      </c>
      <c r="W18">
        <v>0.20952599999999999</v>
      </c>
      <c r="X18">
        <v>0.18739500000000001</v>
      </c>
      <c r="Z18">
        <v>114990</v>
      </c>
      <c r="AA18">
        <v>71567</v>
      </c>
      <c r="AB18">
        <v>77179</v>
      </c>
      <c r="AC18">
        <v>75485</v>
      </c>
      <c r="AD18">
        <v>65318</v>
      </c>
      <c r="AE18">
        <v>50343</v>
      </c>
      <c r="AF18">
        <v>34862</v>
      </c>
      <c r="AG18">
        <v>22767</v>
      </c>
      <c r="AH18">
        <v>14349</v>
      </c>
      <c r="AI18">
        <v>8647</v>
      </c>
    </row>
    <row r="19" spans="1:35">
      <c r="A19" t="s">
        <v>36</v>
      </c>
      <c r="B19">
        <v>5.8</v>
      </c>
      <c r="C19" t="s">
        <v>37</v>
      </c>
      <c r="E19">
        <v>28622872</v>
      </c>
      <c r="G19">
        <v>352898</v>
      </c>
      <c r="I19">
        <f t="shared" si="1"/>
        <v>57245744</v>
      </c>
      <c r="K19">
        <v>570516</v>
      </c>
      <c r="L19">
        <v>57.689568999999999</v>
      </c>
      <c r="M19">
        <v>1.01118E-4</v>
      </c>
      <c r="N19" s="2">
        <f t="shared" si="0"/>
        <v>9.9660858630818035E-3</v>
      </c>
      <c r="O19">
        <v>1</v>
      </c>
      <c r="P19">
        <v>0.83069599999999999</v>
      </c>
      <c r="Q19">
        <v>0.71814500000000003</v>
      </c>
      <c r="R19">
        <v>0.59736800000000001</v>
      </c>
      <c r="S19">
        <v>0.47944999999999999</v>
      </c>
      <c r="T19">
        <v>0.37688199999999999</v>
      </c>
      <c r="U19">
        <v>0.297817</v>
      </c>
      <c r="V19">
        <v>0.24198500000000001</v>
      </c>
      <c r="W19">
        <v>0.20586699999999999</v>
      </c>
      <c r="X19">
        <v>0.183311</v>
      </c>
      <c r="Z19">
        <v>59747</v>
      </c>
      <c r="AA19">
        <v>39719</v>
      </c>
      <c r="AB19">
        <v>42622</v>
      </c>
      <c r="AC19">
        <v>41613</v>
      </c>
      <c r="AD19">
        <v>36196</v>
      </c>
      <c r="AE19">
        <v>27902</v>
      </c>
      <c r="AF19">
        <v>19703</v>
      </c>
      <c r="AG19">
        <v>12746</v>
      </c>
      <c r="AH19">
        <v>7960</v>
      </c>
      <c r="AI19">
        <v>4887</v>
      </c>
    </row>
    <row r="21" spans="1:35" s="4" customFormat="1">
      <c r="B21" s="4" t="s">
        <v>38</v>
      </c>
      <c r="F21" s="4" t="s">
        <v>39</v>
      </c>
      <c r="J21" s="4" t="s">
        <v>40</v>
      </c>
      <c r="L21" s="4" t="s">
        <v>41</v>
      </c>
    </row>
    <row r="23" spans="1:35">
      <c r="B23" t="s">
        <v>42</v>
      </c>
    </row>
    <row r="24" spans="1:35">
      <c r="B24" t="s">
        <v>43</v>
      </c>
    </row>
    <row r="25" spans="1:35">
      <c r="B25" t="s">
        <v>44</v>
      </c>
    </row>
    <row r="26" spans="1:35">
      <c r="B26" t="s">
        <v>45</v>
      </c>
    </row>
    <row r="27" spans="1:35">
      <c r="B27" t="s">
        <v>46</v>
      </c>
    </row>
    <row r="28" spans="1:35">
      <c r="B28" t="s">
        <v>47</v>
      </c>
    </row>
    <row r="29" spans="1:35">
      <c r="B29" t="s">
        <v>48</v>
      </c>
      <c r="P29" t="s">
        <v>49</v>
      </c>
    </row>
    <row r="30" spans="1:35">
      <c r="B30" t="s">
        <v>50</v>
      </c>
      <c r="M30" t="s">
        <v>51</v>
      </c>
      <c r="P30" s="3">
        <v>1E-3</v>
      </c>
      <c r="Q30">
        <f>0.001</f>
        <v>1E-3</v>
      </c>
    </row>
    <row r="31" spans="1:35">
      <c r="B31" t="s">
        <v>52</v>
      </c>
      <c r="M31">
        <f>10000/793</f>
        <v>12.610340479192939</v>
      </c>
      <c r="Q31">
        <f>1/10000</f>
        <v>1E-4</v>
      </c>
    </row>
    <row r="32" spans="1:35">
      <c r="M32">
        <f>M31*E15</f>
        <v>1608016166.4564943</v>
      </c>
      <c r="Q32" t="s">
        <v>53</v>
      </c>
    </row>
    <row r="33" spans="1:13">
      <c r="A33" t="s">
        <v>54</v>
      </c>
      <c r="M33" t="s">
        <v>55</v>
      </c>
    </row>
    <row r="34" spans="1:13">
      <c r="A34" t="s">
        <v>56</v>
      </c>
    </row>
    <row r="35" spans="1:13">
      <c r="A35" t="s">
        <v>57</v>
      </c>
    </row>
    <row r="37" spans="1:13">
      <c r="A37" t="s">
        <v>58</v>
      </c>
    </row>
    <row r="38" spans="1:13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</row>
    <row r="39" spans="1:13">
      <c r="A39" t="s">
        <v>12</v>
      </c>
      <c r="B39">
        <v>30881</v>
      </c>
      <c r="C39">
        <v>25982837</v>
      </c>
      <c r="D39">
        <v>78324</v>
      </c>
      <c r="E39">
        <v>38203</v>
      </c>
      <c r="F39">
        <v>29923</v>
      </c>
      <c r="G39">
        <v>25658058</v>
      </c>
      <c r="H39">
        <v>65048</v>
      </c>
      <c r="I39">
        <v>0.98748899999999995</v>
      </c>
      <c r="J39">
        <v>324779</v>
      </c>
    </row>
    <row r="40" spans="1:13">
      <c r="A40" t="s">
        <v>14</v>
      </c>
      <c r="B40">
        <v>115830</v>
      </c>
      <c r="C40">
        <v>45980156</v>
      </c>
      <c r="D40">
        <v>97345</v>
      </c>
      <c r="E40">
        <v>145084</v>
      </c>
      <c r="F40">
        <v>112852</v>
      </c>
      <c r="G40">
        <v>45162820</v>
      </c>
      <c r="H40">
        <v>27974</v>
      </c>
      <c r="I40">
        <v>0.98221400000000003</v>
      </c>
      <c r="J40">
        <v>817336</v>
      </c>
    </row>
    <row r="41" spans="1:13">
      <c r="A41" t="s">
        <v>15</v>
      </c>
      <c r="B41">
        <v>70305</v>
      </c>
      <c r="C41">
        <v>49258441</v>
      </c>
      <c r="D41">
        <v>90335</v>
      </c>
      <c r="E41">
        <v>99681</v>
      </c>
      <c r="F41">
        <v>67911</v>
      </c>
      <c r="G41">
        <v>48423660</v>
      </c>
      <c r="H41">
        <v>28456</v>
      </c>
      <c r="I41">
        <v>0.98304100000000005</v>
      </c>
      <c r="J41">
        <v>834781</v>
      </c>
    </row>
    <row r="42" spans="1:13">
      <c r="A42" t="s">
        <v>16</v>
      </c>
      <c r="B42">
        <v>129722</v>
      </c>
      <c r="C42">
        <v>62372794</v>
      </c>
      <c r="D42">
        <v>134039</v>
      </c>
      <c r="E42">
        <v>207934</v>
      </c>
      <c r="F42">
        <v>125216</v>
      </c>
      <c r="G42">
        <v>61204655</v>
      </c>
      <c r="H42">
        <v>30508</v>
      </c>
      <c r="I42">
        <v>0.98125499999999999</v>
      </c>
      <c r="J42">
        <v>1168139</v>
      </c>
    </row>
    <row r="43" spans="1:13">
      <c r="A43" t="s">
        <v>18</v>
      </c>
      <c r="B43">
        <v>367302</v>
      </c>
      <c r="C43">
        <v>127958585</v>
      </c>
      <c r="D43">
        <v>260125</v>
      </c>
      <c r="E43">
        <v>657600</v>
      </c>
      <c r="F43">
        <v>350644</v>
      </c>
      <c r="G43">
        <v>125024452</v>
      </c>
      <c r="H43">
        <v>43487</v>
      </c>
      <c r="I43">
        <v>0.97703799999999996</v>
      </c>
      <c r="J43">
        <v>2934133</v>
      </c>
    </row>
    <row r="44" spans="1:13">
      <c r="A44" t="s">
        <v>19</v>
      </c>
      <c r="B44">
        <v>158293</v>
      </c>
      <c r="C44">
        <v>75413520</v>
      </c>
      <c r="D44">
        <v>161389</v>
      </c>
      <c r="E44">
        <v>231159</v>
      </c>
      <c r="F44">
        <v>153578</v>
      </c>
      <c r="G44">
        <v>73923652</v>
      </c>
      <c r="H44">
        <v>33501</v>
      </c>
      <c r="I44">
        <v>0.98023400000000005</v>
      </c>
      <c r="J44">
        <v>1489868</v>
      </c>
    </row>
    <row r="48" spans="1:13">
      <c r="A48" t="s">
        <v>69</v>
      </c>
    </row>
    <row r="49" spans="1:10">
      <c r="A49" t="s">
        <v>59</v>
      </c>
      <c r="B49" t="s">
        <v>60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68</v>
      </c>
    </row>
    <row r="50" spans="1:10">
      <c r="A50" t="s">
        <v>12</v>
      </c>
      <c r="B50">
        <v>308</v>
      </c>
      <c r="C50">
        <v>173435</v>
      </c>
      <c r="D50">
        <v>261</v>
      </c>
      <c r="E50">
        <v>516</v>
      </c>
      <c r="F50">
        <v>26</v>
      </c>
      <c r="G50">
        <v>4871</v>
      </c>
      <c r="H50">
        <v>0</v>
      </c>
      <c r="I50">
        <v>2.8135E-2</v>
      </c>
      <c r="J50">
        <v>3029544</v>
      </c>
    </row>
    <row r="51" spans="1:10">
      <c r="A51" t="s">
        <v>14</v>
      </c>
      <c r="B51">
        <v>787</v>
      </c>
      <c r="C51">
        <v>382908</v>
      </c>
      <c r="D51">
        <v>599</v>
      </c>
      <c r="E51">
        <v>853</v>
      </c>
      <c r="F51">
        <v>99</v>
      </c>
      <c r="G51">
        <v>15897</v>
      </c>
      <c r="H51">
        <v>0</v>
      </c>
      <c r="I51">
        <v>4.1603000000000001E-2</v>
      </c>
      <c r="J51">
        <v>4482976</v>
      </c>
    </row>
    <row r="52" spans="1:10">
      <c r="A52" t="s">
        <v>15</v>
      </c>
      <c r="B52">
        <v>882</v>
      </c>
      <c r="C52">
        <v>436615</v>
      </c>
      <c r="D52">
        <v>684</v>
      </c>
      <c r="E52">
        <v>998</v>
      </c>
      <c r="F52">
        <v>115</v>
      </c>
      <c r="G52">
        <v>31417</v>
      </c>
      <c r="H52">
        <v>0</v>
      </c>
      <c r="I52">
        <v>7.2014999999999996E-2</v>
      </c>
      <c r="J52">
        <v>2886555</v>
      </c>
    </row>
    <row r="53" spans="1:10">
      <c r="A53" t="s">
        <v>16</v>
      </c>
      <c r="B53">
        <v>1245</v>
      </c>
      <c r="C53">
        <v>689905</v>
      </c>
      <c r="D53">
        <v>968</v>
      </c>
      <c r="E53">
        <v>1683</v>
      </c>
      <c r="F53">
        <v>185</v>
      </c>
      <c r="G53">
        <v>111784</v>
      </c>
      <c r="H53">
        <v>0</v>
      </c>
      <c r="I53">
        <v>0.16201599999999999</v>
      </c>
      <c r="J53">
        <v>1892185</v>
      </c>
    </row>
    <row r="54" spans="1:10">
      <c r="A54" t="s">
        <v>18</v>
      </c>
      <c r="B54">
        <v>2710</v>
      </c>
      <c r="C54">
        <v>1734795</v>
      </c>
      <c r="D54">
        <v>2097</v>
      </c>
      <c r="E54">
        <v>2962</v>
      </c>
      <c r="F54">
        <v>577</v>
      </c>
      <c r="G54">
        <v>347565</v>
      </c>
      <c r="H54">
        <v>0</v>
      </c>
      <c r="I54">
        <v>0.20035900000000001</v>
      </c>
      <c r="J54">
        <v>3729464</v>
      </c>
    </row>
    <row r="55" spans="1:10">
      <c r="A55" t="s">
        <v>19</v>
      </c>
      <c r="B55">
        <v>1687</v>
      </c>
      <c r="C55">
        <v>852965</v>
      </c>
      <c r="D55">
        <v>1234</v>
      </c>
      <c r="E55">
        <v>2339</v>
      </c>
      <c r="F55">
        <v>280</v>
      </c>
      <c r="G55">
        <v>108305</v>
      </c>
      <c r="H55">
        <v>0</v>
      </c>
      <c r="I55">
        <v>0.12701299999999999</v>
      </c>
      <c r="J55">
        <v>3068014</v>
      </c>
    </row>
    <row r="58" spans="1:10">
      <c r="A58" t="s">
        <v>70</v>
      </c>
    </row>
    <row r="59" spans="1:10">
      <c r="A59" t="s">
        <v>59</v>
      </c>
      <c r="B59" t="s">
        <v>60</v>
      </c>
      <c r="C59" t="s">
        <v>61</v>
      </c>
      <c r="D59" t="s">
        <v>62</v>
      </c>
      <c r="E59" t="s">
        <v>63</v>
      </c>
      <c r="F59" t="s">
        <v>64</v>
      </c>
      <c r="G59" t="s">
        <v>65</v>
      </c>
      <c r="H59" t="s">
        <v>66</v>
      </c>
      <c r="I59" t="s">
        <v>67</v>
      </c>
      <c r="J59" t="s">
        <v>68</v>
      </c>
    </row>
    <row r="60" spans="1:10">
      <c r="A60" t="s">
        <v>12</v>
      </c>
      <c r="B60">
        <v>346</v>
      </c>
      <c r="C60">
        <v>192366</v>
      </c>
      <c r="D60">
        <v>725</v>
      </c>
      <c r="E60">
        <v>552</v>
      </c>
      <c r="F60">
        <v>39</v>
      </c>
      <c r="G60">
        <v>5992</v>
      </c>
      <c r="H60">
        <v>0</v>
      </c>
      <c r="I60">
        <v>3.1222E-2</v>
      </c>
      <c r="J60">
        <v>3023379</v>
      </c>
    </row>
    <row r="61" spans="1:10">
      <c r="A61" t="s">
        <v>14</v>
      </c>
      <c r="B61">
        <v>934</v>
      </c>
      <c r="C61">
        <v>431704</v>
      </c>
      <c r="D61">
        <v>1911</v>
      </c>
      <c r="E61">
        <v>1004</v>
      </c>
      <c r="F61">
        <v>136</v>
      </c>
      <c r="G61">
        <v>18741</v>
      </c>
      <c r="H61">
        <v>0</v>
      </c>
      <c r="I61">
        <v>4.3521999999999998E-2</v>
      </c>
      <c r="J61">
        <v>4827241</v>
      </c>
    </row>
    <row r="62" spans="1:10">
      <c r="A62" t="s">
        <v>15</v>
      </c>
      <c r="B62">
        <v>1003</v>
      </c>
      <c r="C62">
        <v>483803</v>
      </c>
      <c r="D62">
        <v>1928</v>
      </c>
      <c r="E62">
        <v>1129</v>
      </c>
      <c r="F62">
        <v>154</v>
      </c>
      <c r="G62">
        <v>35005</v>
      </c>
      <c r="H62">
        <v>0</v>
      </c>
      <c r="I62">
        <v>7.2438000000000002E-2</v>
      </c>
      <c r="J62">
        <v>3180021</v>
      </c>
    </row>
    <row r="63" spans="1:10">
      <c r="A63" t="s">
        <v>16</v>
      </c>
      <c r="B63">
        <v>1414</v>
      </c>
      <c r="C63">
        <v>765827</v>
      </c>
      <c r="D63">
        <v>2811</v>
      </c>
      <c r="E63">
        <v>1864</v>
      </c>
      <c r="F63">
        <v>249</v>
      </c>
      <c r="G63">
        <v>120718</v>
      </c>
      <c r="H63">
        <v>0</v>
      </c>
      <c r="I63">
        <v>0.15764800000000001</v>
      </c>
      <c r="J63">
        <v>2166564</v>
      </c>
    </row>
    <row r="64" spans="1:10">
      <c r="A64" t="s">
        <v>18</v>
      </c>
      <c r="B64">
        <v>3160</v>
      </c>
      <c r="C64">
        <v>1932120</v>
      </c>
      <c r="D64">
        <v>6594</v>
      </c>
      <c r="E64">
        <v>3804</v>
      </c>
      <c r="F64">
        <v>798</v>
      </c>
      <c r="G64">
        <v>394083</v>
      </c>
      <c r="H64">
        <v>0</v>
      </c>
      <c r="I64">
        <v>0.20400399999999999</v>
      </c>
      <c r="J64">
        <v>4067726</v>
      </c>
    </row>
    <row r="65" spans="1:56">
      <c r="A65" t="s">
        <v>19</v>
      </c>
      <c r="B65">
        <v>1889</v>
      </c>
      <c r="C65">
        <v>943782</v>
      </c>
      <c r="D65">
        <v>3621</v>
      </c>
      <c r="E65">
        <v>2547</v>
      </c>
      <c r="F65">
        <v>341</v>
      </c>
      <c r="G65">
        <v>116751</v>
      </c>
      <c r="H65">
        <v>0</v>
      </c>
      <c r="I65">
        <v>0.123762</v>
      </c>
      <c r="J65">
        <v>3493086</v>
      </c>
    </row>
    <row r="68" spans="1:56">
      <c r="A68" t="s">
        <v>71</v>
      </c>
    </row>
    <row r="71" spans="1:56">
      <c r="A71" t="s">
        <v>58</v>
      </c>
    </row>
    <row r="72" spans="1:56">
      <c r="A72" t="s">
        <v>72</v>
      </c>
      <c r="B72" t="s">
        <v>73</v>
      </c>
      <c r="C72" t="s">
        <v>74</v>
      </c>
      <c r="D72" t="s">
        <v>75</v>
      </c>
      <c r="E72" t="s">
        <v>76</v>
      </c>
      <c r="F72" t="s">
        <v>77</v>
      </c>
      <c r="G72" t="s">
        <v>78</v>
      </c>
      <c r="H72" t="s">
        <v>79</v>
      </c>
      <c r="I72" t="s">
        <v>80</v>
      </c>
      <c r="J72" t="s">
        <v>81</v>
      </c>
      <c r="K72" t="s">
        <v>82</v>
      </c>
      <c r="L72" t="s">
        <v>83</v>
      </c>
      <c r="N72" t="s">
        <v>84</v>
      </c>
      <c r="O72" t="s">
        <v>85</v>
      </c>
      <c r="P72" t="s">
        <v>86</v>
      </c>
      <c r="Q72" t="s">
        <v>87</v>
      </c>
      <c r="R72" t="s">
        <v>88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97</v>
      </c>
      <c r="AB72" t="s">
        <v>98</v>
      </c>
      <c r="AC72" t="s">
        <v>99</v>
      </c>
      <c r="AD72" t="s">
        <v>100</v>
      </c>
      <c r="AE72" t="s">
        <v>101</v>
      </c>
      <c r="AF72" t="s">
        <v>102</v>
      </c>
      <c r="AG72" t="s">
        <v>103</v>
      </c>
      <c r="AH72" t="s">
        <v>104</v>
      </c>
      <c r="AI72" t="s">
        <v>105</v>
      </c>
      <c r="AJ72" t="s">
        <v>106</v>
      </c>
      <c r="AK72" t="s">
        <v>107</v>
      </c>
      <c r="AL72" t="s">
        <v>108</v>
      </c>
      <c r="AM72" t="s">
        <v>109</v>
      </c>
      <c r="AN72" t="s">
        <v>110</v>
      </c>
      <c r="AO72" t="s">
        <v>111</v>
      </c>
      <c r="AP72" t="s">
        <v>112</v>
      </c>
      <c r="AQ72" t="s">
        <v>113</v>
      </c>
      <c r="AR72" t="s">
        <v>114</v>
      </c>
      <c r="AS72" t="s">
        <v>115</v>
      </c>
      <c r="AT72" t="s">
        <v>116</v>
      </c>
      <c r="AU72" t="s">
        <v>117</v>
      </c>
      <c r="AV72" t="s">
        <v>118</v>
      </c>
      <c r="AW72" t="s">
        <v>119</v>
      </c>
      <c r="AX72" t="s">
        <v>120</v>
      </c>
      <c r="AY72" t="s">
        <v>121</v>
      </c>
      <c r="AZ72" t="s">
        <v>122</v>
      </c>
      <c r="BA72" t="s">
        <v>123</v>
      </c>
      <c r="BB72" t="s">
        <v>124</v>
      </c>
      <c r="BC72" t="s">
        <v>59</v>
      </c>
      <c r="BD72" t="s">
        <v>125</v>
      </c>
    </row>
    <row r="73" spans="1:56">
      <c r="A73" t="s">
        <v>12</v>
      </c>
      <c r="B73" t="s">
        <v>126</v>
      </c>
      <c r="C73">
        <v>3101804739</v>
      </c>
      <c r="D73">
        <v>255400</v>
      </c>
      <c r="E73">
        <v>255400</v>
      </c>
      <c r="F73">
        <v>1</v>
      </c>
      <c r="G73">
        <v>52034758</v>
      </c>
      <c r="H73">
        <v>52034758</v>
      </c>
      <c r="I73">
        <v>52034758</v>
      </c>
      <c r="J73">
        <v>1</v>
      </c>
      <c r="K73">
        <v>1</v>
      </c>
      <c r="L73">
        <v>0.99926599999999999</v>
      </c>
      <c r="N73">
        <v>5224664753</v>
      </c>
      <c r="O73">
        <v>3525700508</v>
      </c>
      <c r="P73">
        <v>767342975</v>
      </c>
      <c r="Q73">
        <v>931621270</v>
      </c>
      <c r="R73">
        <v>3086808211</v>
      </c>
      <c r="S73">
        <v>0.82168799999999997</v>
      </c>
      <c r="T73">
        <v>0.178312</v>
      </c>
      <c r="U73">
        <v>0.82125899999999996</v>
      </c>
      <c r="V73">
        <v>13804.62219</v>
      </c>
      <c r="W73">
        <v>12086.171539999999</v>
      </c>
      <c r="X73">
        <v>7</v>
      </c>
      <c r="Y73">
        <v>157759</v>
      </c>
      <c r="Z73" t="s">
        <v>127</v>
      </c>
      <c r="AA73">
        <v>8195.5961889999999</v>
      </c>
      <c r="AB73">
        <v>9.9835999999999994E-2</v>
      </c>
      <c r="AC73">
        <v>0</v>
      </c>
      <c r="AD73">
        <v>4.0991E-2</v>
      </c>
      <c r="AE73">
        <v>1.8921E-2</v>
      </c>
      <c r="AF73">
        <v>7.5384999999999994E-2</v>
      </c>
      <c r="AG73">
        <v>0.87620799999999999</v>
      </c>
      <c r="AH73" t="s">
        <v>128</v>
      </c>
      <c r="AI73">
        <v>0.55452599999999996</v>
      </c>
      <c r="AJ73">
        <v>0.544346</v>
      </c>
      <c r="AK73">
        <v>0.489456</v>
      </c>
      <c r="AL73">
        <v>0.47404099999999999</v>
      </c>
      <c r="AM73" t="s">
        <v>129</v>
      </c>
      <c r="AN73">
        <v>0.45351999999999998</v>
      </c>
      <c r="AO73">
        <v>0.437197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8.0279369999999997</v>
      </c>
      <c r="AX73">
        <v>2.9888150000000002</v>
      </c>
      <c r="AY73">
        <v>0.53606299999999996</v>
      </c>
      <c r="AZ73">
        <v>3</v>
      </c>
    </row>
    <row r="74" spans="1:56">
      <c r="A74" t="s">
        <v>14</v>
      </c>
      <c r="B74" t="s">
        <v>126</v>
      </c>
      <c r="C74">
        <v>3101804739</v>
      </c>
      <c r="D74">
        <v>255400</v>
      </c>
      <c r="E74">
        <v>255400</v>
      </c>
      <c r="F74">
        <v>1</v>
      </c>
      <c r="G74">
        <v>92221226</v>
      </c>
      <c r="H74">
        <v>92221226</v>
      </c>
      <c r="I74">
        <v>92221226</v>
      </c>
      <c r="J74">
        <v>1</v>
      </c>
      <c r="K74">
        <v>1</v>
      </c>
      <c r="L74">
        <v>0.99842699999999995</v>
      </c>
      <c r="N74">
        <v>9241382172</v>
      </c>
      <c r="O74">
        <v>6604235927</v>
      </c>
      <c r="P74">
        <v>926962649</v>
      </c>
      <c r="Q74">
        <v>1710183596</v>
      </c>
      <c r="R74">
        <v>5356781109</v>
      </c>
      <c r="S74">
        <v>0.81494299999999997</v>
      </c>
      <c r="T74">
        <v>0.185057</v>
      </c>
      <c r="U74">
        <v>0.87691699999999995</v>
      </c>
      <c r="V74">
        <v>25858.40222</v>
      </c>
      <c r="W74">
        <v>20974.084220000001</v>
      </c>
      <c r="X74">
        <v>200</v>
      </c>
      <c r="Y74">
        <v>93753</v>
      </c>
      <c r="Z74" t="s">
        <v>130</v>
      </c>
      <c r="AA74">
        <v>8679.1903050000001</v>
      </c>
      <c r="AB74">
        <v>0</v>
      </c>
      <c r="AC74">
        <v>0</v>
      </c>
      <c r="AD74">
        <v>4.9540000000000001E-2</v>
      </c>
      <c r="AE74">
        <v>1.7538999999999999E-2</v>
      </c>
      <c r="AF74">
        <v>0.13730200000000001</v>
      </c>
      <c r="AG74">
        <v>0.80552500000000005</v>
      </c>
      <c r="AH74">
        <v>104.87042099999999</v>
      </c>
      <c r="AI74">
        <v>0.99482400000000004</v>
      </c>
      <c r="AJ74">
        <v>0.99478500000000003</v>
      </c>
      <c r="AK74">
        <v>0.99375899999999995</v>
      </c>
      <c r="AL74">
        <v>0.99203200000000002</v>
      </c>
      <c r="AM74">
        <v>0.99123700000000003</v>
      </c>
      <c r="AN74">
        <v>0.990282</v>
      </c>
      <c r="AO74">
        <v>0.98995299999999997</v>
      </c>
      <c r="AP74">
        <v>0.98911899999999997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6.1902569999999999</v>
      </c>
      <c r="AY74">
        <v>0.51075400000000004</v>
      </c>
      <c r="AZ74">
        <v>0.99471600000000004</v>
      </c>
      <c r="BA74">
        <v>23</v>
      </c>
    </row>
    <row r="75" spans="1:56">
      <c r="A75" t="s">
        <v>15</v>
      </c>
      <c r="B75" t="s">
        <v>126</v>
      </c>
      <c r="C75">
        <v>3101804739</v>
      </c>
      <c r="D75">
        <v>255400</v>
      </c>
      <c r="E75">
        <v>255400</v>
      </c>
      <c r="F75">
        <v>1</v>
      </c>
      <c r="G75">
        <v>98686868</v>
      </c>
      <c r="H75">
        <v>98686868</v>
      </c>
      <c r="I75">
        <v>98686868</v>
      </c>
      <c r="J75">
        <v>1</v>
      </c>
      <c r="K75">
        <v>1</v>
      </c>
      <c r="L75">
        <v>0.99899000000000004</v>
      </c>
      <c r="N75">
        <v>9884906248</v>
      </c>
      <c r="O75">
        <v>7081626331</v>
      </c>
      <c r="P75">
        <v>1121410462</v>
      </c>
      <c r="Q75">
        <v>1681869455</v>
      </c>
      <c r="R75">
        <v>5841423690</v>
      </c>
      <c r="S75">
        <v>0.82985500000000001</v>
      </c>
      <c r="T75">
        <v>0.17014499999999999</v>
      </c>
      <c r="U75">
        <v>0.86329299999999998</v>
      </c>
      <c r="V75">
        <v>27727.589390000001</v>
      </c>
      <c r="W75">
        <v>22871.66676</v>
      </c>
      <c r="X75">
        <v>200</v>
      </c>
      <c r="Y75">
        <v>77308</v>
      </c>
      <c r="Z75">
        <v>0.71048100000000003</v>
      </c>
      <c r="AA75">
        <v>0.58605399999999996</v>
      </c>
      <c r="AB75">
        <v>8700.6963969999997</v>
      </c>
      <c r="AC75">
        <v>0</v>
      </c>
      <c r="AD75">
        <v>0</v>
      </c>
      <c r="AE75">
        <v>4.9976E-2</v>
      </c>
      <c r="AF75">
        <v>1.6559000000000001E-2</v>
      </c>
      <c r="AG75">
        <v>0.126134</v>
      </c>
      <c r="AH75">
        <v>0.81623299999999999</v>
      </c>
      <c r="AI75">
        <v>114.358334</v>
      </c>
      <c r="AJ75">
        <v>0.998054</v>
      </c>
      <c r="AK75">
        <v>0.99789399999999995</v>
      </c>
      <c r="AL75">
        <v>0.99658199999999997</v>
      </c>
      <c r="AM75">
        <v>0.99624100000000004</v>
      </c>
      <c r="AN75">
        <v>0.99559900000000001</v>
      </c>
      <c r="AO75">
        <v>0.99512900000000004</v>
      </c>
      <c r="AP75">
        <v>0.994977</v>
      </c>
      <c r="AQ75">
        <v>0.99406000000000005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3.6155560000000002</v>
      </c>
      <c r="AZ75">
        <v>1.927481</v>
      </c>
      <c r="BA75">
        <v>0.99777099999999996</v>
      </c>
      <c r="BB75">
        <v>27</v>
      </c>
    </row>
    <row r="76" spans="1:56">
      <c r="A76" t="s">
        <v>16</v>
      </c>
      <c r="B76" t="s">
        <v>126</v>
      </c>
      <c r="C76">
        <v>3101804739</v>
      </c>
      <c r="D76">
        <v>255400</v>
      </c>
      <c r="E76">
        <v>255400</v>
      </c>
      <c r="F76">
        <v>1</v>
      </c>
      <c r="G76">
        <v>125083244</v>
      </c>
      <c r="H76">
        <v>125083244</v>
      </c>
      <c r="I76">
        <v>125083244</v>
      </c>
      <c r="J76">
        <v>1</v>
      </c>
      <c r="K76">
        <v>1</v>
      </c>
      <c r="L76">
        <v>0.99833799999999995</v>
      </c>
      <c r="N76">
        <v>12515859039</v>
      </c>
      <c r="O76">
        <v>8853694668</v>
      </c>
      <c r="P76">
        <v>1453238223</v>
      </c>
      <c r="Q76">
        <v>2208926148</v>
      </c>
      <c r="R76">
        <v>7327186787</v>
      </c>
      <c r="S76">
        <v>0.82350999999999996</v>
      </c>
      <c r="T76">
        <v>0.17649000000000001</v>
      </c>
      <c r="U76">
        <v>0.85900399999999999</v>
      </c>
      <c r="V76">
        <v>34665.993219999997</v>
      </c>
      <c r="W76">
        <v>28689.06338</v>
      </c>
      <c r="X76">
        <v>200</v>
      </c>
      <c r="Y76">
        <v>85850</v>
      </c>
      <c r="Z76">
        <v>0.70081599999999999</v>
      </c>
      <c r="AA76" t="s">
        <v>131</v>
      </c>
      <c r="AB76">
        <v>0</v>
      </c>
      <c r="AC76">
        <v>0</v>
      </c>
      <c r="AD76">
        <v>4.5391000000000001E-2</v>
      </c>
      <c r="AE76">
        <v>1.8033E-2</v>
      </c>
      <c r="AF76">
        <v>0.12209299999999999</v>
      </c>
      <c r="AG76">
        <v>0.82494199999999995</v>
      </c>
      <c r="AH76">
        <v>143.44531699999999</v>
      </c>
      <c r="AI76">
        <v>0.99977300000000002</v>
      </c>
      <c r="AJ76">
        <v>0.99956900000000004</v>
      </c>
      <c r="AK76">
        <v>0.999471</v>
      </c>
      <c r="AL76">
        <v>0.99929900000000005</v>
      </c>
      <c r="AM76">
        <v>0.99929900000000005</v>
      </c>
      <c r="AN76" t="s">
        <v>132</v>
      </c>
      <c r="AO76">
        <v>0.99917400000000001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4.2762580000000003</v>
      </c>
      <c r="AX76">
        <v>0.88911700000000005</v>
      </c>
      <c r="AY76">
        <v>0.99958899999999995</v>
      </c>
      <c r="AZ76">
        <v>34</v>
      </c>
    </row>
    <row r="77" spans="1:56">
      <c r="A77" t="s">
        <v>18</v>
      </c>
      <c r="B77" t="s">
        <v>126</v>
      </c>
      <c r="C77">
        <v>3101804739</v>
      </c>
      <c r="D77">
        <v>255400</v>
      </c>
      <c r="E77">
        <v>255400</v>
      </c>
      <c r="F77">
        <v>1</v>
      </c>
      <c r="G77">
        <v>256942072</v>
      </c>
      <c r="H77">
        <v>256942072</v>
      </c>
      <c r="I77">
        <v>256942072</v>
      </c>
      <c r="J77">
        <v>1</v>
      </c>
      <c r="K77">
        <v>1</v>
      </c>
      <c r="L77">
        <v>0.99744100000000002</v>
      </c>
      <c r="N77">
        <v>25695126960</v>
      </c>
      <c r="O77">
        <v>19202240154</v>
      </c>
      <c r="P77">
        <v>2109647260</v>
      </c>
      <c r="Q77">
        <v>4383239546</v>
      </c>
      <c r="R77">
        <v>14914263649</v>
      </c>
      <c r="S77">
        <v>0.82941399999999998</v>
      </c>
      <c r="T77">
        <v>0.17058599999999999</v>
      </c>
      <c r="U77">
        <v>0.90101100000000001</v>
      </c>
      <c r="V77">
        <v>75184.965360000002</v>
      </c>
      <c r="W77">
        <v>58395.707320000001</v>
      </c>
      <c r="X77">
        <v>200</v>
      </c>
      <c r="Y77">
        <v>142321</v>
      </c>
      <c r="Z77" t="s">
        <v>133</v>
      </c>
      <c r="AA77">
        <v>9076.0042649999996</v>
      </c>
      <c r="AB77">
        <v>0</v>
      </c>
      <c r="AC77">
        <v>0</v>
      </c>
      <c r="AD77">
        <v>4.6011000000000003E-2</v>
      </c>
      <c r="AE77">
        <v>2.0414000000000002E-2</v>
      </c>
      <c r="AF77">
        <v>0.17219599999999999</v>
      </c>
      <c r="AG77">
        <v>0.77389799999999997</v>
      </c>
      <c r="AH77">
        <v>291.97853700000002</v>
      </c>
      <c r="AI77">
        <v>0.99942799999999998</v>
      </c>
      <c r="AJ77">
        <v>0.99942799999999998</v>
      </c>
      <c r="AK77">
        <v>0.99942799999999998</v>
      </c>
      <c r="AL77">
        <v>0.99942799999999998</v>
      </c>
      <c r="AM77" t="s">
        <v>134</v>
      </c>
      <c r="AN77">
        <v>0.99932699999999997</v>
      </c>
      <c r="AO77">
        <v>0.99932699999999997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6.6804309999999996</v>
      </c>
      <c r="AX77">
        <v>0.58688600000000002</v>
      </c>
      <c r="AY77">
        <v>0.99942799999999998</v>
      </c>
      <c r="AZ77">
        <v>32</v>
      </c>
    </row>
    <row r="78" spans="1:56">
      <c r="A78" t="s">
        <v>19</v>
      </c>
      <c r="B78" t="s">
        <v>126</v>
      </c>
      <c r="C78">
        <v>3101804739</v>
      </c>
      <c r="D78">
        <v>255400</v>
      </c>
      <c r="E78">
        <v>255400</v>
      </c>
      <c r="F78">
        <v>1</v>
      </c>
      <c r="G78">
        <v>151216492</v>
      </c>
      <c r="H78">
        <v>151216492</v>
      </c>
      <c r="I78">
        <v>151216492</v>
      </c>
      <c r="J78">
        <v>1</v>
      </c>
      <c r="K78">
        <v>1</v>
      </c>
      <c r="L78">
        <v>0.998471</v>
      </c>
      <c r="N78">
        <v>15153713882</v>
      </c>
      <c r="O78">
        <v>10717078799</v>
      </c>
      <c r="P78">
        <v>1898581851</v>
      </c>
      <c r="Q78">
        <v>2538053232</v>
      </c>
      <c r="R78">
        <v>9066438248</v>
      </c>
      <c r="S78">
        <v>0.83251299999999995</v>
      </c>
      <c r="T78">
        <v>0.167487</v>
      </c>
      <c r="U78">
        <v>0.84950599999999998</v>
      </c>
      <c r="V78">
        <v>41961.93735</v>
      </c>
      <c r="W78">
        <v>35498.975129999999</v>
      </c>
      <c r="X78">
        <v>200</v>
      </c>
      <c r="Y78">
        <v>84713</v>
      </c>
      <c r="Z78" t="s">
        <v>135</v>
      </c>
      <c r="AA78">
        <v>8589.1641569999992</v>
      </c>
      <c r="AB78">
        <v>0</v>
      </c>
      <c r="AC78">
        <v>0</v>
      </c>
      <c r="AD78">
        <v>3.909E-2</v>
      </c>
      <c r="AE78">
        <v>1.7548999999999999E-2</v>
      </c>
      <c r="AF78">
        <v>0.10737099999999999</v>
      </c>
      <c r="AG78">
        <v>0.84589400000000003</v>
      </c>
      <c r="AH78">
        <v>177.494876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0.999996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3.5200990000000001</v>
      </c>
      <c r="AX78">
        <v>0.76203799999999999</v>
      </c>
      <c r="AY78">
        <v>1</v>
      </c>
      <c r="AZ78">
        <v>157</v>
      </c>
    </row>
    <row r="82" spans="1:56">
      <c r="A82" t="s">
        <v>69</v>
      </c>
    </row>
    <row r="83" spans="1:56">
      <c r="A83" t="s">
        <v>72</v>
      </c>
      <c r="B83" t="s">
        <v>73</v>
      </c>
      <c r="C83" t="s">
        <v>74</v>
      </c>
      <c r="D83" t="s">
        <v>75</v>
      </c>
      <c r="E83" t="s">
        <v>76</v>
      </c>
      <c r="F83" t="s">
        <v>77</v>
      </c>
      <c r="G83" t="s">
        <v>78</v>
      </c>
      <c r="H83" t="s">
        <v>79</v>
      </c>
      <c r="I83" t="s">
        <v>80</v>
      </c>
      <c r="J83" t="s">
        <v>81</v>
      </c>
      <c r="K83" t="s">
        <v>82</v>
      </c>
      <c r="L83" t="s">
        <v>83</v>
      </c>
      <c r="N83" t="s">
        <v>84</v>
      </c>
      <c r="O83" t="s">
        <v>85</v>
      </c>
      <c r="P83" t="s">
        <v>86</v>
      </c>
      <c r="Q83" t="s">
        <v>87</v>
      </c>
      <c r="R83" t="s">
        <v>88</v>
      </c>
      <c r="S83" t="s">
        <v>89</v>
      </c>
      <c r="T83" t="s">
        <v>90</v>
      </c>
      <c r="U83" t="s">
        <v>91</v>
      </c>
      <c r="V83" t="s">
        <v>92</v>
      </c>
      <c r="W83" t="s">
        <v>93</v>
      </c>
      <c r="X83" t="s">
        <v>94</v>
      </c>
      <c r="Y83" t="s">
        <v>95</v>
      </c>
      <c r="Z83" t="s">
        <v>96</v>
      </c>
      <c r="AA83" t="s">
        <v>97</v>
      </c>
      <c r="AB83" t="s">
        <v>98</v>
      </c>
      <c r="AC83" t="s">
        <v>99</v>
      </c>
      <c r="AD83" t="s">
        <v>100</v>
      </c>
      <c r="AE83" t="s">
        <v>101</v>
      </c>
      <c r="AF83" t="s">
        <v>102</v>
      </c>
      <c r="AG83" t="s">
        <v>103</v>
      </c>
      <c r="AH83" t="s">
        <v>104</v>
      </c>
      <c r="AI83" t="s">
        <v>105</v>
      </c>
      <c r="AJ83" t="s">
        <v>106</v>
      </c>
      <c r="AK83" t="s">
        <v>107</v>
      </c>
      <c r="AL83" t="s">
        <v>108</v>
      </c>
      <c r="AM83" t="s">
        <v>109</v>
      </c>
      <c r="AN83" t="s">
        <v>110</v>
      </c>
      <c r="AO83" t="s">
        <v>111</v>
      </c>
      <c r="AP83" t="s">
        <v>112</v>
      </c>
      <c r="AQ83" t="s">
        <v>113</v>
      </c>
      <c r="AR83" t="s">
        <v>114</v>
      </c>
      <c r="AS83" t="s">
        <v>115</v>
      </c>
      <c r="AT83" t="s">
        <v>116</v>
      </c>
      <c r="AU83" t="s">
        <v>117</v>
      </c>
      <c r="AV83" t="s">
        <v>118</v>
      </c>
      <c r="AW83" t="s">
        <v>119</v>
      </c>
      <c r="AX83" t="s">
        <v>120</v>
      </c>
      <c r="AY83" t="s">
        <v>121</v>
      </c>
      <c r="AZ83" t="s">
        <v>122</v>
      </c>
      <c r="BA83" t="s">
        <v>123</v>
      </c>
      <c r="BB83" t="s">
        <v>124</v>
      </c>
      <c r="BC83" t="s">
        <v>59</v>
      </c>
      <c r="BD83" t="s">
        <v>125</v>
      </c>
    </row>
    <row r="84" spans="1:56">
      <c r="A84" t="s">
        <v>12</v>
      </c>
      <c r="B84" t="s">
        <v>126</v>
      </c>
      <c r="C84">
        <v>3101804739</v>
      </c>
      <c r="D84">
        <v>255400</v>
      </c>
      <c r="E84">
        <v>255400</v>
      </c>
      <c r="F84">
        <v>1</v>
      </c>
      <c r="G84">
        <v>347694</v>
      </c>
      <c r="H84">
        <v>347694</v>
      </c>
      <c r="I84">
        <v>347694</v>
      </c>
      <c r="J84">
        <v>1</v>
      </c>
      <c r="K84">
        <v>1</v>
      </c>
      <c r="L84">
        <v>0.99851599999999996</v>
      </c>
      <c r="N84">
        <v>34890527</v>
      </c>
      <c r="O84">
        <v>598140</v>
      </c>
      <c r="P84">
        <v>213642</v>
      </c>
      <c r="Q84">
        <v>34078745</v>
      </c>
      <c r="R84">
        <v>536607</v>
      </c>
      <c r="S84">
        <v>2.3266999999999999E-2</v>
      </c>
      <c r="T84">
        <v>0.97673299999999996</v>
      </c>
      <c r="U84">
        <v>0.73682300000000001</v>
      </c>
      <c r="V84">
        <v>2.3419729999999999</v>
      </c>
      <c r="W84">
        <v>2.1010450000000001</v>
      </c>
      <c r="X84">
        <v>1</v>
      </c>
      <c r="Y84">
        <v>26</v>
      </c>
      <c r="Z84">
        <v>1.7069999999999998E-2</v>
      </c>
      <c r="AA84">
        <v>1.5313999999999999E-2</v>
      </c>
      <c r="AB84">
        <v>208.20390900000001</v>
      </c>
      <c r="AC84">
        <v>0.124386</v>
      </c>
      <c r="AD84">
        <v>0</v>
      </c>
      <c r="AE84">
        <v>1.116E-3</v>
      </c>
      <c r="AF84">
        <v>5.5399999999999998E-3</v>
      </c>
      <c r="AG84">
        <v>8.0296999999999993E-2</v>
      </c>
      <c r="AH84">
        <v>0.91286800000000001</v>
      </c>
      <c r="AI84" t="s">
        <v>128</v>
      </c>
      <c r="AJ84">
        <v>0.52704799999999996</v>
      </c>
      <c r="AK84">
        <v>0.378442</v>
      </c>
      <c r="AL84">
        <v>3.9400999999999999E-2</v>
      </c>
      <c r="AM84">
        <v>1.1670000000000001E-3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6.137467</v>
      </c>
      <c r="AY84">
        <v>2.2016589999999998</v>
      </c>
      <c r="AZ84">
        <v>0.405333</v>
      </c>
      <c r="BA84">
        <v>2</v>
      </c>
    </row>
    <row r="85" spans="1:56">
      <c r="A85" t="s">
        <v>14</v>
      </c>
      <c r="B85" t="s">
        <v>126</v>
      </c>
      <c r="C85">
        <v>3101804739</v>
      </c>
      <c r="D85">
        <v>255400</v>
      </c>
      <c r="E85">
        <v>255400</v>
      </c>
      <c r="F85">
        <v>1</v>
      </c>
      <c r="G85">
        <v>767456</v>
      </c>
      <c r="H85">
        <v>767456</v>
      </c>
      <c r="I85">
        <v>767456</v>
      </c>
      <c r="J85">
        <v>1</v>
      </c>
      <c r="K85">
        <v>1</v>
      </c>
      <c r="L85">
        <v>0.99888900000000003</v>
      </c>
      <c r="N85">
        <v>77024136</v>
      </c>
      <c r="O85">
        <v>4093146</v>
      </c>
      <c r="P85">
        <v>971195</v>
      </c>
      <c r="Q85">
        <v>71959795</v>
      </c>
      <c r="R85">
        <v>3386806</v>
      </c>
      <c r="S85">
        <v>6.5750000000000003E-2</v>
      </c>
      <c r="T85">
        <v>0.93425000000000002</v>
      </c>
      <c r="U85">
        <v>0.80822899999999998</v>
      </c>
      <c r="V85">
        <v>16.026413000000002</v>
      </c>
      <c r="W85">
        <v>13.260790999999999</v>
      </c>
      <c r="X85">
        <v>13</v>
      </c>
      <c r="Y85">
        <v>54</v>
      </c>
      <c r="Z85">
        <v>5.2859000000000003E-2</v>
      </c>
      <c r="AA85">
        <v>4.3736999999999998E-2</v>
      </c>
      <c r="AB85">
        <v>645.39257199999997</v>
      </c>
      <c r="AC85">
        <v>0</v>
      </c>
      <c r="AD85">
        <v>0</v>
      </c>
      <c r="AE85">
        <v>6.4300000000000002E-4</v>
      </c>
      <c r="AF85">
        <v>5.2069999999999998E-3</v>
      </c>
      <c r="AG85">
        <v>0.15342700000000001</v>
      </c>
      <c r="AH85">
        <v>0.84018800000000005</v>
      </c>
      <c r="AI85">
        <v>1.8943989999999999</v>
      </c>
      <c r="AJ85">
        <v>0.99261900000000003</v>
      </c>
      <c r="AK85">
        <v>0.98438499999999995</v>
      </c>
      <c r="AL85">
        <v>0.680145</v>
      </c>
      <c r="AM85">
        <v>0.17032900000000001</v>
      </c>
      <c r="AN85">
        <v>2.359E-2</v>
      </c>
      <c r="AO85">
        <v>1.6720000000000001E-3</v>
      </c>
      <c r="AP85">
        <v>1.1E-4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5.0231009999999996</v>
      </c>
      <c r="AY85">
        <v>0.75733099999999998</v>
      </c>
      <c r="AZ85">
        <v>0.96006499999999995</v>
      </c>
      <c r="BA85">
        <v>14</v>
      </c>
    </row>
    <row r="86" spans="1:56">
      <c r="A86" t="s">
        <v>15</v>
      </c>
      <c r="B86" t="s">
        <v>126</v>
      </c>
      <c r="C86">
        <v>3101804739</v>
      </c>
      <c r="D86">
        <v>255400</v>
      </c>
      <c r="E86">
        <v>255400</v>
      </c>
      <c r="F86">
        <v>1</v>
      </c>
      <c r="G86">
        <v>875110</v>
      </c>
      <c r="H86">
        <v>875110</v>
      </c>
      <c r="I86">
        <v>875110</v>
      </c>
      <c r="J86">
        <v>1</v>
      </c>
      <c r="K86">
        <v>1</v>
      </c>
      <c r="L86">
        <v>0.99885999999999997</v>
      </c>
      <c r="N86">
        <v>87546217</v>
      </c>
      <c r="O86" s="1">
        <v>68600000000000</v>
      </c>
      <c r="P86">
        <v>79115803</v>
      </c>
      <c r="Q86">
        <v>5773997</v>
      </c>
      <c r="R86">
        <v>9.6296999999999994E-2</v>
      </c>
      <c r="S86">
        <v>0.90370300000000003</v>
      </c>
      <c r="T86">
        <v>0.81329399999999996</v>
      </c>
      <c r="U86">
        <v>26.845735999999999</v>
      </c>
      <c r="V86">
        <v>22.607662000000001</v>
      </c>
      <c r="W86">
        <v>22</v>
      </c>
      <c r="X86">
        <v>73</v>
      </c>
      <c r="Y86">
        <v>7.7909000000000006E-2</v>
      </c>
      <c r="Z86">
        <v>6.5610000000000002E-2</v>
      </c>
      <c r="AA86">
        <v>951.15739199999996</v>
      </c>
      <c r="AB86">
        <v>0</v>
      </c>
      <c r="AC86">
        <v>0</v>
      </c>
      <c r="AD86">
        <v>7.9500000000000003E-4</v>
      </c>
      <c r="AE86">
        <v>5.0730000000000003E-3</v>
      </c>
      <c r="AF86">
        <v>0.13472700000000001</v>
      </c>
      <c r="AG86">
        <v>0.85859600000000003</v>
      </c>
      <c r="AH86">
        <v>1.7390509999999999</v>
      </c>
      <c r="AI86">
        <v>0.99658599999999997</v>
      </c>
      <c r="AJ86">
        <v>0.99351199999999995</v>
      </c>
      <c r="AK86">
        <v>0.90224700000000002</v>
      </c>
      <c r="AL86">
        <v>0.58731800000000001</v>
      </c>
      <c r="AM86">
        <v>0.244667</v>
      </c>
      <c r="AN86">
        <v>6.7737000000000006E-2</v>
      </c>
      <c r="AO86">
        <v>1.2905E-2</v>
      </c>
      <c r="AP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2.420804</v>
      </c>
      <c r="AX86">
        <v>1.840695</v>
      </c>
      <c r="AY86">
        <v>0.98679600000000001</v>
      </c>
      <c r="AZ86">
        <v>19</v>
      </c>
    </row>
    <row r="87" spans="1:56">
      <c r="A87" t="s">
        <v>16</v>
      </c>
      <c r="B87" t="s">
        <v>126</v>
      </c>
      <c r="C87">
        <v>3101804739</v>
      </c>
      <c r="D87">
        <v>255400</v>
      </c>
      <c r="E87">
        <v>255400</v>
      </c>
      <c r="F87">
        <v>1</v>
      </c>
      <c r="G87">
        <v>1382738</v>
      </c>
      <c r="H87">
        <v>1382738</v>
      </c>
      <c r="I87">
        <v>1382738</v>
      </c>
      <c r="J87">
        <v>1</v>
      </c>
      <c r="K87">
        <v>1</v>
      </c>
      <c r="L87">
        <v>0.99878299999999998</v>
      </c>
      <c r="N87">
        <v>138364238</v>
      </c>
      <c r="O87">
        <v>22480630</v>
      </c>
      <c r="P87">
        <v>4621286</v>
      </c>
      <c r="Q87">
        <v>111262322</v>
      </c>
      <c r="R87">
        <v>18944770</v>
      </c>
      <c r="S87">
        <v>0.19587399999999999</v>
      </c>
      <c r="T87">
        <v>0.80412600000000001</v>
      </c>
      <c r="U87">
        <v>0.82948500000000003</v>
      </c>
      <c r="V87">
        <v>88.021260999999996</v>
      </c>
      <c r="W87">
        <v>74.176860000000005</v>
      </c>
      <c r="X87">
        <v>73</v>
      </c>
      <c r="Y87">
        <v>194</v>
      </c>
      <c r="Z87">
        <v>0.161692</v>
      </c>
      <c r="AA87">
        <v>0.13626099999999999</v>
      </c>
      <c r="AB87">
        <v>1973.2321569999999</v>
      </c>
      <c r="AC87">
        <v>0</v>
      </c>
      <c r="AD87">
        <v>1.431E-3</v>
      </c>
      <c r="AE87">
        <v>5.2129999999999998E-3</v>
      </c>
      <c r="AF87">
        <v>0.13042200000000001</v>
      </c>
      <c r="AG87">
        <v>0.86122299999999996</v>
      </c>
      <c r="AH87">
        <v>1.454448</v>
      </c>
      <c r="AI87">
        <v>0.99877400000000005</v>
      </c>
      <c r="AJ87">
        <v>0.99830099999999999</v>
      </c>
      <c r="AK87">
        <v>0.99348099999999995</v>
      </c>
      <c r="AL87">
        <v>0.98147600000000002</v>
      </c>
      <c r="AM87">
        <v>0.95021500000000003</v>
      </c>
      <c r="AN87">
        <v>0.89890000000000003</v>
      </c>
      <c r="AO87">
        <v>0.81521100000000002</v>
      </c>
      <c r="AP87">
        <v>0.17772099999999999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3.8788100000000001</v>
      </c>
      <c r="AW87">
        <v>0.98441100000000004</v>
      </c>
      <c r="AX87">
        <v>0.99807900000000005</v>
      </c>
      <c r="AY87">
        <v>27</v>
      </c>
    </row>
    <row r="88" spans="1:56">
      <c r="A88" t="s">
        <v>18</v>
      </c>
      <c r="B88" t="s">
        <v>126</v>
      </c>
      <c r="C88">
        <v>3101804739</v>
      </c>
      <c r="D88">
        <v>255400</v>
      </c>
      <c r="E88">
        <v>255400</v>
      </c>
      <c r="F88">
        <v>1</v>
      </c>
      <c r="G88">
        <v>3475262</v>
      </c>
      <c r="H88">
        <v>3475262</v>
      </c>
      <c r="I88">
        <v>3475262</v>
      </c>
      <c r="J88">
        <v>1</v>
      </c>
      <c r="K88">
        <v>1</v>
      </c>
      <c r="L88">
        <v>0.99914800000000004</v>
      </c>
      <c r="N88">
        <v>348713041</v>
      </c>
      <c r="O88">
        <v>101068470</v>
      </c>
      <c r="P88">
        <v>14843973</v>
      </c>
      <c r="Q88">
        <v>232800598</v>
      </c>
      <c r="R88">
        <v>80405643</v>
      </c>
      <c r="S88">
        <v>0.332401</v>
      </c>
      <c r="T88">
        <v>0.66759900000000005</v>
      </c>
      <c r="U88">
        <v>0.87193799999999999</v>
      </c>
      <c r="V88">
        <v>395.72619400000002</v>
      </c>
      <c r="W88">
        <v>314.822408</v>
      </c>
      <c r="X88">
        <v>200</v>
      </c>
      <c r="Y88">
        <v>683</v>
      </c>
      <c r="Z88">
        <v>0.28870299999999999</v>
      </c>
      <c r="AA88">
        <v>0.22967899999999999</v>
      </c>
      <c r="AB88">
        <v>3519.9870390000001</v>
      </c>
      <c r="AC88">
        <v>0</v>
      </c>
      <c r="AD88">
        <v>0</v>
      </c>
      <c r="AE88">
        <v>4.35E-4</v>
      </c>
      <c r="AF88">
        <v>4.1859999999999996E-3</v>
      </c>
      <c r="AG88">
        <v>0.18548200000000001</v>
      </c>
      <c r="AH88">
        <v>0.80684</v>
      </c>
      <c r="AI88">
        <v>1.574112</v>
      </c>
      <c r="AJ88">
        <v>0.99905600000000006</v>
      </c>
      <c r="AK88">
        <v>0.99896200000000002</v>
      </c>
      <c r="AL88">
        <v>0.99862600000000001</v>
      </c>
      <c r="AM88">
        <v>0.99734100000000003</v>
      </c>
      <c r="AN88">
        <v>0.99511000000000005</v>
      </c>
      <c r="AO88">
        <v>0.99325799999999997</v>
      </c>
      <c r="AP88">
        <v>0.99095500000000003</v>
      </c>
      <c r="AQ88">
        <v>0.97475299999999998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5.4679479999999998</v>
      </c>
      <c r="AZ88">
        <v>0.73804499999999995</v>
      </c>
      <c r="BA88">
        <v>0.99896200000000002</v>
      </c>
      <c r="BB88">
        <v>30</v>
      </c>
    </row>
    <row r="89" spans="1:56">
      <c r="A89" t="s">
        <v>19</v>
      </c>
      <c r="B89" t="s">
        <v>126</v>
      </c>
      <c r="C89">
        <v>3101804739</v>
      </c>
      <c r="D89">
        <v>255400</v>
      </c>
      <c r="E89">
        <v>255400</v>
      </c>
      <c r="F89">
        <v>1</v>
      </c>
      <c r="G89">
        <v>1709956</v>
      </c>
      <c r="H89">
        <v>1709956</v>
      </c>
      <c r="I89">
        <v>1709956</v>
      </c>
      <c r="J89">
        <v>1</v>
      </c>
      <c r="K89">
        <v>1</v>
      </c>
      <c r="L89">
        <v>0.99863199999999996</v>
      </c>
      <c r="N89">
        <v>171421428</v>
      </c>
      <c r="O89">
        <v>27657740</v>
      </c>
      <c r="P89">
        <v>6301845</v>
      </c>
      <c r="Q89">
        <v>137461843</v>
      </c>
      <c r="R89">
        <v>23803825</v>
      </c>
      <c r="S89">
        <v>0.198106</v>
      </c>
      <c r="T89">
        <v>0.801894</v>
      </c>
      <c r="U89">
        <v>0.81443100000000002</v>
      </c>
      <c r="V89">
        <v>108.291856</v>
      </c>
      <c r="W89">
        <v>93.202134000000001</v>
      </c>
      <c r="X89">
        <v>94</v>
      </c>
      <c r="Y89">
        <v>201</v>
      </c>
      <c r="Z89">
        <v>0.160575</v>
      </c>
      <c r="AA89">
        <v>0.13819999999999999</v>
      </c>
      <c r="AB89">
        <v>1959.4994380000001</v>
      </c>
      <c r="AC89">
        <v>0</v>
      </c>
      <c r="AD89">
        <v>0</v>
      </c>
      <c r="AE89">
        <v>1.147E-3</v>
      </c>
      <c r="AF89">
        <v>5.0260000000000001E-3</v>
      </c>
      <c r="AG89">
        <v>0.112737</v>
      </c>
      <c r="AH89">
        <v>0.87935700000000006</v>
      </c>
      <c r="AI89">
        <v>1.3127059999999999</v>
      </c>
      <c r="AJ89">
        <v>1</v>
      </c>
      <c r="AK89">
        <v>0.99990999999999997</v>
      </c>
      <c r="AL89">
        <v>0.99850000000000005</v>
      </c>
      <c r="AM89">
        <v>0.99396600000000002</v>
      </c>
      <c r="AN89">
        <v>0.98559099999999999</v>
      </c>
      <c r="AO89">
        <v>0.96819900000000003</v>
      </c>
      <c r="AP89">
        <v>0.94001599999999996</v>
      </c>
      <c r="AQ89">
        <v>0.41853200000000002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2.6286369999999999</v>
      </c>
      <c r="AY89">
        <v>0.87814199999999998</v>
      </c>
      <c r="AZ89">
        <v>0.99979499999999999</v>
      </c>
      <c r="BA89">
        <v>37</v>
      </c>
    </row>
    <row r="92" spans="1:56">
      <c r="A92" t="s">
        <v>70</v>
      </c>
    </row>
    <row r="93" spans="1:56">
      <c r="A93" t="s">
        <v>72</v>
      </c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  <c r="L93" t="s">
        <v>83</v>
      </c>
      <c r="N93" t="s">
        <v>84</v>
      </c>
      <c r="O93" t="s">
        <v>85</v>
      </c>
      <c r="P93" t="s">
        <v>86</v>
      </c>
      <c r="Q93" t="s">
        <v>87</v>
      </c>
      <c r="R93" t="s">
        <v>88</v>
      </c>
      <c r="S93" t="s">
        <v>89</v>
      </c>
      <c r="T93" t="s">
        <v>90</v>
      </c>
      <c r="U93" t="s">
        <v>91</v>
      </c>
      <c r="V93" t="s">
        <v>92</v>
      </c>
      <c r="W93" t="s">
        <v>93</v>
      </c>
      <c r="X93" t="s">
        <v>94</v>
      </c>
      <c r="Y93" t="s">
        <v>95</v>
      </c>
      <c r="Z93" t="s">
        <v>96</v>
      </c>
      <c r="AA93" t="s">
        <v>97</v>
      </c>
      <c r="AB93" t="s">
        <v>98</v>
      </c>
      <c r="AC93" t="s">
        <v>99</v>
      </c>
      <c r="AD93" t="s">
        <v>100</v>
      </c>
      <c r="AE93" t="s">
        <v>101</v>
      </c>
      <c r="AF93" t="s">
        <v>102</v>
      </c>
      <c r="AG93" t="s">
        <v>103</v>
      </c>
      <c r="AH93" t="s">
        <v>104</v>
      </c>
      <c r="AI93" t="s">
        <v>105</v>
      </c>
      <c r="AJ93" t="s">
        <v>106</v>
      </c>
      <c r="AK93" t="s">
        <v>107</v>
      </c>
      <c r="AL93" t="s">
        <v>108</v>
      </c>
      <c r="AM93" t="s">
        <v>109</v>
      </c>
      <c r="AN93" t="s">
        <v>110</v>
      </c>
      <c r="AO93" t="s">
        <v>111</v>
      </c>
      <c r="AP93" t="s">
        <v>112</v>
      </c>
      <c r="AQ93" t="s">
        <v>113</v>
      </c>
      <c r="AR93" t="s">
        <v>114</v>
      </c>
      <c r="AS93" t="s">
        <v>115</v>
      </c>
      <c r="AT93" t="s">
        <v>116</v>
      </c>
      <c r="AU93" t="s">
        <v>117</v>
      </c>
      <c r="AV93" t="s">
        <v>118</v>
      </c>
      <c r="AW93" t="s">
        <v>119</v>
      </c>
      <c r="AX93" t="s">
        <v>120</v>
      </c>
      <c r="AY93" t="s">
        <v>121</v>
      </c>
      <c r="AZ93" t="s">
        <v>122</v>
      </c>
      <c r="BA93" t="s">
        <v>123</v>
      </c>
      <c r="BB93" t="s">
        <v>124</v>
      </c>
      <c r="BC93" t="s">
        <v>59</v>
      </c>
      <c r="BD93" t="s">
        <v>125</v>
      </c>
    </row>
    <row r="94" spans="1:56">
      <c r="A94" t="s">
        <v>12</v>
      </c>
      <c r="B94" t="s">
        <v>126</v>
      </c>
      <c r="C94">
        <v>3101804739</v>
      </c>
      <c r="D94">
        <v>255400</v>
      </c>
      <c r="E94">
        <v>255400</v>
      </c>
      <c r="F94">
        <v>1</v>
      </c>
      <c r="G94">
        <v>385630</v>
      </c>
      <c r="H94">
        <v>385630</v>
      </c>
      <c r="I94">
        <v>385630</v>
      </c>
      <c r="J94">
        <v>1</v>
      </c>
      <c r="K94">
        <v>1</v>
      </c>
      <c r="L94">
        <v>0.99856900000000004</v>
      </c>
      <c r="N94">
        <v>38362029</v>
      </c>
      <c r="O94">
        <v>678007</v>
      </c>
      <c r="P94">
        <v>234619</v>
      </c>
      <c r="Q94">
        <v>37449403</v>
      </c>
      <c r="R94">
        <v>608807</v>
      </c>
      <c r="S94">
        <v>2.3789999999999999E-2</v>
      </c>
      <c r="T94">
        <v>0.97621000000000002</v>
      </c>
      <c r="U94">
        <v>0.742919</v>
      </c>
      <c r="V94">
        <v>2.654687</v>
      </c>
      <c r="W94">
        <v>2.3837389999999998</v>
      </c>
      <c r="X94">
        <v>1</v>
      </c>
      <c r="Y94">
        <v>48</v>
      </c>
      <c r="Z94">
        <v>1.7444000000000001E-2</v>
      </c>
      <c r="AA94">
        <v>1.5664000000000001E-2</v>
      </c>
      <c r="AB94">
        <v>214.64766599999999</v>
      </c>
      <c r="AC94">
        <v>0.119476</v>
      </c>
      <c r="AD94">
        <v>0</v>
      </c>
      <c r="AE94" t="s">
        <v>136</v>
      </c>
      <c r="AF94">
        <v>7.8516000000000002E-2</v>
      </c>
      <c r="AG94">
        <v>0.91904699999999995</v>
      </c>
      <c r="AH94" t="s">
        <v>128</v>
      </c>
      <c r="AI94">
        <v>0.53256499999999996</v>
      </c>
      <c r="AJ94">
        <v>0.38994499999999999</v>
      </c>
      <c r="AK94">
        <v>5.5854000000000001E-2</v>
      </c>
      <c r="AL94">
        <v>4.7099999999999998E-3</v>
      </c>
      <c r="AM94">
        <v>1.433E-3</v>
      </c>
      <c r="AN94">
        <v>6.8499999999999995E-4</v>
      </c>
      <c r="AO94">
        <v>0</v>
      </c>
      <c r="AP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5.9907159999999999</v>
      </c>
      <c r="AX94">
        <v>2.3222260000000001</v>
      </c>
      <c r="AY94">
        <v>0.41423300000000002</v>
      </c>
      <c r="AZ94">
        <v>2</v>
      </c>
    </row>
    <row r="95" spans="1:56">
      <c r="A95" t="s">
        <v>14</v>
      </c>
      <c r="B95" t="s">
        <v>126</v>
      </c>
      <c r="C95">
        <v>3101804739</v>
      </c>
      <c r="D95">
        <v>255400</v>
      </c>
      <c r="E95">
        <v>255400</v>
      </c>
      <c r="F95">
        <v>1</v>
      </c>
      <c r="G95">
        <v>865346</v>
      </c>
      <c r="H95">
        <v>865346</v>
      </c>
      <c r="I95">
        <v>865346</v>
      </c>
      <c r="J95">
        <v>1</v>
      </c>
      <c r="K95">
        <v>1</v>
      </c>
      <c r="L95">
        <v>0.99883999999999995</v>
      </c>
      <c r="N95">
        <v>85997255</v>
      </c>
      <c r="O95" s="1">
        <v>43700000000000</v>
      </c>
      <c r="P95">
        <v>80595328</v>
      </c>
      <c r="Q95">
        <v>3627773</v>
      </c>
      <c r="R95">
        <v>6.2814999999999996E-2</v>
      </c>
      <c r="S95">
        <v>0.93718500000000005</v>
      </c>
      <c r="T95">
        <v>0.80951899999999999</v>
      </c>
      <c r="U95">
        <v>17.122015999999999</v>
      </c>
      <c r="V95">
        <v>14.204280000000001</v>
      </c>
      <c r="W95">
        <v>13</v>
      </c>
      <c r="X95">
        <v>74</v>
      </c>
      <c r="Y95">
        <v>5.0082000000000002E-2</v>
      </c>
      <c r="Z95">
        <v>4.1548000000000002E-2</v>
      </c>
      <c r="AA95">
        <v>617.56798800000001</v>
      </c>
      <c r="AB95">
        <v>0</v>
      </c>
      <c r="AC95">
        <v>0</v>
      </c>
      <c r="AD95" t="s">
        <v>137</v>
      </c>
      <c r="AE95">
        <v>0.150065</v>
      </c>
      <c r="AF95">
        <v>0.84727699999999995</v>
      </c>
      <c r="AG95">
        <v>1.7755350000000001</v>
      </c>
      <c r="AH95">
        <v>0.99335899999999999</v>
      </c>
      <c r="AI95">
        <v>0.98700500000000002</v>
      </c>
      <c r="AJ95">
        <v>0.71353200000000006</v>
      </c>
      <c r="AK95">
        <v>0.21082200000000001</v>
      </c>
      <c r="AL95">
        <v>3.9976999999999999E-2</v>
      </c>
      <c r="AM95">
        <v>6.6410000000000002E-3</v>
      </c>
      <c r="AN95">
        <v>1.413E-3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4.7944149999999999</v>
      </c>
      <c r="AW95">
        <v>0.69962199999999997</v>
      </c>
      <c r="AX95">
        <v>0.96499299999999999</v>
      </c>
      <c r="AY95">
        <v>15</v>
      </c>
    </row>
    <row r="96" spans="1:56">
      <c r="A96" t="s">
        <v>15</v>
      </c>
      <c r="B96" t="s">
        <v>126</v>
      </c>
      <c r="C96">
        <v>3101804739</v>
      </c>
      <c r="D96">
        <v>255400</v>
      </c>
      <c r="E96">
        <v>255400</v>
      </c>
      <c r="F96">
        <v>1</v>
      </c>
      <c r="G96">
        <v>969738</v>
      </c>
      <c r="H96">
        <v>969738</v>
      </c>
      <c r="I96">
        <v>969738</v>
      </c>
      <c r="J96">
        <v>1</v>
      </c>
      <c r="K96">
        <v>1</v>
      </c>
      <c r="L96">
        <v>0.99883599999999995</v>
      </c>
      <c r="N96">
        <v>96260119</v>
      </c>
      <c r="O96">
        <v>7182842</v>
      </c>
      <c r="P96">
        <v>1645921</v>
      </c>
      <c r="Q96">
        <v>87431356</v>
      </c>
      <c r="R96">
        <v>6066349</v>
      </c>
      <c r="S96">
        <v>9.1717999999999994E-2</v>
      </c>
      <c r="T96">
        <v>0.90828200000000003</v>
      </c>
      <c r="U96">
        <v>0.81357299999999999</v>
      </c>
      <c r="V96">
        <v>28.123892000000001</v>
      </c>
      <c r="W96">
        <v>23.752344999999998</v>
      </c>
      <c r="X96">
        <v>23</v>
      </c>
      <c r="Y96">
        <v>111</v>
      </c>
      <c r="Z96">
        <v>7.3639999999999997E-2</v>
      </c>
      <c r="AA96">
        <v>6.2193999999999999E-2</v>
      </c>
      <c r="AB96">
        <v>906.24053000000004</v>
      </c>
      <c r="AC96">
        <v>0</v>
      </c>
      <c r="AD96">
        <v>0</v>
      </c>
      <c r="AE96" t="s">
        <v>138</v>
      </c>
      <c r="AF96">
        <v>0.132406</v>
      </c>
      <c r="AG96">
        <v>0.86478999999999995</v>
      </c>
      <c r="AH96">
        <v>1.696596</v>
      </c>
      <c r="AI96">
        <v>0.997251</v>
      </c>
      <c r="AJ96">
        <v>0.99459699999999995</v>
      </c>
      <c r="AK96">
        <v>0.91572799999999999</v>
      </c>
      <c r="AL96">
        <v>0.61930300000000005</v>
      </c>
      <c r="AM96">
        <v>0.27979599999999999</v>
      </c>
      <c r="AN96">
        <v>8.4408999999999998E-2</v>
      </c>
      <c r="AO96">
        <v>2.0607E-2</v>
      </c>
      <c r="AP96">
        <v>8.3000000000000001E-4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2.210486</v>
      </c>
      <c r="AX96">
        <v>1.7528360000000001</v>
      </c>
      <c r="AY96">
        <v>0.98886399999999997</v>
      </c>
      <c r="AZ96">
        <v>20</v>
      </c>
    </row>
    <row r="97" spans="1:53">
      <c r="A97" t="s">
        <v>16</v>
      </c>
      <c r="B97" t="s">
        <v>126</v>
      </c>
      <c r="C97">
        <v>3101804739</v>
      </c>
      <c r="D97">
        <v>255400</v>
      </c>
      <c r="E97">
        <v>255400</v>
      </c>
      <c r="F97">
        <v>1</v>
      </c>
      <c r="G97">
        <v>1534932</v>
      </c>
      <c r="H97">
        <v>1534932</v>
      </c>
      <c r="I97">
        <v>1534932</v>
      </c>
      <c r="J97">
        <v>1</v>
      </c>
      <c r="K97">
        <v>1</v>
      </c>
      <c r="L97">
        <v>0.99878599999999995</v>
      </c>
      <c r="N97">
        <v>152426613</v>
      </c>
      <c r="O97">
        <v>23411084</v>
      </c>
      <c r="P97">
        <v>4821141</v>
      </c>
      <c r="Q97">
        <v>124194388</v>
      </c>
      <c r="R97">
        <v>19791264</v>
      </c>
      <c r="S97">
        <v>0.18521799999999999</v>
      </c>
      <c r="T97">
        <v>0.81478200000000001</v>
      </c>
      <c r="U97">
        <v>0.829233</v>
      </c>
      <c r="V97">
        <v>91.664384999999996</v>
      </c>
      <c r="W97">
        <v>77.491245000000006</v>
      </c>
      <c r="X97">
        <v>76</v>
      </c>
      <c r="Y97">
        <v>242</v>
      </c>
      <c r="Z97">
        <v>0.15166299999999999</v>
      </c>
      <c r="AA97">
        <v>0.12821299999999999</v>
      </c>
      <c r="AB97">
        <v>1865.324034</v>
      </c>
      <c r="AC97">
        <v>0</v>
      </c>
      <c r="AD97">
        <v>2.2699999999999999E-3</v>
      </c>
      <c r="AE97">
        <v>9.6699999999999998E-4</v>
      </c>
      <c r="AF97">
        <v>0.12808600000000001</v>
      </c>
      <c r="AG97">
        <v>0.86712900000000004</v>
      </c>
      <c r="AH97">
        <v>1.4350229999999999</v>
      </c>
      <c r="AI97">
        <v>0.99880199999999997</v>
      </c>
      <c r="AJ97">
        <v>0.99868100000000004</v>
      </c>
      <c r="AK97">
        <v>0.99561500000000003</v>
      </c>
      <c r="AL97">
        <v>0.98736100000000004</v>
      </c>
      <c r="AM97">
        <v>0.96014100000000002</v>
      </c>
      <c r="AN97">
        <v>0.91509799999999997</v>
      </c>
      <c r="AO97">
        <v>0.83948299999999998</v>
      </c>
      <c r="AP97">
        <v>0.21224000000000001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3.9661740000000001</v>
      </c>
      <c r="AX97">
        <v>0.81598099999999996</v>
      </c>
      <c r="AY97">
        <v>0.99846999999999997</v>
      </c>
      <c r="AZ97">
        <v>28</v>
      </c>
    </row>
    <row r="98" spans="1:53">
      <c r="A98" t="s">
        <v>18</v>
      </c>
      <c r="B98" t="s">
        <v>126</v>
      </c>
      <c r="C98">
        <v>3101804739</v>
      </c>
      <c r="D98">
        <v>255400</v>
      </c>
      <c r="E98">
        <v>255400</v>
      </c>
      <c r="F98">
        <v>1</v>
      </c>
      <c r="G98">
        <v>3871204</v>
      </c>
      <c r="H98">
        <v>3871204</v>
      </c>
      <c r="I98">
        <v>3871204</v>
      </c>
      <c r="J98">
        <v>1</v>
      </c>
      <c r="K98">
        <v>1</v>
      </c>
      <c r="L98">
        <v>0.99901700000000004</v>
      </c>
      <c r="N98">
        <v>385278232</v>
      </c>
      <c r="O98">
        <v>109379560</v>
      </c>
      <c r="P98">
        <v>16020372</v>
      </c>
      <c r="Q98">
        <v>259878300</v>
      </c>
      <c r="R98">
        <v>87217615</v>
      </c>
      <c r="S98">
        <v>0.32547900000000002</v>
      </c>
      <c r="T98">
        <v>0.67452100000000004</v>
      </c>
      <c r="U98">
        <v>0.87224599999999997</v>
      </c>
      <c r="V98">
        <v>428.26765899999998</v>
      </c>
      <c r="W98">
        <v>341.49418600000001</v>
      </c>
      <c r="X98">
        <v>200</v>
      </c>
      <c r="Y98">
        <v>750</v>
      </c>
      <c r="Z98">
        <v>0.28043299999999999</v>
      </c>
      <c r="AA98">
        <v>0.22361300000000001</v>
      </c>
      <c r="AB98">
        <v>3447.9047679999999</v>
      </c>
      <c r="AC98">
        <v>0</v>
      </c>
      <c r="AD98">
        <v>0</v>
      </c>
      <c r="AE98">
        <v>9.7499999999999996E-4</v>
      </c>
      <c r="AF98">
        <v>1.3960000000000001E-3</v>
      </c>
      <c r="AG98">
        <v>0.18146899999999999</v>
      </c>
      <c r="AH98">
        <v>0.81343500000000002</v>
      </c>
      <c r="AI98">
        <v>1.707471</v>
      </c>
      <c r="AJ98">
        <v>0.99905600000000006</v>
      </c>
      <c r="AK98">
        <v>0.99896200000000002</v>
      </c>
      <c r="AL98">
        <v>0.99871600000000005</v>
      </c>
      <c r="AM98">
        <v>0.99843000000000004</v>
      </c>
      <c r="AN98">
        <v>0.99732200000000004</v>
      </c>
      <c r="AO98">
        <v>0.99572799999999995</v>
      </c>
      <c r="AP98" t="s">
        <v>139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5.4848330000000001</v>
      </c>
      <c r="AY98">
        <v>0.62829699999999999</v>
      </c>
      <c r="AZ98">
        <v>0.99896700000000005</v>
      </c>
      <c r="BA98">
        <v>30</v>
      </c>
    </row>
    <row r="99" spans="1:53">
      <c r="A99" t="s">
        <v>19</v>
      </c>
      <c r="B99" t="s">
        <v>126</v>
      </c>
      <c r="C99">
        <v>3101804739</v>
      </c>
      <c r="D99">
        <v>255400</v>
      </c>
      <c r="E99">
        <v>255400</v>
      </c>
      <c r="F99">
        <v>1</v>
      </c>
      <c r="G99">
        <v>1892000</v>
      </c>
      <c r="H99">
        <v>1892000</v>
      </c>
      <c r="I99">
        <v>1892000</v>
      </c>
      <c r="J99">
        <v>1</v>
      </c>
      <c r="K99">
        <v>1</v>
      </c>
      <c r="L99">
        <v>0.99865400000000004</v>
      </c>
      <c r="N99">
        <v>188167077</v>
      </c>
      <c r="O99">
        <v>28790814</v>
      </c>
      <c r="P99">
        <v>6610865</v>
      </c>
      <c r="Q99">
        <v>152765398</v>
      </c>
      <c r="R99">
        <v>24851870</v>
      </c>
      <c r="S99">
        <v>0.18814</v>
      </c>
      <c r="T99">
        <v>0.81186000000000003</v>
      </c>
      <c r="U99">
        <v>0.81326100000000001</v>
      </c>
      <c r="V99">
        <v>112.728324</v>
      </c>
      <c r="W99">
        <v>97.305677000000003</v>
      </c>
      <c r="X99">
        <v>98</v>
      </c>
      <c r="Y99">
        <v>271</v>
      </c>
      <c r="Z99">
        <v>0.15105399999999999</v>
      </c>
      <c r="AA99">
        <v>0.130388</v>
      </c>
      <c r="AB99">
        <v>1858.248828</v>
      </c>
      <c r="AC99">
        <v>0</v>
      </c>
      <c r="AD99">
        <v>0</v>
      </c>
      <c r="AE99" t="s">
        <v>140</v>
      </c>
      <c r="AF99">
        <v>0.110316</v>
      </c>
      <c r="AG99">
        <v>0.88518200000000002</v>
      </c>
      <c r="AH99">
        <v>1.297409</v>
      </c>
      <c r="AI99">
        <v>0.99990599999999996</v>
      </c>
      <c r="AJ99">
        <v>0.99989799999999995</v>
      </c>
      <c r="AK99">
        <v>0.99912299999999998</v>
      </c>
      <c r="AL99">
        <v>0.99660899999999997</v>
      </c>
      <c r="AM99">
        <v>0.99089700000000003</v>
      </c>
      <c r="AN99">
        <v>0.97853999999999997</v>
      </c>
      <c r="AO99">
        <v>0.95600200000000002</v>
      </c>
      <c r="AP99">
        <v>0.47420499999999999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2.5154359999999998</v>
      </c>
      <c r="AX99">
        <v>0.77531399999999995</v>
      </c>
      <c r="AY99">
        <v>0.99982800000000005</v>
      </c>
      <c r="AZ99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Brice G. Colbert</cp:lastModifiedBy>
  <cp:revision/>
  <dcterms:created xsi:type="dcterms:W3CDTF">2020-02-27T21:52:36Z</dcterms:created>
  <dcterms:modified xsi:type="dcterms:W3CDTF">2020-03-04T07:19:02Z</dcterms:modified>
  <cp:category/>
  <cp:contentStatus/>
</cp:coreProperties>
</file>