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hd papers 12102022\Post Phd work\Mukta madam Teaching assessment 14092023\intl. journal of information technology 08102024\"/>
    </mc:Choice>
  </mc:AlternateContent>
  <xr:revisionPtr revIDLastSave="0" documentId="13_ncr:1_{E0AF28A9-FEA0-4789-B1F0-3654322605E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A" sheetId="12" r:id="rId1"/>
    <sheet name="T1" sheetId="3" r:id="rId2"/>
    <sheet name="T2" sheetId="13" r:id="rId3"/>
    <sheet name="T3" sheetId="14" r:id="rId4"/>
  </sheets>
  <definedNames>
    <definedName name="_xlnm._FilterDatabase" localSheetId="1" hidden="1">'T1'!$K$7:$T$59</definedName>
    <definedName name="_xlnm._FilterDatabase" localSheetId="2" hidden="1">'T2'!$K$7:$P$59</definedName>
    <definedName name="_xlnm._FilterDatabase" localSheetId="3" hidden="1">'T3'!$K$7:$V$59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6" i="12" l="1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H10" i="12"/>
  <c r="G10" i="12"/>
  <c r="J11" i="12" l="1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I10" i="12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10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10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10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10" i="14"/>
  <c r="R56" i="14" l="1"/>
  <c r="R57" i="14" s="1"/>
  <c r="G57" i="12"/>
  <c r="H56" i="12"/>
  <c r="H57" i="12" s="1"/>
  <c r="I56" i="12"/>
  <c r="I57" i="12" s="1"/>
  <c r="T56" i="14"/>
  <c r="T57" i="14" s="1"/>
  <c r="V54" i="14"/>
  <c r="V53" i="14"/>
  <c r="V52" i="14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0" i="14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10" i="13"/>
  <c r="P55" i="13"/>
  <c r="P54" i="13"/>
  <c r="P53" i="13"/>
  <c r="P52" i="13"/>
  <c r="P51" i="13"/>
  <c r="P50" i="13"/>
  <c r="P49" i="13"/>
  <c r="P48" i="13"/>
  <c r="P47" i="13"/>
  <c r="P46" i="13"/>
  <c r="P45" i="13"/>
  <c r="P44" i="13"/>
  <c r="P43" i="13"/>
  <c r="P42" i="13"/>
  <c r="P41" i="13"/>
  <c r="P40" i="13"/>
  <c r="P39" i="13"/>
  <c r="P38" i="13"/>
  <c r="P37" i="13"/>
  <c r="P36" i="13"/>
  <c r="P35" i="13"/>
  <c r="P34" i="13"/>
  <c r="P33" i="13"/>
  <c r="P32" i="13"/>
  <c r="P31" i="13"/>
  <c r="P30" i="13"/>
  <c r="P29" i="13"/>
  <c r="P28" i="13"/>
  <c r="P27" i="13"/>
  <c r="P26" i="13"/>
  <c r="P25" i="13"/>
  <c r="P24" i="13"/>
  <c r="P23" i="13"/>
  <c r="P22" i="13"/>
  <c r="P21" i="13"/>
  <c r="P20" i="13"/>
  <c r="P19" i="13"/>
  <c r="P18" i="13"/>
  <c r="P17" i="13"/>
  <c r="P16" i="13"/>
  <c r="P15" i="13"/>
  <c r="P14" i="13"/>
  <c r="P13" i="13"/>
  <c r="P12" i="13"/>
  <c r="P11" i="13"/>
  <c r="P10" i="13"/>
  <c r="T55" i="3"/>
  <c r="T54" i="3"/>
  <c r="T53" i="3"/>
  <c r="T52" i="3"/>
  <c r="T51" i="3"/>
  <c r="Q51" i="3"/>
  <c r="R51" i="3"/>
  <c r="S51" i="3"/>
  <c r="T5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2" i="3"/>
  <c r="Q53" i="3"/>
  <c r="Q54" i="3"/>
  <c r="Q55" i="3"/>
  <c r="Q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2" i="3"/>
  <c r="S53" i="3"/>
  <c r="S54" i="3"/>
  <c r="S55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2" i="3"/>
  <c r="R53" i="3"/>
  <c r="R54" i="3"/>
  <c r="R55" i="3"/>
  <c r="S10" i="3"/>
  <c r="R10" i="3"/>
  <c r="J10" i="12"/>
  <c r="S56" i="14" l="1"/>
  <c r="S57" i="14" s="1"/>
  <c r="U56" i="14"/>
  <c r="U57" i="14" s="1"/>
  <c r="O56" i="13"/>
  <c r="O57" i="13" s="1"/>
  <c r="N56" i="13"/>
  <c r="N57" i="13" s="1"/>
  <c r="T49" i="3" l="1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R56" i="3" l="1"/>
  <c r="R57" i="3" s="1"/>
  <c r="S56" i="3"/>
  <c r="S57" i="3" s="1"/>
  <c r="Q56" i="3"/>
  <c r="Q57" i="3" s="1"/>
</calcChain>
</file>

<file path=xl/sharedStrings.xml><?xml version="1.0" encoding="utf-8"?>
<sst xmlns="http://schemas.openxmlformats.org/spreadsheetml/2006/main" count="520" uniqueCount="124">
  <si>
    <t>Attainment %</t>
  </si>
  <si>
    <t>Course Outcome:</t>
  </si>
  <si>
    <t>Roll No.</t>
  </si>
  <si>
    <t>Student Name</t>
  </si>
  <si>
    <t>Total</t>
  </si>
  <si>
    <t>Attainment Level</t>
  </si>
  <si>
    <t>&lt;60%</t>
  </si>
  <si>
    <t>SNo.</t>
  </si>
  <si>
    <t>Q1(3)</t>
  </si>
  <si>
    <t>CO2:L2</t>
  </si>
  <si>
    <t>CO4:L6</t>
  </si>
  <si>
    <t>CO1</t>
  </si>
  <si>
    <t>CO3</t>
  </si>
  <si>
    <t>CO2</t>
  </si>
  <si>
    <t>CO4</t>
  </si>
  <si>
    <t xml:space="preserve">No. of Students Scored &gt; = Target % </t>
  </si>
  <si>
    <t>NOTE:</t>
  </si>
  <si>
    <t>Target % is 50%</t>
  </si>
  <si>
    <t>% of Students Scored &gt;= Target %</t>
  </si>
  <si>
    <t>&gt;= 80%</t>
  </si>
  <si>
    <t xml:space="preserve">&lt; 80% and &gt;= 70% </t>
  </si>
  <si>
    <t>&lt;70% and &gt;= 60%</t>
  </si>
  <si>
    <t>Q4(4)</t>
  </si>
  <si>
    <t>CO5</t>
  </si>
  <si>
    <t>% of students who scored &gt;=60% marks</t>
  </si>
  <si>
    <t>No. of students above 50%</t>
  </si>
  <si>
    <t>% of Students above 50%</t>
  </si>
  <si>
    <t>&gt;=60%</t>
  </si>
  <si>
    <t>&gt;=70%</t>
  </si>
  <si>
    <t>Total Students</t>
  </si>
  <si>
    <t>&gt;=80%</t>
  </si>
  <si>
    <r>
      <t xml:space="preserve">Examination: </t>
    </r>
    <r>
      <rPr>
        <b/>
        <sz val="12"/>
        <color rgb="FF000000"/>
        <rFont val="Times New Roman"/>
        <family val="1"/>
      </rPr>
      <t>TA</t>
    </r>
  </si>
  <si>
    <r>
      <t xml:space="preserve">Examination: </t>
    </r>
    <r>
      <rPr>
        <b/>
        <sz val="12"/>
        <color rgb="FF000000"/>
        <rFont val="Times New Roman"/>
        <family val="1"/>
      </rPr>
      <t>T1</t>
    </r>
  </si>
  <si>
    <r>
      <t xml:space="preserve">Academic Year : </t>
    </r>
    <r>
      <rPr>
        <b/>
        <sz val="12"/>
        <color rgb="FF000000"/>
        <rFont val="Times New Roman"/>
        <family val="1"/>
      </rPr>
      <t>2019-20 (Odd Semester)</t>
    </r>
  </si>
  <si>
    <t>Semester/Branch: 7th/CSE</t>
  </si>
  <si>
    <t>Course Name and Code: Graph Algorithms and Applications (17B1NCI748)</t>
  </si>
  <si>
    <t>Q5(2)</t>
  </si>
  <si>
    <t>Q2(3)</t>
  </si>
  <si>
    <t>Q3(2)</t>
  </si>
  <si>
    <t>Q6(3)</t>
  </si>
  <si>
    <t>Q7(3)</t>
  </si>
  <si>
    <t xml:space="preserve">Total Students   </t>
  </si>
  <si>
    <t>Total Students Present</t>
  </si>
  <si>
    <t>Attainment</t>
  </si>
  <si>
    <t>Q3b(4)</t>
  </si>
  <si>
    <t>Q3a(7)</t>
  </si>
  <si>
    <t>Q1(7)</t>
  </si>
  <si>
    <t>Q2(2)</t>
  </si>
  <si>
    <t>T1 Exam</t>
  </si>
  <si>
    <t>T2 Exam</t>
  </si>
  <si>
    <r>
      <t xml:space="preserve">Examination: </t>
    </r>
    <r>
      <rPr>
        <b/>
        <sz val="12"/>
        <color rgb="FF000000"/>
        <rFont val="Times New Roman"/>
        <family val="1"/>
      </rPr>
      <t>End Term</t>
    </r>
  </si>
  <si>
    <r>
      <t xml:space="preserve">Date of examination: </t>
    </r>
    <r>
      <rPr>
        <b/>
        <sz val="12"/>
        <color rgb="FF000000"/>
        <rFont val="Times New Roman"/>
        <family val="1"/>
      </rPr>
      <t>07-12-2019</t>
    </r>
  </si>
  <si>
    <t>End Term Exam</t>
  </si>
  <si>
    <t>Q5(4)</t>
  </si>
  <si>
    <t>Q6(5)</t>
  </si>
  <si>
    <t>Q7(2)</t>
  </si>
  <si>
    <t>Q8(6)</t>
  </si>
  <si>
    <t>Q1(5)</t>
  </si>
  <si>
    <t>Q2(5)</t>
  </si>
  <si>
    <t>C03</t>
  </si>
  <si>
    <t>C05</t>
  </si>
  <si>
    <t>Q3(4)</t>
  </si>
  <si>
    <t xml:space="preserve">% of Students Scored &gt; = Target % </t>
  </si>
  <si>
    <r>
      <t xml:space="preserve">Semester/Branch: </t>
    </r>
    <r>
      <rPr>
        <b/>
        <sz val="12"/>
        <color rgb="FF000000"/>
        <rFont val="Times New Roman"/>
        <family val="1"/>
      </rPr>
      <t>7th/CSE</t>
    </r>
  </si>
  <si>
    <r>
      <t>Semester/Branch: 7</t>
    </r>
    <r>
      <rPr>
        <b/>
        <sz val="12"/>
        <color rgb="FF000000"/>
        <rFont val="Times New Roman"/>
        <family val="1"/>
      </rPr>
      <t>th/CSE</t>
    </r>
  </si>
  <si>
    <t>Research Paper Reading (8)</t>
  </si>
  <si>
    <t>CO1:L1</t>
  </si>
  <si>
    <t>CO3:L3</t>
  </si>
  <si>
    <t>CO5:L5</t>
  </si>
  <si>
    <t>Students Present</t>
  </si>
  <si>
    <t>Class Assignment (4)</t>
  </si>
  <si>
    <t>Total (15)</t>
  </si>
  <si>
    <t>Tutorial Assignment  (3)</t>
  </si>
  <si>
    <t>University Name</t>
  </si>
  <si>
    <r>
      <rPr>
        <sz val="12"/>
        <color rgb="FF000000"/>
        <rFont val="Times New Roman"/>
        <family val="1"/>
      </rPr>
      <t xml:space="preserve">Course Name and Code: </t>
    </r>
    <r>
      <rPr>
        <b/>
        <sz val="12"/>
        <color rgb="FF000000"/>
        <rFont val="Times New Roman"/>
        <family val="1"/>
      </rPr>
      <t>Graph Algorithms and Applications</t>
    </r>
  </si>
  <si>
    <t>XXXX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</si>
  <si>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</si>
  <si>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</si>
  <si>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</si>
  <si>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</si>
  <si>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</si>
  <si>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</si>
  <si>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</si>
  <si>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</si>
  <si>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</si>
  <si>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</si>
  <si>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</si>
  <si>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</si>
  <si>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</si>
  <si>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</si>
  <si>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</si>
  <si>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</si>
  <si>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</si>
  <si>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</si>
  <si>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</si>
  <si>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</si>
  <si>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</si>
  <si>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</si>
  <si>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</si>
  <si>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</si>
  <si>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</si>
  <si>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</si>
  <si>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</si>
  <si>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</si>
  <si>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</si>
  <si>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</si>
  <si>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</si>
  <si>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</si>
  <si>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</si>
  <si>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</si>
  <si>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</si>
  <si>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</si>
  <si>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</si>
  <si>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</si>
  <si>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</si>
  <si>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</si>
  <si>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</si>
  <si>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</si>
  <si>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</si>
  <si>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</si>
  <si>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</si>
  <si>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</si>
  <si>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Course Name and Code: Graph Algorithms and Applications</t>
  </si>
  <si>
    <r>
      <t xml:space="preserve">Course Name and Code: </t>
    </r>
    <r>
      <rPr>
        <b/>
        <sz val="12"/>
        <color rgb="FF000000"/>
        <rFont val="Times New Roman"/>
        <family val="1"/>
      </rPr>
      <t xml:space="preserve">Graph Algorithms and Applications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</si>
</sst>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i/>
      <sz val="8"/>
      <name val="Arial"/>
      <family val="2"/>
      <charset val="1"/>
    </font>
    <font>
      <b/>
      <sz val="10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u/>
      <sz val="14"/>
      <color rgb="FF000000"/>
      <name val="Times New Roman"/>
      <family val="1"/>
    </font>
    <font>
      <b/>
      <sz val="14"/>
      <color rgb="FFC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sz val="11"/>
      <name val="Calibri"/>
      <family val="2"/>
    </font>
    <font>
      <b/>
      <sz val="8"/>
      <color rgb="FF000000"/>
      <name val="Times New Roman"/>
      <family val="1"/>
    </font>
    <font>
      <b/>
      <sz val="11"/>
      <name val="Calibri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" fontId="8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center"/>
    </xf>
    <xf numFmtId="1" fontId="3" fillId="0" borderId="3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/>
    <xf numFmtId="164" fontId="20" fillId="0" borderId="4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4" fillId="0" borderId="16" xfId="0" applyFont="1" applyBorder="1" applyAlignment="1">
      <alignment wrapText="1"/>
    </xf>
    <xf numFmtId="0" fontId="14" fillId="0" borderId="17" xfId="0" applyFont="1" applyBorder="1" applyAlignment="1">
      <alignment wrapText="1"/>
    </xf>
    <xf numFmtId="0" fontId="14" fillId="0" borderId="12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2" fillId="3" borderId="1" xfId="0" applyFont="1" applyFill="1" applyBorder="1" applyAlignment="1">
      <alignment horizontal="center" wrapText="1"/>
    </xf>
    <xf numFmtId="0" fontId="13" fillId="0" borderId="0" xfId="0" applyFont="1" applyAlignment="1">
      <alignment horizontal="right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1" fillId="0" borderId="0" xfId="0" applyFont="1" applyAlignment="1">
      <alignment horizontal="right"/>
    </xf>
    <xf numFmtId="0" fontId="26" fillId="2" borderId="1" xfId="0" applyFont="1" applyFill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Alignment="1"/>
    <xf numFmtId="14" fontId="16" fillId="0" borderId="0" xfId="0" applyNumberFormat="1" applyFont="1" applyAlignment="1"/>
    <xf numFmtId="0" fontId="16" fillId="0" borderId="0" xfId="0" applyFont="1" applyAlignment="1">
      <alignment horizontal="left"/>
    </xf>
    <xf numFmtId="14" fontId="16" fillId="0" borderId="0" xfId="0" applyNumberFormat="1" applyFont="1" applyAlignment="1">
      <alignment horizontal="left"/>
    </xf>
    <xf numFmtId="0" fontId="20" fillId="3" borderId="19" xfId="0" applyFont="1" applyFill="1" applyBorder="1" applyAlignment="1">
      <alignment horizontal="center"/>
    </xf>
    <xf numFmtId="0" fontId="20" fillId="3" borderId="19" xfId="0" applyFont="1" applyFill="1" applyBorder="1" applyAlignment="1"/>
    <xf numFmtId="164" fontId="0" fillId="0" borderId="3" xfId="0" applyNumberFormat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right"/>
    </xf>
    <xf numFmtId="0" fontId="13" fillId="4" borderId="15" xfId="0" applyFont="1" applyFill="1" applyBorder="1" applyAlignment="1">
      <alignment horizontal="right" wrapText="1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" fontId="13" fillId="0" borderId="1" xfId="0" applyNumberFormat="1" applyFont="1" applyBorder="1" applyAlignment="1">
      <alignment horizontal="center"/>
    </xf>
    <xf numFmtId="164" fontId="13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5" fillId="0" borderId="0" xfId="0" applyFont="1" applyBorder="1" applyAlignment="1"/>
    <xf numFmtId="0" fontId="2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6" fillId="5" borderId="1" xfId="0" applyFont="1" applyFill="1" applyBorder="1" applyAlignment="1">
      <alignment horizontal="center" wrapText="1"/>
    </xf>
    <xf numFmtId="0" fontId="22" fillId="5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14" fillId="0" borderId="14" xfId="0" applyFont="1" applyBorder="1" applyAlignment="1">
      <alignment horizontal="center" wrapText="1"/>
    </xf>
    <xf numFmtId="0" fontId="14" fillId="0" borderId="15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27" fillId="0" borderId="16" xfId="0" applyFont="1" applyBorder="1" applyAlignment="1">
      <alignment horizontal="center" wrapText="1"/>
    </xf>
    <xf numFmtId="0" fontId="27" fillId="0" borderId="17" xfId="0" applyFont="1" applyBorder="1" applyAlignment="1">
      <alignment horizontal="center" wrapText="1"/>
    </xf>
    <xf numFmtId="0" fontId="13" fillId="4" borderId="1" xfId="0" applyFont="1" applyFill="1" applyBorder="1" applyAlignment="1">
      <alignment horizontal="right"/>
    </xf>
    <xf numFmtId="0" fontId="17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horizontal="right"/>
    </xf>
    <xf numFmtId="0" fontId="27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3" fillId="4" borderId="16" xfId="0" applyFont="1" applyFill="1" applyBorder="1" applyAlignment="1">
      <alignment horizontal="right" wrapText="1"/>
    </xf>
    <xf numFmtId="0" fontId="13" fillId="4" borderId="15" xfId="0" applyFont="1" applyFill="1" applyBorder="1" applyAlignment="1">
      <alignment horizontal="right" wrapText="1"/>
    </xf>
    <xf numFmtId="0" fontId="13" fillId="0" borderId="16" xfId="0" applyFont="1" applyBorder="1" applyAlignment="1">
      <alignment horizontal="right"/>
    </xf>
    <xf numFmtId="0" fontId="13" fillId="0" borderId="20" xfId="0" applyFont="1" applyBorder="1" applyAlignment="1">
      <alignment horizontal="right"/>
    </xf>
    <xf numFmtId="0" fontId="13" fillId="0" borderId="15" xfId="0" applyFont="1" applyBorder="1" applyAlignment="1">
      <alignment horizontal="right"/>
    </xf>
    <xf numFmtId="0" fontId="28" fillId="0" borderId="1" xfId="0" applyFont="1" applyBorder="1" applyAlignment="1">
      <alignment horizontal="right" vertical="center"/>
    </xf>
    <xf numFmtId="0" fontId="13" fillId="0" borderId="3" xfId="0" applyFont="1" applyBorder="1" applyAlignment="1">
      <alignment horizontal="right"/>
    </xf>
    <xf numFmtId="0" fontId="13" fillId="4" borderId="20" xfId="0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workbookViewId="0">
      <selection activeCell="C10" sqref="C10:C55"/>
    </sheetView>
  </sheetViews>
  <sheetFormatPr defaultRowHeight="15" x14ac:dyDescent="0.25"/>
  <cols>
    <col min="1" max="1" width="4.5703125" customWidth="1"/>
    <col min="2" max="2" width="11.7109375" customWidth="1"/>
    <col min="3" max="3" width="22.7109375" customWidth="1"/>
    <col min="4" max="4" width="11.42578125" customWidth="1"/>
    <col min="5" max="5" width="10.85546875" customWidth="1"/>
    <col min="7" max="7" width="7.85546875" customWidth="1"/>
    <col min="8" max="8" width="7.140625" customWidth="1"/>
    <col min="9" max="9" width="7.7109375" customWidth="1"/>
    <col min="10" max="10" width="9" customWidth="1"/>
  </cols>
  <sheetData>
    <row r="1" spans="1:20" ht="15.75" x14ac:dyDescent="0.25">
      <c r="A1" s="72" t="s">
        <v>73</v>
      </c>
      <c r="B1" s="72"/>
      <c r="C1" s="72"/>
      <c r="D1" s="72"/>
      <c r="E1" s="72"/>
      <c r="F1" s="72"/>
      <c r="G1" s="72"/>
      <c r="H1" s="72"/>
      <c r="I1" s="72"/>
      <c r="J1" s="72"/>
      <c r="K1" s="45"/>
      <c r="L1" s="45"/>
      <c r="M1" s="45"/>
      <c r="N1" s="45"/>
      <c r="O1" s="45"/>
      <c r="P1" s="45"/>
      <c r="Q1" s="45"/>
      <c r="R1" s="45"/>
      <c r="S1" s="45"/>
      <c r="T1" s="45"/>
    </row>
    <row r="2" spans="1:20" ht="15.75" x14ac:dyDescent="0.25">
      <c r="A2" s="15" t="s">
        <v>33</v>
      </c>
      <c r="B2" s="5"/>
      <c r="C2" s="6"/>
      <c r="D2" s="4"/>
      <c r="E2" s="4"/>
      <c r="F2" s="4"/>
      <c r="G2" s="7"/>
      <c r="H2" s="46" t="s">
        <v>31</v>
      </c>
      <c r="I2" s="4"/>
      <c r="J2" s="4"/>
      <c r="K2" s="4"/>
      <c r="L2" s="4"/>
      <c r="N2" s="46"/>
      <c r="O2" s="46"/>
      <c r="P2" s="46"/>
      <c r="Q2" s="46"/>
      <c r="R2" s="4"/>
      <c r="S2" s="4"/>
      <c r="T2" s="1"/>
    </row>
    <row r="3" spans="1:20" ht="15.75" x14ac:dyDescent="0.25">
      <c r="A3" s="16" t="s">
        <v>64</v>
      </c>
      <c r="B3" s="5"/>
      <c r="C3" s="6"/>
      <c r="D3" s="4"/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"/>
    </row>
    <row r="4" spans="1:20" ht="15.75" x14ac:dyDescent="0.25">
      <c r="A4" s="65" t="s">
        <v>74</v>
      </c>
      <c r="B4" s="5"/>
      <c r="C4" s="6"/>
      <c r="D4" s="4"/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"/>
    </row>
    <row r="5" spans="1:20" ht="15.75" x14ac:dyDescent="0.25">
      <c r="A5" s="16"/>
      <c r="B5" s="5"/>
      <c r="C5" s="6"/>
      <c r="D5" s="4"/>
      <c r="E5" s="4"/>
      <c r="F5" s="4"/>
      <c r="G5" s="7"/>
      <c r="H5" s="4"/>
      <c r="I5" s="4"/>
      <c r="J5" s="4"/>
      <c r="K5" s="4"/>
      <c r="L5" s="4"/>
      <c r="M5" s="47"/>
      <c r="N5" s="47"/>
      <c r="O5" s="47"/>
      <c r="P5" s="47"/>
      <c r="Q5" s="47"/>
      <c r="R5" s="4"/>
      <c r="S5" s="4"/>
      <c r="T5" s="1"/>
    </row>
    <row r="6" spans="1:20" ht="15.75" x14ac:dyDescent="0.25">
      <c r="A6" s="16"/>
      <c r="B6" s="5"/>
      <c r="C6" s="6"/>
      <c r="D6" s="4"/>
      <c r="E6" s="4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"/>
    </row>
    <row r="7" spans="1:20" x14ac:dyDescent="0.25">
      <c r="A7" s="75"/>
      <c r="B7" s="75"/>
      <c r="C7" s="75"/>
      <c r="D7" s="76"/>
      <c r="E7" s="76"/>
      <c r="F7" s="76"/>
      <c r="G7" s="77" t="s">
        <v>0</v>
      </c>
      <c r="H7" s="78"/>
      <c r="I7" s="78"/>
      <c r="J7" s="1"/>
    </row>
    <row r="8" spans="1:20" ht="49.5" thickBot="1" x14ac:dyDescent="0.3">
      <c r="A8" s="74" t="s">
        <v>1</v>
      </c>
      <c r="B8" s="74"/>
      <c r="C8" s="74"/>
      <c r="D8" s="66" t="s">
        <v>72</v>
      </c>
      <c r="E8" s="66" t="s">
        <v>70</v>
      </c>
      <c r="F8" s="33" t="s">
        <v>65</v>
      </c>
      <c r="G8" s="73" t="s">
        <v>66</v>
      </c>
      <c r="H8" s="73" t="s">
        <v>9</v>
      </c>
      <c r="I8" s="73" t="s">
        <v>10</v>
      </c>
      <c r="J8" s="1"/>
    </row>
    <row r="9" spans="1:20" ht="19.5" customHeight="1" x14ac:dyDescent="0.25">
      <c r="A9" s="29" t="s">
        <v>7</v>
      </c>
      <c r="B9" s="30" t="s">
        <v>2</v>
      </c>
      <c r="C9" s="31" t="s">
        <v>3</v>
      </c>
      <c r="D9" s="67" t="s">
        <v>11</v>
      </c>
      <c r="E9" s="67" t="s">
        <v>13</v>
      </c>
      <c r="F9" s="68" t="s">
        <v>14</v>
      </c>
      <c r="G9" s="73"/>
      <c r="H9" s="73"/>
      <c r="I9" s="73"/>
      <c r="J9" s="14" t="s">
        <v>71</v>
      </c>
    </row>
    <row r="10" spans="1:20" x14ac:dyDescent="0.25">
      <c r="A10" s="3">
        <v>1</v>
      </c>
      <c r="B10" s="50" t="s">
        <v>75</v>
      </c>
      <c r="C10" s="51" t="s">
        <v>76</v>
      </c>
      <c r="D10" s="41">
        <v>2</v>
      </c>
      <c r="E10" s="35">
        <v>3</v>
      </c>
      <c r="F10" s="34">
        <v>6</v>
      </c>
      <c r="G10" s="42">
        <f>(D10)/3*100</f>
        <v>66.666666666666657</v>
      </c>
      <c r="H10" s="42">
        <f>E10/4*100</f>
        <v>75</v>
      </c>
      <c r="I10" s="42">
        <f>F10/8*100</f>
        <v>75</v>
      </c>
      <c r="J10" s="43">
        <f t="shared" ref="J10:J55" si="0">SUM(D10:F10)</f>
        <v>11</v>
      </c>
    </row>
    <row r="11" spans="1:20" x14ac:dyDescent="0.25">
      <c r="A11" s="3">
        <v>2</v>
      </c>
      <c r="B11" s="50" t="s">
        <v>75</v>
      </c>
      <c r="C11" s="51" t="s">
        <v>77</v>
      </c>
      <c r="D11" s="69"/>
      <c r="E11" s="70"/>
      <c r="F11" s="70"/>
      <c r="G11" s="42">
        <f t="shared" ref="G11:G55" si="1">(D11)/3*100</f>
        <v>0</v>
      </c>
      <c r="H11" s="42">
        <f t="shared" ref="H11:H55" si="2">E11/4*100</f>
        <v>0</v>
      </c>
      <c r="I11" s="42">
        <f t="shared" ref="I11:I55" si="3">F11/8*100</f>
        <v>0</v>
      </c>
      <c r="J11" s="43">
        <f t="shared" si="0"/>
        <v>0</v>
      </c>
    </row>
    <row r="12" spans="1:20" x14ac:dyDescent="0.25">
      <c r="A12" s="3">
        <v>3</v>
      </c>
      <c r="B12" s="50" t="s">
        <v>75</v>
      </c>
      <c r="C12" s="51" t="s">
        <v>78</v>
      </c>
      <c r="D12" s="41">
        <v>1</v>
      </c>
      <c r="E12" s="35">
        <v>2</v>
      </c>
      <c r="F12" s="34">
        <v>0</v>
      </c>
      <c r="G12" s="42">
        <f t="shared" si="1"/>
        <v>33.333333333333329</v>
      </c>
      <c r="H12" s="42">
        <f t="shared" si="2"/>
        <v>50</v>
      </c>
      <c r="I12" s="42">
        <f t="shared" si="3"/>
        <v>0</v>
      </c>
      <c r="J12" s="43">
        <f t="shared" si="0"/>
        <v>3</v>
      </c>
    </row>
    <row r="13" spans="1:20" x14ac:dyDescent="0.25">
      <c r="A13" s="3">
        <v>4</v>
      </c>
      <c r="B13" s="50" t="s">
        <v>75</v>
      </c>
      <c r="C13" s="51" t="s">
        <v>79</v>
      </c>
      <c r="D13" s="41">
        <v>1</v>
      </c>
      <c r="E13" s="35">
        <v>2</v>
      </c>
      <c r="F13" s="34">
        <v>0</v>
      </c>
      <c r="G13" s="42">
        <f t="shared" si="1"/>
        <v>33.333333333333329</v>
      </c>
      <c r="H13" s="42">
        <f t="shared" si="2"/>
        <v>50</v>
      </c>
      <c r="I13" s="42">
        <f t="shared" si="3"/>
        <v>0</v>
      </c>
      <c r="J13" s="43">
        <f t="shared" si="0"/>
        <v>3</v>
      </c>
    </row>
    <row r="14" spans="1:20" x14ac:dyDescent="0.25">
      <c r="A14" s="3">
        <v>5</v>
      </c>
      <c r="B14" s="50" t="s">
        <v>75</v>
      </c>
      <c r="C14" s="51" t="s">
        <v>80</v>
      </c>
      <c r="D14" s="41">
        <v>1</v>
      </c>
      <c r="E14" s="35">
        <v>2</v>
      </c>
      <c r="F14" s="34">
        <v>5.5</v>
      </c>
      <c r="G14" s="42">
        <f t="shared" si="1"/>
        <v>33.333333333333329</v>
      </c>
      <c r="H14" s="42">
        <f t="shared" si="2"/>
        <v>50</v>
      </c>
      <c r="I14" s="42">
        <f t="shared" si="3"/>
        <v>68.75</v>
      </c>
      <c r="J14" s="43">
        <f t="shared" si="0"/>
        <v>8.5</v>
      </c>
    </row>
    <row r="15" spans="1:20" x14ac:dyDescent="0.25">
      <c r="A15" s="3">
        <v>6</v>
      </c>
      <c r="B15" s="50" t="s">
        <v>75</v>
      </c>
      <c r="C15" s="51" t="s">
        <v>81</v>
      </c>
      <c r="D15" s="41">
        <v>1</v>
      </c>
      <c r="E15" s="35">
        <v>2.5</v>
      </c>
      <c r="F15" s="34">
        <v>0</v>
      </c>
      <c r="G15" s="42">
        <f t="shared" si="1"/>
        <v>33.333333333333329</v>
      </c>
      <c r="H15" s="42">
        <f t="shared" si="2"/>
        <v>62.5</v>
      </c>
      <c r="I15" s="42">
        <f t="shared" si="3"/>
        <v>0</v>
      </c>
      <c r="J15" s="43">
        <f t="shared" si="0"/>
        <v>3.5</v>
      </c>
    </row>
    <row r="16" spans="1:20" x14ac:dyDescent="0.25">
      <c r="A16" s="3">
        <v>7</v>
      </c>
      <c r="B16" s="50" t="s">
        <v>75</v>
      </c>
      <c r="C16" s="51" t="s">
        <v>82</v>
      </c>
      <c r="D16" s="41">
        <v>2</v>
      </c>
      <c r="E16" s="35">
        <v>2</v>
      </c>
      <c r="F16" s="34">
        <v>6.5</v>
      </c>
      <c r="G16" s="42">
        <f t="shared" si="1"/>
        <v>66.666666666666657</v>
      </c>
      <c r="H16" s="42">
        <f t="shared" si="2"/>
        <v>50</v>
      </c>
      <c r="I16" s="42">
        <f t="shared" si="3"/>
        <v>81.25</v>
      </c>
      <c r="J16" s="43">
        <f t="shared" si="0"/>
        <v>10.5</v>
      </c>
    </row>
    <row r="17" spans="1:10" x14ac:dyDescent="0.25">
      <c r="A17" s="3">
        <v>8</v>
      </c>
      <c r="B17" s="50" t="s">
        <v>75</v>
      </c>
      <c r="C17" s="51" t="s">
        <v>83</v>
      </c>
      <c r="D17" s="41">
        <v>1</v>
      </c>
      <c r="E17" s="35">
        <v>1</v>
      </c>
      <c r="F17" s="34">
        <v>6.5</v>
      </c>
      <c r="G17" s="42">
        <f t="shared" si="1"/>
        <v>33.333333333333329</v>
      </c>
      <c r="H17" s="42">
        <f t="shared" si="2"/>
        <v>25</v>
      </c>
      <c r="I17" s="42">
        <f t="shared" si="3"/>
        <v>81.25</v>
      </c>
      <c r="J17" s="43">
        <f t="shared" si="0"/>
        <v>8.5</v>
      </c>
    </row>
    <row r="18" spans="1:10" x14ac:dyDescent="0.25">
      <c r="A18" s="3">
        <v>9</v>
      </c>
      <c r="B18" s="50" t="s">
        <v>75</v>
      </c>
      <c r="C18" s="51" t="s">
        <v>84</v>
      </c>
      <c r="D18" s="41">
        <v>2</v>
      </c>
      <c r="E18" s="35">
        <v>2</v>
      </c>
      <c r="F18" s="34">
        <v>7</v>
      </c>
      <c r="G18" s="42">
        <f t="shared" si="1"/>
        <v>66.666666666666657</v>
      </c>
      <c r="H18" s="42">
        <f t="shared" si="2"/>
        <v>50</v>
      </c>
      <c r="I18" s="42">
        <f t="shared" si="3"/>
        <v>87.5</v>
      </c>
      <c r="J18" s="43">
        <f t="shared" si="0"/>
        <v>11</v>
      </c>
    </row>
    <row r="19" spans="1:10" x14ac:dyDescent="0.25">
      <c r="A19" s="3">
        <v>10</v>
      </c>
      <c r="B19" s="50" t="s">
        <v>75</v>
      </c>
      <c r="C19" s="51" t="s">
        <v>85</v>
      </c>
      <c r="D19" s="41">
        <v>2.5</v>
      </c>
      <c r="E19" s="35">
        <v>3.5</v>
      </c>
      <c r="F19" s="34">
        <v>7.5</v>
      </c>
      <c r="G19" s="42">
        <f t="shared" si="1"/>
        <v>83.333333333333343</v>
      </c>
      <c r="H19" s="42">
        <f t="shared" si="2"/>
        <v>87.5</v>
      </c>
      <c r="I19" s="42">
        <f t="shared" si="3"/>
        <v>93.75</v>
      </c>
      <c r="J19" s="43">
        <f t="shared" si="0"/>
        <v>13.5</v>
      </c>
    </row>
    <row r="20" spans="1:10" x14ac:dyDescent="0.25">
      <c r="A20" s="3">
        <v>11</v>
      </c>
      <c r="B20" s="50" t="s">
        <v>75</v>
      </c>
      <c r="C20" s="51" t="s">
        <v>86</v>
      </c>
      <c r="D20" s="41">
        <v>2.5</v>
      </c>
      <c r="E20" s="35">
        <v>3</v>
      </c>
      <c r="F20" s="34">
        <v>0</v>
      </c>
      <c r="G20" s="42">
        <f t="shared" si="1"/>
        <v>83.333333333333343</v>
      </c>
      <c r="H20" s="42">
        <f t="shared" si="2"/>
        <v>75</v>
      </c>
      <c r="I20" s="42">
        <f t="shared" si="3"/>
        <v>0</v>
      </c>
      <c r="J20" s="43">
        <f t="shared" si="0"/>
        <v>5.5</v>
      </c>
    </row>
    <row r="21" spans="1:10" x14ac:dyDescent="0.25">
      <c r="A21" s="3">
        <v>12</v>
      </c>
      <c r="B21" s="50" t="s">
        <v>75</v>
      </c>
      <c r="C21" s="51" t="s">
        <v>87</v>
      </c>
      <c r="D21" s="41">
        <v>2.5</v>
      </c>
      <c r="E21" s="35">
        <v>3.5</v>
      </c>
      <c r="F21" s="34">
        <v>7</v>
      </c>
      <c r="G21" s="42">
        <f t="shared" si="1"/>
        <v>83.333333333333343</v>
      </c>
      <c r="H21" s="42">
        <f t="shared" si="2"/>
        <v>87.5</v>
      </c>
      <c r="I21" s="42">
        <f t="shared" si="3"/>
        <v>87.5</v>
      </c>
      <c r="J21" s="43">
        <f t="shared" si="0"/>
        <v>13</v>
      </c>
    </row>
    <row r="22" spans="1:10" x14ac:dyDescent="0.25">
      <c r="A22" s="3">
        <v>13</v>
      </c>
      <c r="B22" s="50" t="s">
        <v>75</v>
      </c>
      <c r="C22" s="51" t="s">
        <v>88</v>
      </c>
      <c r="D22" s="41">
        <v>2.5</v>
      </c>
      <c r="E22" s="35">
        <v>3</v>
      </c>
      <c r="F22" s="34">
        <v>7</v>
      </c>
      <c r="G22" s="42">
        <f t="shared" si="1"/>
        <v>83.333333333333343</v>
      </c>
      <c r="H22" s="42">
        <f t="shared" si="2"/>
        <v>75</v>
      </c>
      <c r="I22" s="42">
        <f t="shared" si="3"/>
        <v>87.5</v>
      </c>
      <c r="J22" s="43">
        <f t="shared" si="0"/>
        <v>12.5</v>
      </c>
    </row>
    <row r="23" spans="1:10" x14ac:dyDescent="0.25">
      <c r="A23" s="3">
        <v>14</v>
      </c>
      <c r="B23" s="50" t="s">
        <v>75</v>
      </c>
      <c r="C23" s="51" t="s">
        <v>89</v>
      </c>
      <c r="D23" s="41">
        <v>2</v>
      </c>
      <c r="E23" s="35">
        <v>3</v>
      </c>
      <c r="F23" s="34">
        <v>7</v>
      </c>
      <c r="G23" s="42">
        <f t="shared" si="1"/>
        <v>66.666666666666657</v>
      </c>
      <c r="H23" s="42">
        <f t="shared" si="2"/>
        <v>75</v>
      </c>
      <c r="I23" s="42">
        <f t="shared" si="3"/>
        <v>87.5</v>
      </c>
      <c r="J23" s="43">
        <f t="shared" si="0"/>
        <v>12</v>
      </c>
    </row>
    <row r="24" spans="1:10" x14ac:dyDescent="0.25">
      <c r="A24" s="3">
        <v>15</v>
      </c>
      <c r="B24" s="50" t="s">
        <v>75</v>
      </c>
      <c r="C24" s="51" t="s">
        <v>90</v>
      </c>
      <c r="D24" s="41">
        <v>1</v>
      </c>
      <c r="E24" s="35">
        <v>1.5</v>
      </c>
      <c r="F24" s="34">
        <v>0</v>
      </c>
      <c r="G24" s="42">
        <f t="shared" si="1"/>
        <v>33.333333333333329</v>
      </c>
      <c r="H24" s="42">
        <f t="shared" si="2"/>
        <v>37.5</v>
      </c>
      <c r="I24" s="42">
        <f t="shared" si="3"/>
        <v>0</v>
      </c>
      <c r="J24" s="43">
        <f t="shared" si="0"/>
        <v>2.5</v>
      </c>
    </row>
    <row r="25" spans="1:10" x14ac:dyDescent="0.25">
      <c r="A25" s="3">
        <v>16</v>
      </c>
      <c r="B25" s="50" t="s">
        <v>75</v>
      </c>
      <c r="C25" s="51" t="s">
        <v>91</v>
      </c>
      <c r="D25" s="41">
        <v>1</v>
      </c>
      <c r="E25" s="35">
        <v>1</v>
      </c>
      <c r="F25" s="34">
        <v>0</v>
      </c>
      <c r="G25" s="42">
        <f t="shared" si="1"/>
        <v>33.333333333333329</v>
      </c>
      <c r="H25" s="42">
        <f t="shared" si="2"/>
        <v>25</v>
      </c>
      <c r="I25" s="42">
        <f t="shared" si="3"/>
        <v>0</v>
      </c>
      <c r="J25" s="43">
        <f t="shared" si="0"/>
        <v>2</v>
      </c>
    </row>
    <row r="26" spans="1:10" x14ac:dyDescent="0.25">
      <c r="A26" s="3">
        <v>17</v>
      </c>
      <c r="B26" s="50" t="s">
        <v>75</v>
      </c>
      <c r="C26" s="51" t="s">
        <v>92</v>
      </c>
      <c r="D26" s="41">
        <v>1</v>
      </c>
      <c r="E26" s="35">
        <v>2</v>
      </c>
      <c r="F26" s="34">
        <v>5.5</v>
      </c>
      <c r="G26" s="42">
        <f t="shared" si="1"/>
        <v>33.333333333333329</v>
      </c>
      <c r="H26" s="42">
        <f t="shared" si="2"/>
        <v>50</v>
      </c>
      <c r="I26" s="42">
        <f t="shared" si="3"/>
        <v>68.75</v>
      </c>
      <c r="J26" s="43">
        <f t="shared" si="0"/>
        <v>8.5</v>
      </c>
    </row>
    <row r="27" spans="1:10" x14ac:dyDescent="0.25">
      <c r="A27" s="3">
        <v>18</v>
      </c>
      <c r="B27" s="50" t="s">
        <v>75</v>
      </c>
      <c r="C27" s="51" t="s">
        <v>93</v>
      </c>
      <c r="D27" s="41">
        <v>2.5</v>
      </c>
      <c r="E27" s="35">
        <v>3.5</v>
      </c>
      <c r="F27" s="34">
        <v>7</v>
      </c>
      <c r="G27" s="42">
        <f t="shared" si="1"/>
        <v>83.333333333333343</v>
      </c>
      <c r="H27" s="42">
        <f t="shared" si="2"/>
        <v>87.5</v>
      </c>
      <c r="I27" s="42">
        <f t="shared" si="3"/>
        <v>87.5</v>
      </c>
      <c r="J27" s="43">
        <f t="shared" si="0"/>
        <v>13</v>
      </c>
    </row>
    <row r="28" spans="1:10" x14ac:dyDescent="0.25">
      <c r="A28" s="3">
        <v>19</v>
      </c>
      <c r="B28" s="50" t="s">
        <v>75</v>
      </c>
      <c r="C28" s="51" t="s">
        <v>94</v>
      </c>
      <c r="D28" s="41">
        <v>2.5</v>
      </c>
      <c r="E28" s="35">
        <v>3.5</v>
      </c>
      <c r="F28" s="34">
        <v>7</v>
      </c>
      <c r="G28" s="42">
        <f t="shared" si="1"/>
        <v>83.333333333333343</v>
      </c>
      <c r="H28" s="42">
        <f t="shared" si="2"/>
        <v>87.5</v>
      </c>
      <c r="I28" s="42">
        <f t="shared" si="3"/>
        <v>87.5</v>
      </c>
      <c r="J28" s="43">
        <f t="shared" si="0"/>
        <v>13</v>
      </c>
    </row>
    <row r="29" spans="1:10" x14ac:dyDescent="0.25">
      <c r="A29" s="3">
        <v>20</v>
      </c>
      <c r="B29" s="50" t="s">
        <v>75</v>
      </c>
      <c r="C29" s="51" t="s">
        <v>95</v>
      </c>
      <c r="D29" s="41">
        <v>1</v>
      </c>
      <c r="E29" s="35">
        <v>2</v>
      </c>
      <c r="F29" s="34">
        <v>6</v>
      </c>
      <c r="G29" s="42">
        <f t="shared" si="1"/>
        <v>33.333333333333329</v>
      </c>
      <c r="H29" s="42">
        <f t="shared" si="2"/>
        <v>50</v>
      </c>
      <c r="I29" s="42">
        <f t="shared" si="3"/>
        <v>75</v>
      </c>
      <c r="J29" s="43">
        <f t="shared" si="0"/>
        <v>9</v>
      </c>
    </row>
    <row r="30" spans="1:10" x14ac:dyDescent="0.25">
      <c r="A30" s="3">
        <v>21</v>
      </c>
      <c r="B30" s="50" t="s">
        <v>75</v>
      </c>
      <c r="C30" s="51" t="s">
        <v>96</v>
      </c>
      <c r="D30" s="41">
        <v>2.5</v>
      </c>
      <c r="E30" s="35">
        <v>3.5</v>
      </c>
      <c r="F30" s="34">
        <v>8</v>
      </c>
      <c r="G30" s="42">
        <f t="shared" si="1"/>
        <v>83.333333333333343</v>
      </c>
      <c r="H30" s="42">
        <f t="shared" si="2"/>
        <v>87.5</v>
      </c>
      <c r="I30" s="42">
        <f t="shared" si="3"/>
        <v>100</v>
      </c>
      <c r="J30" s="43">
        <f t="shared" si="0"/>
        <v>14</v>
      </c>
    </row>
    <row r="31" spans="1:10" x14ac:dyDescent="0.25">
      <c r="A31" s="3">
        <v>22</v>
      </c>
      <c r="B31" s="50" t="s">
        <v>75</v>
      </c>
      <c r="C31" s="51" t="s">
        <v>97</v>
      </c>
      <c r="D31" s="41">
        <v>2</v>
      </c>
      <c r="E31" s="35">
        <v>1</v>
      </c>
      <c r="F31" s="34">
        <v>6.5</v>
      </c>
      <c r="G31" s="42">
        <f t="shared" si="1"/>
        <v>66.666666666666657</v>
      </c>
      <c r="H31" s="42">
        <f t="shared" si="2"/>
        <v>25</v>
      </c>
      <c r="I31" s="42">
        <f t="shared" si="3"/>
        <v>81.25</v>
      </c>
      <c r="J31" s="43">
        <f t="shared" si="0"/>
        <v>9.5</v>
      </c>
    </row>
    <row r="32" spans="1:10" x14ac:dyDescent="0.25">
      <c r="A32" s="3">
        <v>23</v>
      </c>
      <c r="B32" s="50" t="s">
        <v>75</v>
      </c>
      <c r="C32" s="51" t="s">
        <v>98</v>
      </c>
      <c r="D32" s="41">
        <v>1</v>
      </c>
      <c r="E32" s="35">
        <v>1.5</v>
      </c>
      <c r="F32" s="34">
        <v>0</v>
      </c>
      <c r="G32" s="42">
        <f t="shared" si="1"/>
        <v>33.333333333333329</v>
      </c>
      <c r="H32" s="42">
        <f t="shared" si="2"/>
        <v>37.5</v>
      </c>
      <c r="I32" s="42">
        <f t="shared" si="3"/>
        <v>0</v>
      </c>
      <c r="J32" s="43">
        <f t="shared" si="0"/>
        <v>2.5</v>
      </c>
    </row>
    <row r="33" spans="1:10" x14ac:dyDescent="0.25">
      <c r="A33" s="3">
        <v>24</v>
      </c>
      <c r="B33" s="50" t="s">
        <v>75</v>
      </c>
      <c r="C33" s="51" t="s">
        <v>99</v>
      </c>
      <c r="D33" s="41">
        <v>2.5</v>
      </c>
      <c r="E33" s="35">
        <v>3.5</v>
      </c>
      <c r="F33" s="34">
        <v>8</v>
      </c>
      <c r="G33" s="42">
        <f t="shared" si="1"/>
        <v>83.333333333333343</v>
      </c>
      <c r="H33" s="42">
        <f t="shared" si="2"/>
        <v>87.5</v>
      </c>
      <c r="I33" s="42">
        <f t="shared" si="3"/>
        <v>100</v>
      </c>
      <c r="J33" s="43">
        <f t="shared" si="0"/>
        <v>14</v>
      </c>
    </row>
    <row r="34" spans="1:10" x14ac:dyDescent="0.25">
      <c r="A34" s="3">
        <v>25</v>
      </c>
      <c r="B34" s="50" t="s">
        <v>75</v>
      </c>
      <c r="C34" s="51" t="s">
        <v>100</v>
      </c>
      <c r="D34" s="41">
        <v>1</v>
      </c>
      <c r="E34" s="35">
        <v>2</v>
      </c>
      <c r="F34" s="34">
        <v>5.5</v>
      </c>
      <c r="G34" s="42">
        <f t="shared" si="1"/>
        <v>33.333333333333329</v>
      </c>
      <c r="H34" s="42">
        <f t="shared" si="2"/>
        <v>50</v>
      </c>
      <c r="I34" s="42">
        <f t="shared" si="3"/>
        <v>68.75</v>
      </c>
      <c r="J34" s="43">
        <f t="shared" si="0"/>
        <v>8.5</v>
      </c>
    </row>
    <row r="35" spans="1:10" x14ac:dyDescent="0.25">
      <c r="A35" s="3">
        <v>26</v>
      </c>
      <c r="B35" s="50" t="s">
        <v>75</v>
      </c>
      <c r="C35" s="51" t="s">
        <v>101</v>
      </c>
      <c r="D35" s="41">
        <v>2</v>
      </c>
      <c r="E35" s="35">
        <v>2</v>
      </c>
      <c r="F35" s="34">
        <v>7</v>
      </c>
      <c r="G35" s="42">
        <f t="shared" si="1"/>
        <v>66.666666666666657</v>
      </c>
      <c r="H35" s="42">
        <f t="shared" si="2"/>
        <v>50</v>
      </c>
      <c r="I35" s="42">
        <f t="shared" si="3"/>
        <v>87.5</v>
      </c>
      <c r="J35" s="43">
        <f t="shared" si="0"/>
        <v>11</v>
      </c>
    </row>
    <row r="36" spans="1:10" x14ac:dyDescent="0.25">
      <c r="A36" s="3">
        <v>27</v>
      </c>
      <c r="B36" s="50" t="s">
        <v>75</v>
      </c>
      <c r="C36" s="51" t="s">
        <v>102</v>
      </c>
      <c r="D36" s="41">
        <v>3</v>
      </c>
      <c r="E36" s="35">
        <v>3.5</v>
      </c>
      <c r="F36" s="34">
        <v>2</v>
      </c>
      <c r="G36" s="42">
        <f t="shared" si="1"/>
        <v>100</v>
      </c>
      <c r="H36" s="42">
        <f t="shared" si="2"/>
        <v>87.5</v>
      </c>
      <c r="I36" s="42">
        <f t="shared" si="3"/>
        <v>25</v>
      </c>
      <c r="J36" s="43">
        <f t="shared" si="0"/>
        <v>8.5</v>
      </c>
    </row>
    <row r="37" spans="1:10" x14ac:dyDescent="0.25">
      <c r="A37" s="3">
        <v>28</v>
      </c>
      <c r="B37" s="50" t="s">
        <v>75</v>
      </c>
      <c r="C37" s="51" t="s">
        <v>103</v>
      </c>
      <c r="D37" s="41">
        <v>1</v>
      </c>
      <c r="E37" s="35">
        <v>1</v>
      </c>
      <c r="F37" s="34">
        <v>7</v>
      </c>
      <c r="G37" s="42">
        <f t="shared" si="1"/>
        <v>33.333333333333329</v>
      </c>
      <c r="H37" s="42">
        <f t="shared" si="2"/>
        <v>25</v>
      </c>
      <c r="I37" s="42">
        <f t="shared" si="3"/>
        <v>87.5</v>
      </c>
      <c r="J37" s="43">
        <f t="shared" si="0"/>
        <v>9</v>
      </c>
    </row>
    <row r="38" spans="1:10" x14ac:dyDescent="0.25">
      <c r="A38" s="3">
        <v>29</v>
      </c>
      <c r="B38" s="50" t="s">
        <v>75</v>
      </c>
      <c r="C38" s="51" t="s">
        <v>104</v>
      </c>
      <c r="D38" s="41">
        <v>1</v>
      </c>
      <c r="E38" s="35">
        <v>1</v>
      </c>
      <c r="F38" s="34">
        <v>7</v>
      </c>
      <c r="G38" s="42">
        <f t="shared" si="1"/>
        <v>33.333333333333329</v>
      </c>
      <c r="H38" s="42">
        <f t="shared" si="2"/>
        <v>25</v>
      </c>
      <c r="I38" s="42">
        <f t="shared" si="3"/>
        <v>87.5</v>
      </c>
      <c r="J38" s="43">
        <f t="shared" si="0"/>
        <v>9</v>
      </c>
    </row>
    <row r="39" spans="1:10" x14ac:dyDescent="0.25">
      <c r="A39" s="3">
        <v>30</v>
      </c>
      <c r="B39" s="50" t="s">
        <v>75</v>
      </c>
      <c r="C39" s="51" t="s">
        <v>105</v>
      </c>
      <c r="D39" s="41">
        <v>1.5</v>
      </c>
      <c r="E39" s="35">
        <v>2</v>
      </c>
      <c r="F39" s="34">
        <v>7</v>
      </c>
      <c r="G39" s="42">
        <f t="shared" si="1"/>
        <v>50</v>
      </c>
      <c r="H39" s="42">
        <f t="shared" si="2"/>
        <v>50</v>
      </c>
      <c r="I39" s="42">
        <f t="shared" si="3"/>
        <v>87.5</v>
      </c>
      <c r="J39" s="43">
        <f t="shared" si="0"/>
        <v>10.5</v>
      </c>
    </row>
    <row r="40" spans="1:10" x14ac:dyDescent="0.25">
      <c r="A40" s="3">
        <v>31</v>
      </c>
      <c r="B40" s="50" t="s">
        <v>75</v>
      </c>
      <c r="C40" s="51" t="s">
        <v>106</v>
      </c>
      <c r="D40" s="41">
        <v>1</v>
      </c>
      <c r="E40" s="35">
        <v>2.5</v>
      </c>
      <c r="F40" s="34">
        <v>6</v>
      </c>
      <c r="G40" s="42">
        <f t="shared" si="1"/>
        <v>33.333333333333329</v>
      </c>
      <c r="H40" s="42">
        <f t="shared" si="2"/>
        <v>62.5</v>
      </c>
      <c r="I40" s="42">
        <f t="shared" si="3"/>
        <v>75</v>
      </c>
      <c r="J40" s="43">
        <f t="shared" si="0"/>
        <v>9.5</v>
      </c>
    </row>
    <row r="41" spans="1:10" x14ac:dyDescent="0.25">
      <c r="A41" s="3">
        <v>32</v>
      </c>
      <c r="B41" s="50" t="s">
        <v>75</v>
      </c>
      <c r="C41" s="51" t="s">
        <v>107</v>
      </c>
      <c r="D41" s="41">
        <v>2</v>
      </c>
      <c r="E41" s="35">
        <v>2.5</v>
      </c>
      <c r="F41" s="34">
        <v>8</v>
      </c>
      <c r="G41" s="42">
        <f t="shared" si="1"/>
        <v>66.666666666666657</v>
      </c>
      <c r="H41" s="42">
        <f t="shared" si="2"/>
        <v>62.5</v>
      </c>
      <c r="I41" s="42">
        <f t="shared" si="3"/>
        <v>100</v>
      </c>
      <c r="J41" s="43">
        <f t="shared" si="0"/>
        <v>12.5</v>
      </c>
    </row>
    <row r="42" spans="1:10" x14ac:dyDescent="0.25">
      <c r="A42" s="3">
        <v>33</v>
      </c>
      <c r="B42" s="50" t="s">
        <v>75</v>
      </c>
      <c r="C42" s="51" t="s">
        <v>108</v>
      </c>
      <c r="D42" s="41">
        <v>2</v>
      </c>
      <c r="E42" s="35">
        <v>2</v>
      </c>
      <c r="F42" s="34">
        <v>7</v>
      </c>
      <c r="G42" s="42">
        <f t="shared" si="1"/>
        <v>66.666666666666657</v>
      </c>
      <c r="H42" s="42">
        <f t="shared" si="2"/>
        <v>50</v>
      </c>
      <c r="I42" s="42">
        <f t="shared" si="3"/>
        <v>87.5</v>
      </c>
      <c r="J42" s="43">
        <f t="shared" si="0"/>
        <v>11</v>
      </c>
    </row>
    <row r="43" spans="1:10" x14ac:dyDescent="0.25">
      <c r="A43" s="3">
        <v>34</v>
      </c>
      <c r="B43" s="50" t="s">
        <v>75</v>
      </c>
      <c r="C43" s="51" t="s">
        <v>109</v>
      </c>
      <c r="D43" s="41">
        <v>2</v>
      </c>
      <c r="E43" s="35">
        <v>3</v>
      </c>
      <c r="F43" s="34">
        <v>7</v>
      </c>
      <c r="G43" s="42">
        <f t="shared" si="1"/>
        <v>66.666666666666657</v>
      </c>
      <c r="H43" s="42">
        <f t="shared" si="2"/>
        <v>75</v>
      </c>
      <c r="I43" s="42">
        <f t="shared" si="3"/>
        <v>87.5</v>
      </c>
      <c r="J43" s="43">
        <f t="shared" si="0"/>
        <v>12</v>
      </c>
    </row>
    <row r="44" spans="1:10" x14ac:dyDescent="0.25">
      <c r="A44" s="3">
        <v>35</v>
      </c>
      <c r="B44" s="50" t="s">
        <v>75</v>
      </c>
      <c r="C44" s="51" t="s">
        <v>110</v>
      </c>
      <c r="D44" s="41">
        <v>1</v>
      </c>
      <c r="E44" s="35">
        <v>1.5</v>
      </c>
      <c r="F44" s="34">
        <v>7</v>
      </c>
      <c r="G44" s="42">
        <f t="shared" si="1"/>
        <v>33.333333333333329</v>
      </c>
      <c r="H44" s="42">
        <f t="shared" si="2"/>
        <v>37.5</v>
      </c>
      <c r="I44" s="42">
        <f t="shared" si="3"/>
        <v>87.5</v>
      </c>
      <c r="J44" s="43">
        <f t="shared" si="0"/>
        <v>9.5</v>
      </c>
    </row>
    <row r="45" spans="1:10" x14ac:dyDescent="0.25">
      <c r="A45" s="3">
        <v>36</v>
      </c>
      <c r="B45" s="50" t="s">
        <v>75</v>
      </c>
      <c r="C45" s="51" t="s">
        <v>111</v>
      </c>
      <c r="D45" s="41">
        <v>2</v>
      </c>
      <c r="E45" s="35">
        <v>2</v>
      </c>
      <c r="F45" s="34">
        <v>5.5</v>
      </c>
      <c r="G45" s="42">
        <f t="shared" si="1"/>
        <v>66.666666666666657</v>
      </c>
      <c r="H45" s="42">
        <f t="shared" si="2"/>
        <v>50</v>
      </c>
      <c r="I45" s="42">
        <f t="shared" si="3"/>
        <v>68.75</v>
      </c>
      <c r="J45" s="43">
        <f t="shared" si="0"/>
        <v>9.5</v>
      </c>
    </row>
    <row r="46" spans="1:10" x14ac:dyDescent="0.25">
      <c r="A46" s="3">
        <v>37</v>
      </c>
      <c r="B46" s="50" t="s">
        <v>75</v>
      </c>
      <c r="C46" s="51" t="s">
        <v>112</v>
      </c>
      <c r="D46" s="41">
        <v>2</v>
      </c>
      <c r="E46" s="35">
        <v>3.5</v>
      </c>
      <c r="F46" s="34">
        <v>8</v>
      </c>
      <c r="G46" s="42">
        <f t="shared" si="1"/>
        <v>66.666666666666657</v>
      </c>
      <c r="H46" s="42">
        <f t="shared" si="2"/>
        <v>87.5</v>
      </c>
      <c r="I46" s="42">
        <f t="shared" si="3"/>
        <v>100</v>
      </c>
      <c r="J46" s="43">
        <f t="shared" si="0"/>
        <v>13.5</v>
      </c>
    </row>
    <row r="47" spans="1:10" x14ac:dyDescent="0.25">
      <c r="A47" s="3">
        <v>38</v>
      </c>
      <c r="B47" s="50" t="s">
        <v>75</v>
      </c>
      <c r="C47" s="51" t="s">
        <v>113</v>
      </c>
      <c r="D47" s="41">
        <v>2.5</v>
      </c>
      <c r="E47" s="35">
        <v>3.5</v>
      </c>
      <c r="F47" s="34">
        <v>8</v>
      </c>
      <c r="G47" s="42">
        <f t="shared" si="1"/>
        <v>83.333333333333343</v>
      </c>
      <c r="H47" s="42">
        <f t="shared" si="2"/>
        <v>87.5</v>
      </c>
      <c r="I47" s="42">
        <f t="shared" si="3"/>
        <v>100</v>
      </c>
      <c r="J47" s="43">
        <f t="shared" si="0"/>
        <v>14</v>
      </c>
    </row>
    <row r="48" spans="1:10" x14ac:dyDescent="0.25">
      <c r="A48" s="3">
        <v>39</v>
      </c>
      <c r="B48" s="50" t="s">
        <v>75</v>
      </c>
      <c r="C48" s="51" t="s">
        <v>114</v>
      </c>
      <c r="D48" s="41">
        <v>2</v>
      </c>
      <c r="E48" s="35">
        <v>2</v>
      </c>
      <c r="F48" s="34">
        <v>6.5</v>
      </c>
      <c r="G48" s="42">
        <f t="shared" si="1"/>
        <v>66.666666666666657</v>
      </c>
      <c r="H48" s="42">
        <f t="shared" si="2"/>
        <v>50</v>
      </c>
      <c r="I48" s="42">
        <f t="shared" si="3"/>
        <v>81.25</v>
      </c>
      <c r="J48" s="43">
        <f t="shared" si="0"/>
        <v>10.5</v>
      </c>
    </row>
    <row r="49" spans="1:11" x14ac:dyDescent="0.25">
      <c r="A49" s="3">
        <v>40</v>
      </c>
      <c r="B49" s="50" t="s">
        <v>75</v>
      </c>
      <c r="C49" s="51" t="s">
        <v>115</v>
      </c>
      <c r="D49" s="41">
        <v>2</v>
      </c>
      <c r="E49" s="35">
        <v>3</v>
      </c>
      <c r="F49" s="34">
        <v>7</v>
      </c>
      <c r="G49" s="42">
        <f t="shared" si="1"/>
        <v>66.666666666666657</v>
      </c>
      <c r="H49" s="42">
        <f t="shared" si="2"/>
        <v>75</v>
      </c>
      <c r="I49" s="42">
        <f t="shared" si="3"/>
        <v>87.5</v>
      </c>
      <c r="J49" s="43">
        <f t="shared" si="0"/>
        <v>12</v>
      </c>
    </row>
    <row r="50" spans="1:11" x14ac:dyDescent="0.25">
      <c r="A50" s="3">
        <v>41</v>
      </c>
      <c r="B50" s="50" t="s">
        <v>75</v>
      </c>
      <c r="C50" s="51" t="s">
        <v>116</v>
      </c>
      <c r="D50" s="41">
        <v>1.5</v>
      </c>
      <c r="E50" s="35">
        <v>2</v>
      </c>
      <c r="F50" s="34">
        <v>7</v>
      </c>
      <c r="G50" s="42">
        <f t="shared" si="1"/>
        <v>50</v>
      </c>
      <c r="H50" s="42">
        <f t="shared" si="2"/>
        <v>50</v>
      </c>
      <c r="I50" s="42">
        <f t="shared" si="3"/>
        <v>87.5</v>
      </c>
      <c r="J50" s="43">
        <f t="shared" si="0"/>
        <v>10.5</v>
      </c>
    </row>
    <row r="51" spans="1:11" x14ac:dyDescent="0.25">
      <c r="A51" s="3">
        <v>42</v>
      </c>
      <c r="B51" s="50" t="s">
        <v>75</v>
      </c>
      <c r="C51" s="51" t="s">
        <v>117</v>
      </c>
      <c r="D51" s="41">
        <v>1</v>
      </c>
      <c r="E51" s="35">
        <v>1</v>
      </c>
      <c r="F51" s="34">
        <v>0</v>
      </c>
      <c r="G51" s="42">
        <f t="shared" si="1"/>
        <v>33.333333333333329</v>
      </c>
      <c r="H51" s="42">
        <f t="shared" si="2"/>
        <v>25</v>
      </c>
      <c r="I51" s="42">
        <f t="shared" si="3"/>
        <v>0</v>
      </c>
      <c r="J51" s="43">
        <f t="shared" si="0"/>
        <v>2</v>
      </c>
    </row>
    <row r="52" spans="1:11" x14ac:dyDescent="0.25">
      <c r="A52" s="3">
        <v>43</v>
      </c>
      <c r="B52" s="50" t="s">
        <v>75</v>
      </c>
      <c r="C52" s="51" t="s">
        <v>118</v>
      </c>
      <c r="D52" s="41">
        <v>2</v>
      </c>
      <c r="E52" s="35">
        <v>2.5</v>
      </c>
      <c r="F52" s="34">
        <v>2</v>
      </c>
      <c r="G52" s="42">
        <f t="shared" si="1"/>
        <v>66.666666666666657</v>
      </c>
      <c r="H52" s="42">
        <f t="shared" si="2"/>
        <v>62.5</v>
      </c>
      <c r="I52" s="42">
        <f t="shared" si="3"/>
        <v>25</v>
      </c>
      <c r="J52" s="43">
        <f t="shared" si="0"/>
        <v>6.5</v>
      </c>
    </row>
    <row r="53" spans="1:11" x14ac:dyDescent="0.25">
      <c r="A53" s="3">
        <v>44</v>
      </c>
      <c r="B53" s="50" t="s">
        <v>75</v>
      </c>
      <c r="C53" s="51" t="s">
        <v>119</v>
      </c>
      <c r="D53" s="41">
        <v>2</v>
      </c>
      <c r="E53" s="35">
        <v>3</v>
      </c>
      <c r="F53" s="34">
        <v>7</v>
      </c>
      <c r="G53" s="42">
        <f t="shared" si="1"/>
        <v>66.666666666666657</v>
      </c>
      <c r="H53" s="42">
        <f t="shared" si="2"/>
        <v>75</v>
      </c>
      <c r="I53" s="42">
        <f t="shared" si="3"/>
        <v>87.5</v>
      </c>
      <c r="J53" s="43">
        <f t="shared" si="0"/>
        <v>12</v>
      </c>
    </row>
    <row r="54" spans="1:11" x14ac:dyDescent="0.25">
      <c r="A54" s="3">
        <v>45</v>
      </c>
      <c r="B54" s="50" t="s">
        <v>75</v>
      </c>
      <c r="C54" s="51" t="s">
        <v>120</v>
      </c>
      <c r="D54" s="41">
        <v>1</v>
      </c>
      <c r="E54" s="35">
        <v>1</v>
      </c>
      <c r="F54" s="34">
        <v>0</v>
      </c>
      <c r="G54" s="42">
        <f t="shared" si="1"/>
        <v>33.333333333333329</v>
      </c>
      <c r="H54" s="42">
        <f t="shared" si="2"/>
        <v>25</v>
      </c>
      <c r="I54" s="42">
        <f t="shared" si="3"/>
        <v>0</v>
      </c>
      <c r="J54" s="43">
        <f t="shared" si="0"/>
        <v>2</v>
      </c>
    </row>
    <row r="55" spans="1:11" x14ac:dyDescent="0.25">
      <c r="A55" s="3">
        <v>46</v>
      </c>
      <c r="B55" s="50" t="s">
        <v>75</v>
      </c>
      <c r="C55" s="51" t="s">
        <v>121</v>
      </c>
      <c r="D55" s="69"/>
      <c r="E55" s="70"/>
      <c r="F55" s="70"/>
      <c r="G55" s="42">
        <f t="shared" si="1"/>
        <v>0</v>
      </c>
      <c r="H55" s="42">
        <f t="shared" si="2"/>
        <v>0</v>
      </c>
      <c r="I55" s="42">
        <f t="shared" si="3"/>
        <v>0</v>
      </c>
      <c r="J55" s="43">
        <f t="shared" si="0"/>
        <v>0</v>
      </c>
    </row>
    <row r="56" spans="1:11" x14ac:dyDescent="0.25">
      <c r="A56" s="71" t="s">
        <v>24</v>
      </c>
      <c r="B56" s="71"/>
      <c r="C56" s="44" t="s">
        <v>5</v>
      </c>
      <c r="D56" s="4"/>
      <c r="E56" s="4"/>
      <c r="F56" s="36" t="s">
        <v>25</v>
      </c>
      <c r="G56" s="11">
        <f>COUNTIF(G10:G55,"&gt;49")</f>
        <v>27</v>
      </c>
      <c r="H56" s="11">
        <f>COUNTIF(H10:H55,"&gt;49")</f>
        <v>34</v>
      </c>
      <c r="I56" s="11">
        <f>COUNTIF(I10:I55,"&gt;49")</f>
        <v>33</v>
      </c>
      <c r="J56" s="38"/>
    </row>
    <row r="57" spans="1:11" x14ac:dyDescent="0.25">
      <c r="A57" s="71" t="s">
        <v>6</v>
      </c>
      <c r="B57" s="71"/>
      <c r="C57" s="44">
        <v>0</v>
      </c>
      <c r="D57" s="4"/>
      <c r="E57" s="4"/>
      <c r="F57" s="36" t="s">
        <v>26</v>
      </c>
      <c r="G57" s="9">
        <f>G56*100/$G60</f>
        <v>61.363636363636367</v>
      </c>
      <c r="H57" s="9">
        <f>H56*100/$G60</f>
        <v>77.272727272727266</v>
      </c>
      <c r="I57" s="9">
        <f>I56*100/$G60</f>
        <v>75</v>
      </c>
      <c r="J57" s="39"/>
    </row>
    <row r="58" spans="1:11" x14ac:dyDescent="0.25">
      <c r="A58" s="71" t="s">
        <v>27</v>
      </c>
      <c r="B58" s="71"/>
      <c r="C58" s="44">
        <v>1</v>
      </c>
      <c r="D58" s="4"/>
      <c r="E58" s="4"/>
      <c r="F58" s="36" t="s">
        <v>5</v>
      </c>
      <c r="G58" s="10">
        <v>1</v>
      </c>
      <c r="H58" s="12">
        <v>2</v>
      </c>
      <c r="I58" s="8">
        <v>2</v>
      </c>
      <c r="J58" s="1"/>
    </row>
    <row r="59" spans="1:11" x14ac:dyDescent="0.25">
      <c r="A59" s="71" t="s">
        <v>28</v>
      </c>
      <c r="B59" s="71"/>
      <c r="C59" s="44">
        <v>2</v>
      </c>
      <c r="D59" s="4"/>
      <c r="E59" s="4"/>
      <c r="F59" s="40" t="s">
        <v>29</v>
      </c>
      <c r="G59" s="10">
        <v>46</v>
      </c>
      <c r="H59" s="13"/>
      <c r="I59" s="4"/>
      <c r="J59" s="1"/>
    </row>
    <row r="60" spans="1:11" x14ac:dyDescent="0.25">
      <c r="A60" s="71" t="s">
        <v>30</v>
      </c>
      <c r="B60" s="71"/>
      <c r="C60" s="44">
        <v>3</v>
      </c>
      <c r="D60" s="4"/>
      <c r="E60" s="79" t="s">
        <v>69</v>
      </c>
      <c r="F60" s="79"/>
      <c r="G60" s="10">
        <v>44</v>
      </c>
      <c r="H60" s="4"/>
      <c r="I60" s="4"/>
      <c r="J60" s="1"/>
    </row>
    <row r="61" spans="1:11" x14ac:dyDescent="0.25">
      <c r="B61" s="5"/>
      <c r="C61" s="6"/>
      <c r="D61" s="4"/>
      <c r="E61" s="4"/>
      <c r="F61" s="4"/>
      <c r="G61" s="4"/>
      <c r="H61" s="4"/>
      <c r="I61" s="4"/>
      <c r="J61" s="1"/>
    </row>
    <row r="62" spans="1:11" x14ac:dyDescent="0.25">
      <c r="B62" s="5"/>
      <c r="C62" s="6"/>
      <c r="D62" s="4"/>
      <c r="E62" s="4"/>
      <c r="F62" s="4"/>
      <c r="G62" s="4"/>
      <c r="H62" s="4"/>
      <c r="I62" s="4"/>
      <c r="J62" s="1"/>
    </row>
    <row r="63" spans="1:11" x14ac:dyDescent="0.25">
      <c r="B63" s="5"/>
      <c r="C63" s="6"/>
      <c r="D63" s="4"/>
      <c r="E63" s="4"/>
      <c r="F63" s="4"/>
      <c r="G63" s="4"/>
      <c r="H63" s="4"/>
      <c r="I63" s="4"/>
      <c r="J63" s="1"/>
      <c r="K63" s="4"/>
    </row>
  </sheetData>
  <mergeCells count="14">
    <mergeCell ref="A60:B60"/>
    <mergeCell ref="A1:J1"/>
    <mergeCell ref="I8:I9"/>
    <mergeCell ref="A56:B56"/>
    <mergeCell ref="A57:B57"/>
    <mergeCell ref="A58:B58"/>
    <mergeCell ref="A59:B59"/>
    <mergeCell ref="A8:C8"/>
    <mergeCell ref="G8:G9"/>
    <mergeCell ref="H8:H9"/>
    <mergeCell ref="A7:C7"/>
    <mergeCell ref="D7:F7"/>
    <mergeCell ref="G7:I7"/>
    <mergeCell ref="E60:F60"/>
  </mergeCells>
  <phoneticPr fontId="29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6"/>
  <sheetViews>
    <sheetView workbookViewId="0">
      <selection sqref="A1:T5"/>
    </sheetView>
  </sheetViews>
  <sheetFormatPr defaultRowHeight="15" x14ac:dyDescent="0.25"/>
  <cols>
    <col min="1" max="1" width="4.5703125" customWidth="1"/>
    <col min="2" max="2" width="11" style="5" customWidth="1"/>
    <col min="3" max="3" width="19.85546875" style="6" customWidth="1"/>
    <col min="4" max="4" width="5.7109375" style="4" customWidth="1"/>
    <col min="5" max="5" width="6.28515625" style="4" customWidth="1"/>
    <col min="6" max="8" width="9.140625" style="4" hidden="1" customWidth="1"/>
    <col min="9" max="9" width="9.140625" style="7" hidden="1" customWidth="1"/>
    <col min="10" max="11" width="9.140625" style="4" hidden="1" customWidth="1"/>
    <col min="12" max="12" width="5.85546875" style="4" customWidth="1"/>
    <col min="13" max="15" width="6.140625" style="4" customWidth="1"/>
    <col min="16" max="16" width="6.28515625" style="4" customWidth="1"/>
    <col min="17" max="17" width="6.140625" style="4" customWidth="1"/>
    <col min="18" max="19" width="6.42578125" style="4" customWidth="1"/>
    <col min="20" max="20" width="6.5703125" style="1" customWidth="1"/>
  </cols>
  <sheetData>
    <row r="1" spans="1:20" ht="15.75" x14ac:dyDescent="0.25">
      <c r="A1" s="72" t="s">
        <v>73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spans="1:20" ht="15.75" x14ac:dyDescent="0.25">
      <c r="A2" s="15" t="s">
        <v>33</v>
      </c>
      <c r="O2" s="48" t="s">
        <v>32</v>
      </c>
      <c r="P2" s="48"/>
    </row>
    <row r="3" spans="1:20" ht="15.75" x14ac:dyDescent="0.25">
      <c r="A3" s="16" t="s">
        <v>34</v>
      </c>
    </row>
    <row r="4" spans="1:20" ht="15.75" x14ac:dyDescent="0.25">
      <c r="A4" s="16" t="s">
        <v>35</v>
      </c>
    </row>
    <row r="5" spans="1:20" ht="15.75" x14ac:dyDescent="0.25">
      <c r="A5" s="16"/>
      <c r="O5" s="49"/>
      <c r="P5" s="49"/>
    </row>
    <row r="6" spans="1:20" ht="15.75" x14ac:dyDescent="0.25">
      <c r="A6" s="16"/>
    </row>
    <row r="7" spans="1:20" x14ac:dyDescent="0.25">
      <c r="A7" s="75"/>
      <c r="B7" s="75"/>
      <c r="C7" s="75"/>
      <c r="D7" s="75" t="s">
        <v>48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91" t="s">
        <v>0</v>
      </c>
      <c r="R7" s="91"/>
      <c r="S7" s="91"/>
    </row>
    <row r="8" spans="1:20" ht="15.75" thickBot="1" x14ac:dyDescent="0.3">
      <c r="A8" s="74" t="s">
        <v>1</v>
      </c>
      <c r="B8" s="74"/>
      <c r="C8" s="74"/>
      <c r="D8" s="2" t="s">
        <v>11</v>
      </c>
      <c r="E8" s="2" t="s">
        <v>11</v>
      </c>
      <c r="F8" s="2"/>
      <c r="G8" s="2"/>
      <c r="H8" s="2"/>
      <c r="I8" s="2"/>
      <c r="J8" s="2"/>
      <c r="K8" s="2"/>
      <c r="L8" s="2" t="s">
        <v>11</v>
      </c>
      <c r="M8" s="2" t="s">
        <v>11</v>
      </c>
      <c r="N8" s="2" t="s">
        <v>11</v>
      </c>
      <c r="O8" s="2" t="s">
        <v>13</v>
      </c>
      <c r="P8" s="2" t="s">
        <v>12</v>
      </c>
      <c r="Q8" s="73" t="s">
        <v>66</v>
      </c>
      <c r="R8" s="73" t="s">
        <v>9</v>
      </c>
      <c r="S8" s="73" t="s">
        <v>67</v>
      </c>
    </row>
    <row r="9" spans="1:20" ht="25.5" x14ac:dyDescent="0.25">
      <c r="A9" s="29" t="s">
        <v>7</v>
      </c>
      <c r="B9" s="30" t="s">
        <v>2</v>
      </c>
      <c r="C9" s="31" t="s">
        <v>3</v>
      </c>
      <c r="D9" s="56" t="s">
        <v>8</v>
      </c>
      <c r="E9" s="56" t="s">
        <v>37</v>
      </c>
      <c r="F9" s="56"/>
      <c r="G9" s="56"/>
      <c r="H9" s="56"/>
      <c r="I9" s="56"/>
      <c r="J9" s="56"/>
      <c r="K9" s="56"/>
      <c r="L9" s="56" t="s">
        <v>38</v>
      </c>
      <c r="M9" s="56" t="s">
        <v>22</v>
      </c>
      <c r="N9" s="56" t="s">
        <v>36</v>
      </c>
      <c r="O9" s="56" t="s">
        <v>39</v>
      </c>
      <c r="P9" s="56" t="s">
        <v>40</v>
      </c>
      <c r="Q9" s="73"/>
      <c r="R9" s="73"/>
      <c r="S9" s="73"/>
      <c r="T9" s="14" t="s">
        <v>4</v>
      </c>
    </row>
    <row r="10" spans="1:20" x14ac:dyDescent="0.25">
      <c r="A10" s="3">
        <v>1</v>
      </c>
      <c r="B10" s="50" t="s">
        <v>75</v>
      </c>
      <c r="C10" s="51" t="s">
        <v>76</v>
      </c>
      <c r="D10" s="19">
        <v>0</v>
      </c>
      <c r="E10" s="20">
        <v>0</v>
      </c>
      <c r="F10" s="19"/>
      <c r="G10" s="20"/>
      <c r="H10" s="20"/>
      <c r="I10" s="21"/>
      <c r="J10" s="22"/>
      <c r="K10" s="21"/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17">
        <f>(D10+E10+L10+M10+N10)*100/14</f>
        <v>0</v>
      </c>
      <c r="R10" s="17">
        <f>(O10)*100/3</f>
        <v>0</v>
      </c>
      <c r="S10" s="17">
        <f>(P10)*100/3</f>
        <v>0</v>
      </c>
      <c r="T10" s="18">
        <f t="shared" ref="T10:T55" si="0">SUM(D10:P10)</f>
        <v>0</v>
      </c>
    </row>
    <row r="11" spans="1:20" x14ac:dyDescent="0.25">
      <c r="A11" s="3">
        <v>2</v>
      </c>
      <c r="B11" s="50" t="s">
        <v>75</v>
      </c>
      <c r="C11" s="51" t="s">
        <v>77</v>
      </c>
      <c r="D11" s="19">
        <v>0</v>
      </c>
      <c r="E11" s="20">
        <v>0</v>
      </c>
      <c r="F11" s="19"/>
      <c r="G11" s="20"/>
      <c r="H11" s="20"/>
      <c r="I11" s="21"/>
      <c r="J11" s="22"/>
      <c r="K11" s="21"/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17">
        <f t="shared" ref="Q11:Q55" si="1">(D11+E11+L11+M11+N11)*100/14</f>
        <v>0</v>
      </c>
      <c r="R11" s="17">
        <f t="shared" ref="R11:R55" si="2">(O11)*100/3</f>
        <v>0</v>
      </c>
      <c r="S11" s="17">
        <f t="shared" ref="S11:S55" si="3">(P11)*100/3</f>
        <v>0</v>
      </c>
      <c r="T11" s="18">
        <f t="shared" si="0"/>
        <v>0</v>
      </c>
    </row>
    <row r="12" spans="1:20" x14ac:dyDescent="0.25">
      <c r="A12" s="3">
        <v>3</v>
      </c>
      <c r="B12" s="50" t="s">
        <v>75</v>
      </c>
      <c r="C12" s="51" t="s">
        <v>78</v>
      </c>
      <c r="D12" s="19">
        <v>2</v>
      </c>
      <c r="E12" s="20">
        <v>1.5</v>
      </c>
      <c r="F12" s="19"/>
      <c r="G12" s="20"/>
      <c r="H12" s="20"/>
      <c r="I12" s="21"/>
      <c r="J12" s="22"/>
      <c r="K12" s="21"/>
      <c r="L12" s="23">
        <v>1</v>
      </c>
      <c r="M12" s="23">
        <v>2</v>
      </c>
      <c r="N12" s="23">
        <v>0</v>
      </c>
      <c r="O12" s="23">
        <v>0</v>
      </c>
      <c r="P12" s="23">
        <v>0</v>
      </c>
      <c r="Q12" s="17">
        <f t="shared" si="1"/>
        <v>46.428571428571431</v>
      </c>
      <c r="R12" s="17">
        <f t="shared" si="2"/>
        <v>0</v>
      </c>
      <c r="S12" s="17">
        <f t="shared" si="3"/>
        <v>0</v>
      </c>
      <c r="T12" s="18">
        <f t="shared" si="0"/>
        <v>6.5</v>
      </c>
    </row>
    <row r="13" spans="1:20" x14ac:dyDescent="0.25">
      <c r="A13" s="3">
        <v>4</v>
      </c>
      <c r="B13" s="50" t="s">
        <v>75</v>
      </c>
      <c r="C13" s="51" t="s">
        <v>79</v>
      </c>
      <c r="D13" s="19">
        <v>3</v>
      </c>
      <c r="E13" s="20">
        <v>2</v>
      </c>
      <c r="F13" s="19"/>
      <c r="G13" s="20"/>
      <c r="H13" s="20"/>
      <c r="I13" s="21"/>
      <c r="J13" s="22"/>
      <c r="K13" s="21"/>
      <c r="L13" s="23">
        <v>2</v>
      </c>
      <c r="M13" s="23">
        <v>0.5</v>
      </c>
      <c r="N13" s="23">
        <v>1</v>
      </c>
      <c r="O13" s="23">
        <v>0</v>
      </c>
      <c r="P13" s="23">
        <v>2</v>
      </c>
      <c r="Q13" s="17">
        <f t="shared" si="1"/>
        <v>60.714285714285715</v>
      </c>
      <c r="R13" s="17">
        <f t="shared" si="2"/>
        <v>0</v>
      </c>
      <c r="S13" s="17">
        <f t="shared" si="3"/>
        <v>66.666666666666671</v>
      </c>
      <c r="T13" s="18">
        <f t="shared" si="0"/>
        <v>10.5</v>
      </c>
    </row>
    <row r="14" spans="1:20" x14ac:dyDescent="0.25">
      <c r="A14" s="3">
        <v>5</v>
      </c>
      <c r="B14" s="50" t="s">
        <v>75</v>
      </c>
      <c r="C14" s="51" t="s">
        <v>80</v>
      </c>
      <c r="D14" s="19">
        <v>3</v>
      </c>
      <c r="E14" s="20">
        <v>2.5</v>
      </c>
      <c r="F14" s="19"/>
      <c r="G14" s="20"/>
      <c r="H14" s="20"/>
      <c r="I14" s="21"/>
      <c r="J14" s="22"/>
      <c r="K14" s="21"/>
      <c r="L14" s="23">
        <v>2</v>
      </c>
      <c r="M14" s="23">
        <v>2</v>
      </c>
      <c r="N14" s="23">
        <v>0</v>
      </c>
      <c r="O14" s="23">
        <v>0</v>
      </c>
      <c r="P14" s="23">
        <v>1.5</v>
      </c>
      <c r="Q14" s="17">
        <f t="shared" si="1"/>
        <v>67.857142857142861</v>
      </c>
      <c r="R14" s="17">
        <f t="shared" si="2"/>
        <v>0</v>
      </c>
      <c r="S14" s="17">
        <f t="shared" si="3"/>
        <v>50</v>
      </c>
      <c r="T14" s="18">
        <f t="shared" si="0"/>
        <v>11</v>
      </c>
    </row>
    <row r="15" spans="1:20" ht="15" customHeight="1" x14ac:dyDescent="0.25">
      <c r="A15" s="3">
        <v>6</v>
      </c>
      <c r="B15" s="50" t="s">
        <v>75</v>
      </c>
      <c r="C15" s="51" t="s">
        <v>81</v>
      </c>
      <c r="D15" s="19">
        <v>3</v>
      </c>
      <c r="E15" s="20">
        <v>2.5</v>
      </c>
      <c r="F15" s="19"/>
      <c r="G15" s="20"/>
      <c r="H15" s="20"/>
      <c r="I15" s="21"/>
      <c r="J15" s="22"/>
      <c r="K15" s="21"/>
      <c r="L15" s="23">
        <v>1.5</v>
      </c>
      <c r="M15" s="23">
        <v>1</v>
      </c>
      <c r="N15" s="23">
        <v>0</v>
      </c>
      <c r="O15" s="23">
        <v>0</v>
      </c>
      <c r="P15" s="23">
        <v>0</v>
      </c>
      <c r="Q15" s="17">
        <f t="shared" si="1"/>
        <v>57.142857142857146</v>
      </c>
      <c r="R15" s="17">
        <f t="shared" si="2"/>
        <v>0</v>
      </c>
      <c r="S15" s="17">
        <f t="shared" si="3"/>
        <v>0</v>
      </c>
      <c r="T15" s="18">
        <f t="shared" si="0"/>
        <v>8</v>
      </c>
    </row>
    <row r="16" spans="1:20" x14ac:dyDescent="0.25">
      <c r="A16" s="3">
        <v>7</v>
      </c>
      <c r="B16" s="50" t="s">
        <v>75</v>
      </c>
      <c r="C16" s="51" t="s">
        <v>82</v>
      </c>
      <c r="D16" s="19">
        <v>0.5</v>
      </c>
      <c r="E16" s="20">
        <v>1.5</v>
      </c>
      <c r="F16" s="19"/>
      <c r="G16" s="20"/>
      <c r="H16" s="20"/>
      <c r="I16" s="21"/>
      <c r="J16" s="22"/>
      <c r="K16" s="21"/>
      <c r="L16" s="23">
        <v>2</v>
      </c>
      <c r="M16" s="23">
        <v>2</v>
      </c>
      <c r="N16" s="23">
        <v>0</v>
      </c>
      <c r="O16" s="23">
        <v>3</v>
      </c>
      <c r="P16" s="23">
        <v>1</v>
      </c>
      <c r="Q16" s="17">
        <f t="shared" si="1"/>
        <v>42.857142857142854</v>
      </c>
      <c r="R16" s="17">
        <f t="shared" si="2"/>
        <v>100</v>
      </c>
      <c r="S16" s="17">
        <f t="shared" si="3"/>
        <v>33.333333333333336</v>
      </c>
      <c r="T16" s="18">
        <f t="shared" si="0"/>
        <v>10</v>
      </c>
    </row>
    <row r="17" spans="1:20" x14ac:dyDescent="0.25">
      <c r="A17" s="3">
        <v>8</v>
      </c>
      <c r="B17" s="50" t="s">
        <v>75</v>
      </c>
      <c r="C17" s="51" t="s">
        <v>83</v>
      </c>
      <c r="D17" s="19">
        <v>1.5</v>
      </c>
      <c r="E17" s="20">
        <v>1.5</v>
      </c>
      <c r="F17" s="19"/>
      <c r="G17" s="20"/>
      <c r="H17" s="20"/>
      <c r="I17" s="21"/>
      <c r="J17" s="22"/>
      <c r="K17" s="21"/>
      <c r="L17" s="23">
        <v>0</v>
      </c>
      <c r="M17" s="23">
        <v>2</v>
      </c>
      <c r="N17" s="23">
        <v>0</v>
      </c>
      <c r="O17" s="23">
        <v>0</v>
      </c>
      <c r="P17" s="23">
        <v>1</v>
      </c>
      <c r="Q17" s="17">
        <f t="shared" si="1"/>
        <v>35.714285714285715</v>
      </c>
      <c r="R17" s="17">
        <f t="shared" si="2"/>
        <v>0</v>
      </c>
      <c r="S17" s="17">
        <f t="shared" si="3"/>
        <v>33.333333333333336</v>
      </c>
      <c r="T17" s="18">
        <f t="shared" si="0"/>
        <v>6</v>
      </c>
    </row>
    <row r="18" spans="1:20" x14ac:dyDescent="0.25">
      <c r="A18" s="3">
        <v>9</v>
      </c>
      <c r="B18" s="50" t="s">
        <v>75</v>
      </c>
      <c r="C18" s="51" t="s">
        <v>84</v>
      </c>
      <c r="D18" s="19">
        <v>0.5</v>
      </c>
      <c r="E18" s="20">
        <v>1.5</v>
      </c>
      <c r="F18" s="19"/>
      <c r="G18" s="20"/>
      <c r="H18" s="20"/>
      <c r="I18" s="21"/>
      <c r="J18" s="22"/>
      <c r="K18" s="21"/>
      <c r="L18" s="23">
        <v>0</v>
      </c>
      <c r="M18" s="23">
        <v>0.5</v>
      </c>
      <c r="N18" s="23">
        <v>0.5</v>
      </c>
      <c r="O18" s="23">
        <v>0</v>
      </c>
      <c r="P18" s="23">
        <v>2.5</v>
      </c>
      <c r="Q18" s="17">
        <f t="shared" si="1"/>
        <v>21.428571428571427</v>
      </c>
      <c r="R18" s="17">
        <f t="shared" si="2"/>
        <v>0</v>
      </c>
      <c r="S18" s="17">
        <f t="shared" si="3"/>
        <v>83.333333333333329</v>
      </c>
      <c r="T18" s="18">
        <f t="shared" si="0"/>
        <v>5.5</v>
      </c>
    </row>
    <row r="19" spans="1:20" x14ac:dyDescent="0.25">
      <c r="A19" s="3">
        <v>10</v>
      </c>
      <c r="B19" s="50" t="s">
        <v>75</v>
      </c>
      <c r="C19" s="51" t="s">
        <v>85</v>
      </c>
      <c r="D19" s="19">
        <v>1</v>
      </c>
      <c r="E19" s="20">
        <v>2</v>
      </c>
      <c r="F19" s="19"/>
      <c r="G19" s="20"/>
      <c r="H19" s="20"/>
      <c r="I19" s="21"/>
      <c r="J19" s="22"/>
      <c r="K19" s="21"/>
      <c r="L19" s="23">
        <v>0</v>
      </c>
      <c r="M19" s="23">
        <v>0.5</v>
      </c>
      <c r="N19" s="23">
        <v>0</v>
      </c>
      <c r="O19" s="23">
        <v>1</v>
      </c>
      <c r="P19" s="23">
        <v>0</v>
      </c>
      <c r="Q19" s="17">
        <f t="shared" si="1"/>
        <v>25</v>
      </c>
      <c r="R19" s="17">
        <f t="shared" si="2"/>
        <v>33.333333333333336</v>
      </c>
      <c r="S19" s="17">
        <f t="shared" si="3"/>
        <v>0</v>
      </c>
      <c r="T19" s="18">
        <f t="shared" si="0"/>
        <v>4.5</v>
      </c>
    </row>
    <row r="20" spans="1:20" x14ac:dyDescent="0.25">
      <c r="A20" s="3">
        <v>11</v>
      </c>
      <c r="B20" s="50" t="s">
        <v>75</v>
      </c>
      <c r="C20" s="51" t="s">
        <v>86</v>
      </c>
      <c r="D20" s="19">
        <v>0.5</v>
      </c>
      <c r="E20" s="20">
        <v>2</v>
      </c>
      <c r="F20" s="19"/>
      <c r="G20" s="20"/>
      <c r="H20" s="20"/>
      <c r="I20" s="21"/>
      <c r="J20" s="22"/>
      <c r="K20" s="21"/>
      <c r="L20" s="23">
        <v>1</v>
      </c>
      <c r="M20" s="23">
        <v>0.5</v>
      </c>
      <c r="N20" s="23">
        <v>0</v>
      </c>
      <c r="O20" s="23">
        <v>3</v>
      </c>
      <c r="P20" s="23">
        <v>1.5</v>
      </c>
      <c r="Q20" s="17">
        <f t="shared" si="1"/>
        <v>28.571428571428573</v>
      </c>
      <c r="R20" s="17">
        <f t="shared" si="2"/>
        <v>100</v>
      </c>
      <c r="S20" s="17">
        <f t="shared" si="3"/>
        <v>50</v>
      </c>
      <c r="T20" s="18">
        <f t="shared" si="0"/>
        <v>8.5</v>
      </c>
    </row>
    <row r="21" spans="1:20" ht="16.5" customHeight="1" x14ac:dyDescent="0.25">
      <c r="A21" s="3">
        <v>12</v>
      </c>
      <c r="B21" s="50" t="s">
        <v>75</v>
      </c>
      <c r="C21" s="51" t="s">
        <v>87</v>
      </c>
      <c r="D21" s="19">
        <v>3</v>
      </c>
      <c r="E21" s="20">
        <v>2</v>
      </c>
      <c r="F21" s="19"/>
      <c r="G21" s="20"/>
      <c r="H21" s="20"/>
      <c r="I21" s="21"/>
      <c r="J21" s="22"/>
      <c r="K21" s="21"/>
      <c r="L21" s="23">
        <v>2</v>
      </c>
      <c r="M21" s="23">
        <v>2.5</v>
      </c>
      <c r="N21" s="23">
        <v>0</v>
      </c>
      <c r="O21" s="23">
        <v>0</v>
      </c>
      <c r="P21" s="23">
        <v>1</v>
      </c>
      <c r="Q21" s="17">
        <f t="shared" si="1"/>
        <v>67.857142857142861</v>
      </c>
      <c r="R21" s="17">
        <f t="shared" si="2"/>
        <v>0</v>
      </c>
      <c r="S21" s="17">
        <f t="shared" si="3"/>
        <v>33.333333333333336</v>
      </c>
      <c r="T21" s="18">
        <f t="shared" si="0"/>
        <v>10.5</v>
      </c>
    </row>
    <row r="22" spans="1:20" x14ac:dyDescent="0.25">
      <c r="A22" s="3">
        <v>13</v>
      </c>
      <c r="B22" s="50" t="s">
        <v>75</v>
      </c>
      <c r="C22" s="51" t="s">
        <v>88</v>
      </c>
      <c r="D22" s="19">
        <v>3</v>
      </c>
      <c r="E22" s="20">
        <v>2</v>
      </c>
      <c r="F22" s="19"/>
      <c r="G22" s="20"/>
      <c r="H22" s="20"/>
      <c r="I22" s="21"/>
      <c r="J22" s="22"/>
      <c r="K22" s="21"/>
      <c r="L22" s="23">
        <v>0</v>
      </c>
      <c r="M22" s="23">
        <v>2</v>
      </c>
      <c r="N22" s="23">
        <v>0</v>
      </c>
      <c r="O22" s="23">
        <v>0</v>
      </c>
      <c r="P22" s="23">
        <v>0</v>
      </c>
      <c r="Q22" s="17">
        <f t="shared" si="1"/>
        <v>50</v>
      </c>
      <c r="R22" s="17">
        <f t="shared" si="2"/>
        <v>0</v>
      </c>
      <c r="S22" s="17">
        <f t="shared" si="3"/>
        <v>0</v>
      </c>
      <c r="T22" s="18">
        <f t="shared" si="0"/>
        <v>7</v>
      </c>
    </row>
    <row r="23" spans="1:20" x14ac:dyDescent="0.25">
      <c r="A23" s="3">
        <v>14</v>
      </c>
      <c r="B23" s="50" t="s">
        <v>75</v>
      </c>
      <c r="C23" s="51" t="s">
        <v>89</v>
      </c>
      <c r="D23" s="19">
        <v>0.5</v>
      </c>
      <c r="E23" s="20">
        <v>1.5</v>
      </c>
      <c r="F23" s="19"/>
      <c r="G23" s="20"/>
      <c r="H23" s="20"/>
      <c r="I23" s="21"/>
      <c r="J23" s="22"/>
      <c r="K23" s="21"/>
      <c r="L23" s="23">
        <v>0</v>
      </c>
      <c r="M23" s="23">
        <v>2.5</v>
      </c>
      <c r="N23" s="23">
        <v>0.5</v>
      </c>
      <c r="O23" s="23">
        <v>0</v>
      </c>
      <c r="P23" s="23">
        <v>1.5</v>
      </c>
      <c r="Q23" s="17">
        <f t="shared" si="1"/>
        <v>35.714285714285715</v>
      </c>
      <c r="R23" s="17">
        <f t="shared" si="2"/>
        <v>0</v>
      </c>
      <c r="S23" s="17">
        <f t="shared" si="3"/>
        <v>50</v>
      </c>
      <c r="T23" s="18">
        <f t="shared" si="0"/>
        <v>6.5</v>
      </c>
    </row>
    <row r="24" spans="1:20" x14ac:dyDescent="0.25">
      <c r="A24" s="3">
        <v>15</v>
      </c>
      <c r="B24" s="50" t="s">
        <v>75</v>
      </c>
      <c r="C24" s="51" t="s">
        <v>90</v>
      </c>
      <c r="D24" s="19">
        <v>3</v>
      </c>
      <c r="E24" s="20">
        <v>1.5</v>
      </c>
      <c r="F24" s="19"/>
      <c r="G24" s="20"/>
      <c r="H24" s="20"/>
      <c r="I24" s="21"/>
      <c r="J24" s="22"/>
      <c r="K24" s="21"/>
      <c r="L24" s="23">
        <v>1</v>
      </c>
      <c r="M24" s="23">
        <v>2.5</v>
      </c>
      <c r="N24" s="23">
        <v>0.5</v>
      </c>
      <c r="O24" s="23">
        <v>0</v>
      </c>
      <c r="P24" s="23">
        <v>2.5</v>
      </c>
      <c r="Q24" s="17">
        <f t="shared" si="1"/>
        <v>60.714285714285715</v>
      </c>
      <c r="R24" s="17">
        <f t="shared" si="2"/>
        <v>0</v>
      </c>
      <c r="S24" s="17">
        <f t="shared" si="3"/>
        <v>83.333333333333329</v>
      </c>
      <c r="T24" s="18">
        <f t="shared" si="0"/>
        <v>11</v>
      </c>
    </row>
    <row r="25" spans="1:20" x14ac:dyDescent="0.25">
      <c r="A25" s="3">
        <v>16</v>
      </c>
      <c r="B25" s="50" t="s">
        <v>75</v>
      </c>
      <c r="C25" s="51" t="s">
        <v>91</v>
      </c>
      <c r="D25" s="19">
        <v>3</v>
      </c>
      <c r="E25" s="20">
        <v>2</v>
      </c>
      <c r="F25" s="19"/>
      <c r="G25" s="20"/>
      <c r="H25" s="20"/>
      <c r="I25" s="21"/>
      <c r="J25" s="22"/>
      <c r="K25" s="21"/>
      <c r="L25" s="23">
        <v>0</v>
      </c>
      <c r="M25" s="23">
        <v>1</v>
      </c>
      <c r="N25" s="23">
        <v>0.5</v>
      </c>
      <c r="O25" s="23">
        <v>0</v>
      </c>
      <c r="P25" s="23">
        <v>2</v>
      </c>
      <c r="Q25" s="17">
        <f t="shared" si="1"/>
        <v>46.428571428571431</v>
      </c>
      <c r="R25" s="17">
        <f t="shared" si="2"/>
        <v>0</v>
      </c>
      <c r="S25" s="17">
        <f t="shared" si="3"/>
        <v>66.666666666666671</v>
      </c>
      <c r="T25" s="18">
        <f t="shared" si="0"/>
        <v>8.5</v>
      </c>
    </row>
    <row r="26" spans="1:20" x14ac:dyDescent="0.25">
      <c r="A26" s="3">
        <v>17</v>
      </c>
      <c r="B26" s="50" t="s">
        <v>75</v>
      </c>
      <c r="C26" s="51" t="s">
        <v>92</v>
      </c>
      <c r="D26" s="19">
        <v>3</v>
      </c>
      <c r="E26" s="20">
        <v>1.5</v>
      </c>
      <c r="F26" s="19"/>
      <c r="G26" s="20"/>
      <c r="H26" s="20"/>
      <c r="I26" s="21"/>
      <c r="J26" s="22"/>
      <c r="K26" s="21"/>
      <c r="L26" s="23">
        <v>0</v>
      </c>
      <c r="M26" s="23">
        <v>1.5</v>
      </c>
      <c r="N26" s="23">
        <v>0</v>
      </c>
      <c r="O26" s="23">
        <v>1.5</v>
      </c>
      <c r="P26" s="23">
        <v>0</v>
      </c>
      <c r="Q26" s="17">
        <f t="shared" si="1"/>
        <v>42.857142857142854</v>
      </c>
      <c r="R26" s="17">
        <f t="shared" si="2"/>
        <v>50</v>
      </c>
      <c r="S26" s="17">
        <f t="shared" si="3"/>
        <v>0</v>
      </c>
      <c r="T26" s="18">
        <f t="shared" si="0"/>
        <v>7.5</v>
      </c>
    </row>
    <row r="27" spans="1:20" x14ac:dyDescent="0.25">
      <c r="A27" s="3">
        <v>18</v>
      </c>
      <c r="B27" s="50" t="s">
        <v>75</v>
      </c>
      <c r="C27" s="51" t="s">
        <v>93</v>
      </c>
      <c r="D27" s="19">
        <v>3</v>
      </c>
      <c r="E27" s="20">
        <v>0.5</v>
      </c>
      <c r="F27" s="19"/>
      <c r="G27" s="20"/>
      <c r="H27" s="20"/>
      <c r="I27" s="21"/>
      <c r="J27" s="22"/>
      <c r="K27" s="21"/>
      <c r="L27" s="23">
        <v>2</v>
      </c>
      <c r="M27" s="23">
        <v>2</v>
      </c>
      <c r="N27" s="23">
        <v>0.5</v>
      </c>
      <c r="O27" s="23">
        <v>2.5</v>
      </c>
      <c r="P27" s="23">
        <v>1.5</v>
      </c>
      <c r="Q27" s="17">
        <f t="shared" si="1"/>
        <v>57.142857142857146</v>
      </c>
      <c r="R27" s="17">
        <f t="shared" si="2"/>
        <v>83.333333333333329</v>
      </c>
      <c r="S27" s="17">
        <f t="shared" si="3"/>
        <v>50</v>
      </c>
      <c r="T27" s="18">
        <f t="shared" si="0"/>
        <v>12</v>
      </c>
    </row>
    <row r="28" spans="1:20" x14ac:dyDescent="0.25">
      <c r="A28" s="3">
        <v>19</v>
      </c>
      <c r="B28" s="50" t="s">
        <v>75</v>
      </c>
      <c r="C28" s="51" t="s">
        <v>94</v>
      </c>
      <c r="D28" s="19">
        <v>3</v>
      </c>
      <c r="E28" s="20">
        <v>2.5</v>
      </c>
      <c r="F28" s="19"/>
      <c r="G28" s="20"/>
      <c r="H28" s="20"/>
      <c r="I28" s="21"/>
      <c r="J28" s="22"/>
      <c r="K28" s="21"/>
      <c r="L28" s="23">
        <v>1</v>
      </c>
      <c r="M28" s="23">
        <v>1</v>
      </c>
      <c r="N28" s="23">
        <v>0.5</v>
      </c>
      <c r="O28" s="23">
        <v>0</v>
      </c>
      <c r="P28" s="23">
        <v>0</v>
      </c>
      <c r="Q28" s="17">
        <f t="shared" si="1"/>
        <v>57.142857142857146</v>
      </c>
      <c r="R28" s="17">
        <f t="shared" si="2"/>
        <v>0</v>
      </c>
      <c r="S28" s="17">
        <f t="shared" si="3"/>
        <v>0</v>
      </c>
      <c r="T28" s="18">
        <f t="shared" si="0"/>
        <v>8</v>
      </c>
    </row>
    <row r="29" spans="1:20" x14ac:dyDescent="0.25">
      <c r="A29" s="3">
        <v>20</v>
      </c>
      <c r="B29" s="50" t="s">
        <v>75</v>
      </c>
      <c r="C29" s="51" t="s">
        <v>95</v>
      </c>
      <c r="D29" s="19">
        <v>3</v>
      </c>
      <c r="E29" s="20">
        <v>2.5</v>
      </c>
      <c r="F29" s="19"/>
      <c r="G29" s="20"/>
      <c r="H29" s="20"/>
      <c r="I29" s="21"/>
      <c r="J29" s="22"/>
      <c r="K29" s="21"/>
      <c r="L29" s="23">
        <v>2</v>
      </c>
      <c r="M29" s="23">
        <v>2.5</v>
      </c>
      <c r="N29" s="23">
        <v>0.5</v>
      </c>
      <c r="O29" s="23">
        <v>3</v>
      </c>
      <c r="P29" s="23">
        <v>1.5</v>
      </c>
      <c r="Q29" s="17">
        <f t="shared" si="1"/>
        <v>75</v>
      </c>
      <c r="R29" s="17">
        <f t="shared" si="2"/>
        <v>100</v>
      </c>
      <c r="S29" s="17">
        <f t="shared" si="3"/>
        <v>50</v>
      </c>
      <c r="T29" s="18">
        <f t="shared" si="0"/>
        <v>15</v>
      </c>
    </row>
    <row r="30" spans="1:20" x14ac:dyDescent="0.25">
      <c r="A30" s="3">
        <v>21</v>
      </c>
      <c r="B30" s="50" t="s">
        <v>75</v>
      </c>
      <c r="C30" s="51" t="s">
        <v>96</v>
      </c>
      <c r="D30" s="19">
        <v>3</v>
      </c>
      <c r="E30" s="20">
        <v>1.5</v>
      </c>
      <c r="F30" s="19"/>
      <c r="G30" s="20"/>
      <c r="H30" s="20"/>
      <c r="I30" s="21"/>
      <c r="J30" s="22"/>
      <c r="K30" s="21"/>
      <c r="L30" s="23">
        <v>2</v>
      </c>
      <c r="M30" s="23">
        <v>1.5</v>
      </c>
      <c r="N30" s="23">
        <v>1</v>
      </c>
      <c r="O30" s="23">
        <v>0</v>
      </c>
      <c r="P30" s="23">
        <v>2</v>
      </c>
      <c r="Q30" s="17">
        <f t="shared" si="1"/>
        <v>64.285714285714292</v>
      </c>
      <c r="R30" s="17">
        <f t="shared" si="2"/>
        <v>0</v>
      </c>
      <c r="S30" s="17">
        <f t="shared" si="3"/>
        <v>66.666666666666671</v>
      </c>
      <c r="T30" s="18">
        <f t="shared" si="0"/>
        <v>11</v>
      </c>
    </row>
    <row r="31" spans="1:20" x14ac:dyDescent="0.25">
      <c r="A31" s="3">
        <v>22</v>
      </c>
      <c r="B31" s="50" t="s">
        <v>75</v>
      </c>
      <c r="C31" s="51" t="s">
        <v>97</v>
      </c>
      <c r="D31" s="19">
        <v>3</v>
      </c>
      <c r="E31" s="20">
        <v>1</v>
      </c>
      <c r="F31" s="19"/>
      <c r="G31" s="20"/>
      <c r="H31" s="20"/>
      <c r="I31" s="21"/>
      <c r="J31" s="22"/>
      <c r="K31" s="21"/>
      <c r="L31" s="23">
        <v>0</v>
      </c>
      <c r="M31" s="23">
        <v>1.5</v>
      </c>
      <c r="N31" s="23">
        <v>0</v>
      </c>
      <c r="O31" s="23">
        <v>3</v>
      </c>
      <c r="P31" s="23">
        <v>2</v>
      </c>
      <c r="Q31" s="17">
        <f t="shared" si="1"/>
        <v>39.285714285714285</v>
      </c>
      <c r="R31" s="17">
        <f t="shared" si="2"/>
        <v>100</v>
      </c>
      <c r="S31" s="17">
        <f t="shared" si="3"/>
        <v>66.666666666666671</v>
      </c>
      <c r="T31" s="18">
        <f t="shared" si="0"/>
        <v>10.5</v>
      </c>
    </row>
    <row r="32" spans="1:20" x14ac:dyDescent="0.25">
      <c r="A32" s="3">
        <v>23</v>
      </c>
      <c r="B32" s="50" t="s">
        <v>75</v>
      </c>
      <c r="C32" s="51" t="s">
        <v>98</v>
      </c>
      <c r="D32" s="19">
        <v>3</v>
      </c>
      <c r="E32" s="20">
        <v>1</v>
      </c>
      <c r="F32" s="19"/>
      <c r="G32" s="20"/>
      <c r="H32" s="20"/>
      <c r="I32" s="21"/>
      <c r="J32" s="22"/>
      <c r="K32" s="21"/>
      <c r="L32" s="23">
        <v>2</v>
      </c>
      <c r="M32" s="23">
        <v>3.5</v>
      </c>
      <c r="N32" s="23">
        <v>1</v>
      </c>
      <c r="O32" s="23">
        <v>3</v>
      </c>
      <c r="P32" s="23">
        <v>2</v>
      </c>
      <c r="Q32" s="17">
        <f t="shared" si="1"/>
        <v>75</v>
      </c>
      <c r="R32" s="17">
        <f t="shared" si="2"/>
        <v>100</v>
      </c>
      <c r="S32" s="17">
        <f t="shared" si="3"/>
        <v>66.666666666666671</v>
      </c>
      <c r="T32" s="18">
        <f t="shared" si="0"/>
        <v>15.5</v>
      </c>
    </row>
    <row r="33" spans="1:20" x14ac:dyDescent="0.25">
      <c r="A33" s="3">
        <v>24</v>
      </c>
      <c r="B33" s="50" t="s">
        <v>75</v>
      </c>
      <c r="C33" s="51" t="s">
        <v>99</v>
      </c>
      <c r="D33" s="19">
        <v>3</v>
      </c>
      <c r="E33" s="20">
        <v>1.5</v>
      </c>
      <c r="F33" s="19"/>
      <c r="G33" s="20"/>
      <c r="H33" s="20"/>
      <c r="I33" s="21"/>
      <c r="J33" s="22"/>
      <c r="K33" s="21"/>
      <c r="L33" s="23">
        <v>2</v>
      </c>
      <c r="M33" s="23">
        <v>2</v>
      </c>
      <c r="N33" s="23">
        <v>0</v>
      </c>
      <c r="O33" s="23">
        <v>3</v>
      </c>
      <c r="P33" s="23">
        <v>1.5</v>
      </c>
      <c r="Q33" s="17">
        <f t="shared" si="1"/>
        <v>60.714285714285715</v>
      </c>
      <c r="R33" s="17">
        <f t="shared" si="2"/>
        <v>100</v>
      </c>
      <c r="S33" s="17">
        <f t="shared" si="3"/>
        <v>50</v>
      </c>
      <c r="T33" s="18">
        <f t="shared" si="0"/>
        <v>13</v>
      </c>
    </row>
    <row r="34" spans="1:20" x14ac:dyDescent="0.25">
      <c r="A34" s="3">
        <v>25</v>
      </c>
      <c r="B34" s="50" t="s">
        <v>75</v>
      </c>
      <c r="C34" s="51" t="s">
        <v>100</v>
      </c>
      <c r="D34" s="19">
        <v>3</v>
      </c>
      <c r="E34" s="20">
        <v>1</v>
      </c>
      <c r="F34" s="19"/>
      <c r="G34" s="20"/>
      <c r="H34" s="20"/>
      <c r="I34" s="21"/>
      <c r="J34" s="22"/>
      <c r="K34" s="21"/>
      <c r="L34" s="23">
        <v>0</v>
      </c>
      <c r="M34" s="23">
        <v>1</v>
      </c>
      <c r="N34" s="23">
        <v>0</v>
      </c>
      <c r="O34" s="23">
        <v>0</v>
      </c>
      <c r="P34" s="23">
        <v>0</v>
      </c>
      <c r="Q34" s="17">
        <f t="shared" si="1"/>
        <v>35.714285714285715</v>
      </c>
      <c r="R34" s="17">
        <f t="shared" si="2"/>
        <v>0</v>
      </c>
      <c r="S34" s="17">
        <f t="shared" si="3"/>
        <v>0</v>
      </c>
      <c r="T34" s="18">
        <f t="shared" si="0"/>
        <v>5</v>
      </c>
    </row>
    <row r="35" spans="1:20" x14ac:dyDescent="0.25">
      <c r="A35" s="3">
        <v>26</v>
      </c>
      <c r="B35" s="50" t="s">
        <v>75</v>
      </c>
      <c r="C35" s="51" t="s">
        <v>101</v>
      </c>
      <c r="D35" s="19">
        <v>1.5</v>
      </c>
      <c r="E35" s="20">
        <v>1.5</v>
      </c>
      <c r="F35" s="19"/>
      <c r="G35" s="20"/>
      <c r="H35" s="20"/>
      <c r="I35" s="21"/>
      <c r="J35" s="22"/>
      <c r="K35" s="21"/>
      <c r="L35" s="23">
        <v>1.5</v>
      </c>
      <c r="M35" s="23">
        <v>2</v>
      </c>
      <c r="N35" s="23">
        <v>0</v>
      </c>
      <c r="O35" s="23">
        <v>0</v>
      </c>
      <c r="P35" s="23">
        <v>0</v>
      </c>
      <c r="Q35" s="17">
        <f t="shared" si="1"/>
        <v>46.428571428571431</v>
      </c>
      <c r="R35" s="17">
        <f t="shared" si="2"/>
        <v>0</v>
      </c>
      <c r="S35" s="17">
        <f t="shared" si="3"/>
        <v>0</v>
      </c>
      <c r="T35" s="18">
        <f t="shared" si="0"/>
        <v>6.5</v>
      </c>
    </row>
    <row r="36" spans="1:20" x14ac:dyDescent="0.25">
      <c r="A36" s="3">
        <v>27</v>
      </c>
      <c r="B36" s="50" t="s">
        <v>75</v>
      </c>
      <c r="C36" s="51" t="s">
        <v>102</v>
      </c>
      <c r="D36" s="19">
        <v>3</v>
      </c>
      <c r="E36" s="20">
        <v>1.5</v>
      </c>
      <c r="F36" s="19"/>
      <c r="G36" s="20"/>
      <c r="H36" s="20"/>
      <c r="I36" s="21"/>
      <c r="J36" s="22"/>
      <c r="K36" s="21"/>
      <c r="L36" s="23">
        <v>2</v>
      </c>
      <c r="M36" s="23">
        <v>1.5</v>
      </c>
      <c r="N36" s="23">
        <v>1</v>
      </c>
      <c r="O36" s="23">
        <v>0</v>
      </c>
      <c r="P36" s="23">
        <v>0</v>
      </c>
      <c r="Q36" s="17">
        <f t="shared" si="1"/>
        <v>64.285714285714292</v>
      </c>
      <c r="R36" s="17">
        <f t="shared" si="2"/>
        <v>0</v>
      </c>
      <c r="S36" s="17">
        <f t="shared" si="3"/>
        <v>0</v>
      </c>
      <c r="T36" s="18">
        <f t="shared" si="0"/>
        <v>9</v>
      </c>
    </row>
    <row r="37" spans="1:20" x14ac:dyDescent="0.25">
      <c r="A37" s="3">
        <v>28</v>
      </c>
      <c r="B37" s="50" t="s">
        <v>75</v>
      </c>
      <c r="C37" s="51" t="s">
        <v>103</v>
      </c>
      <c r="D37" s="19">
        <v>3</v>
      </c>
      <c r="E37" s="20">
        <v>0.5</v>
      </c>
      <c r="F37" s="19"/>
      <c r="G37" s="20"/>
      <c r="H37" s="20"/>
      <c r="I37" s="21"/>
      <c r="J37" s="22"/>
      <c r="K37" s="21"/>
      <c r="L37" s="23">
        <v>0</v>
      </c>
      <c r="M37" s="23">
        <v>0.5</v>
      </c>
      <c r="N37" s="23">
        <v>0.5</v>
      </c>
      <c r="O37" s="23">
        <v>3</v>
      </c>
      <c r="P37" s="23">
        <v>2</v>
      </c>
      <c r="Q37" s="17">
        <f t="shared" si="1"/>
        <v>32.142857142857146</v>
      </c>
      <c r="R37" s="17">
        <f t="shared" si="2"/>
        <v>100</v>
      </c>
      <c r="S37" s="17">
        <f t="shared" si="3"/>
        <v>66.666666666666671</v>
      </c>
      <c r="T37" s="18">
        <f t="shared" si="0"/>
        <v>9.5</v>
      </c>
    </row>
    <row r="38" spans="1:20" x14ac:dyDescent="0.25">
      <c r="A38" s="3">
        <v>29</v>
      </c>
      <c r="B38" s="50" t="s">
        <v>75</v>
      </c>
      <c r="C38" s="51" t="s">
        <v>104</v>
      </c>
      <c r="D38" s="19">
        <v>2.5</v>
      </c>
      <c r="E38" s="20">
        <v>2</v>
      </c>
      <c r="F38" s="19"/>
      <c r="G38" s="20"/>
      <c r="H38" s="20"/>
      <c r="I38" s="21"/>
      <c r="J38" s="22"/>
      <c r="K38" s="21"/>
      <c r="L38" s="23">
        <v>0</v>
      </c>
      <c r="M38" s="23">
        <v>3</v>
      </c>
      <c r="N38" s="23">
        <v>0.5</v>
      </c>
      <c r="O38" s="23">
        <v>3</v>
      </c>
      <c r="P38" s="23">
        <v>2</v>
      </c>
      <c r="Q38" s="17">
        <f t="shared" si="1"/>
        <v>57.142857142857146</v>
      </c>
      <c r="R38" s="17">
        <f t="shared" si="2"/>
        <v>100</v>
      </c>
      <c r="S38" s="17">
        <f t="shared" si="3"/>
        <v>66.666666666666671</v>
      </c>
      <c r="T38" s="18">
        <f t="shared" si="0"/>
        <v>13</v>
      </c>
    </row>
    <row r="39" spans="1:20" x14ac:dyDescent="0.25">
      <c r="A39" s="3">
        <v>30</v>
      </c>
      <c r="B39" s="50" t="s">
        <v>75</v>
      </c>
      <c r="C39" s="51" t="s">
        <v>105</v>
      </c>
      <c r="D39" s="19">
        <v>3</v>
      </c>
      <c r="E39" s="20">
        <v>2</v>
      </c>
      <c r="F39" s="19"/>
      <c r="G39" s="20"/>
      <c r="H39" s="20"/>
      <c r="I39" s="21"/>
      <c r="J39" s="22"/>
      <c r="K39" s="21"/>
      <c r="L39" s="23">
        <v>2</v>
      </c>
      <c r="M39" s="23">
        <v>2</v>
      </c>
      <c r="N39" s="23">
        <v>1</v>
      </c>
      <c r="O39" s="23">
        <v>0</v>
      </c>
      <c r="P39" s="23">
        <v>0</v>
      </c>
      <c r="Q39" s="17">
        <f t="shared" si="1"/>
        <v>71.428571428571431</v>
      </c>
      <c r="R39" s="17">
        <f t="shared" si="2"/>
        <v>0</v>
      </c>
      <c r="S39" s="17">
        <f t="shared" si="3"/>
        <v>0</v>
      </c>
      <c r="T39" s="18">
        <f t="shared" si="0"/>
        <v>10</v>
      </c>
    </row>
    <row r="40" spans="1:20" x14ac:dyDescent="0.25">
      <c r="A40" s="3">
        <v>31</v>
      </c>
      <c r="B40" s="50" t="s">
        <v>75</v>
      </c>
      <c r="C40" s="51" t="s">
        <v>106</v>
      </c>
      <c r="D40" s="19">
        <v>0</v>
      </c>
      <c r="E40" s="20">
        <v>0</v>
      </c>
      <c r="F40" s="19"/>
      <c r="G40" s="20"/>
      <c r="H40" s="20"/>
      <c r="I40" s="21"/>
      <c r="J40" s="22"/>
      <c r="K40" s="21"/>
      <c r="L40" s="23">
        <v>0</v>
      </c>
      <c r="M40" s="23">
        <v>1.5</v>
      </c>
      <c r="N40" s="23">
        <v>0</v>
      </c>
      <c r="O40" s="23">
        <v>0</v>
      </c>
      <c r="P40" s="23">
        <v>1</v>
      </c>
      <c r="Q40" s="17">
        <f t="shared" si="1"/>
        <v>10.714285714285714</v>
      </c>
      <c r="R40" s="17">
        <f t="shared" si="2"/>
        <v>0</v>
      </c>
      <c r="S40" s="17">
        <f t="shared" si="3"/>
        <v>33.333333333333336</v>
      </c>
      <c r="T40" s="18">
        <f t="shared" si="0"/>
        <v>2.5</v>
      </c>
    </row>
    <row r="41" spans="1:20" x14ac:dyDescent="0.25">
      <c r="A41" s="3">
        <v>32</v>
      </c>
      <c r="B41" s="50" t="s">
        <v>75</v>
      </c>
      <c r="C41" s="51" t="s">
        <v>107</v>
      </c>
      <c r="D41" s="19">
        <v>3</v>
      </c>
      <c r="E41" s="20">
        <v>1.5</v>
      </c>
      <c r="F41" s="19"/>
      <c r="G41" s="20"/>
      <c r="H41" s="20"/>
      <c r="I41" s="21"/>
      <c r="J41" s="22"/>
      <c r="K41" s="21"/>
      <c r="L41" s="23">
        <v>0</v>
      </c>
      <c r="M41" s="23">
        <v>0.5</v>
      </c>
      <c r="N41" s="23">
        <v>1.5</v>
      </c>
      <c r="O41" s="23">
        <v>3</v>
      </c>
      <c r="P41" s="23">
        <v>1.5</v>
      </c>
      <c r="Q41" s="17">
        <f t="shared" si="1"/>
        <v>46.428571428571431</v>
      </c>
      <c r="R41" s="17">
        <f t="shared" si="2"/>
        <v>100</v>
      </c>
      <c r="S41" s="17">
        <f t="shared" si="3"/>
        <v>50</v>
      </c>
      <c r="T41" s="18">
        <f t="shared" si="0"/>
        <v>11</v>
      </c>
    </row>
    <row r="42" spans="1:20" x14ac:dyDescent="0.25">
      <c r="A42" s="3">
        <v>33</v>
      </c>
      <c r="B42" s="50" t="s">
        <v>75</v>
      </c>
      <c r="C42" s="51" t="s">
        <v>108</v>
      </c>
      <c r="D42" s="19">
        <v>2.5</v>
      </c>
      <c r="E42" s="20">
        <v>2</v>
      </c>
      <c r="F42" s="19"/>
      <c r="G42" s="20"/>
      <c r="H42" s="20"/>
      <c r="I42" s="21"/>
      <c r="J42" s="22"/>
      <c r="K42" s="21"/>
      <c r="L42" s="23">
        <v>0</v>
      </c>
      <c r="M42" s="23">
        <v>1</v>
      </c>
      <c r="N42" s="23">
        <v>0</v>
      </c>
      <c r="O42" s="23">
        <v>0</v>
      </c>
      <c r="P42" s="23">
        <v>1.5</v>
      </c>
      <c r="Q42" s="17">
        <f t="shared" si="1"/>
        <v>39.285714285714285</v>
      </c>
      <c r="R42" s="17">
        <f t="shared" si="2"/>
        <v>0</v>
      </c>
      <c r="S42" s="17">
        <f t="shared" si="3"/>
        <v>50</v>
      </c>
      <c r="T42" s="18">
        <f t="shared" si="0"/>
        <v>7</v>
      </c>
    </row>
    <row r="43" spans="1:20" x14ac:dyDescent="0.25">
      <c r="A43" s="3">
        <v>34</v>
      </c>
      <c r="B43" s="50" t="s">
        <v>75</v>
      </c>
      <c r="C43" s="51" t="s">
        <v>109</v>
      </c>
      <c r="D43" s="19">
        <v>3</v>
      </c>
      <c r="E43" s="20">
        <v>1.5</v>
      </c>
      <c r="F43" s="19"/>
      <c r="G43" s="20"/>
      <c r="H43" s="20"/>
      <c r="I43" s="21"/>
      <c r="J43" s="22"/>
      <c r="K43" s="21"/>
      <c r="L43" s="23">
        <v>0</v>
      </c>
      <c r="M43" s="23">
        <v>1.5</v>
      </c>
      <c r="N43" s="23">
        <v>0</v>
      </c>
      <c r="O43" s="23">
        <v>0</v>
      </c>
      <c r="P43" s="23">
        <v>1</v>
      </c>
      <c r="Q43" s="17">
        <f t="shared" si="1"/>
        <v>42.857142857142854</v>
      </c>
      <c r="R43" s="17">
        <f t="shared" si="2"/>
        <v>0</v>
      </c>
      <c r="S43" s="17">
        <f t="shared" si="3"/>
        <v>33.333333333333336</v>
      </c>
      <c r="T43" s="18">
        <f t="shared" si="0"/>
        <v>7</v>
      </c>
    </row>
    <row r="44" spans="1:20" x14ac:dyDescent="0.25">
      <c r="A44" s="3">
        <v>35</v>
      </c>
      <c r="B44" s="50" t="s">
        <v>75</v>
      </c>
      <c r="C44" s="51" t="s">
        <v>110</v>
      </c>
      <c r="D44" s="19">
        <v>3</v>
      </c>
      <c r="E44" s="20">
        <v>1</v>
      </c>
      <c r="F44" s="19"/>
      <c r="G44" s="20"/>
      <c r="H44" s="20"/>
      <c r="I44" s="21"/>
      <c r="J44" s="22"/>
      <c r="K44" s="21"/>
      <c r="L44" s="23">
        <v>0</v>
      </c>
      <c r="M44" s="23">
        <v>2.5</v>
      </c>
      <c r="N44" s="23">
        <v>0</v>
      </c>
      <c r="O44" s="23">
        <v>3</v>
      </c>
      <c r="P44" s="23">
        <v>1.5</v>
      </c>
      <c r="Q44" s="17">
        <f t="shared" si="1"/>
        <v>46.428571428571431</v>
      </c>
      <c r="R44" s="17">
        <f t="shared" si="2"/>
        <v>100</v>
      </c>
      <c r="S44" s="17">
        <f t="shared" si="3"/>
        <v>50</v>
      </c>
      <c r="T44" s="18">
        <f t="shared" si="0"/>
        <v>11</v>
      </c>
    </row>
    <row r="45" spans="1:20" x14ac:dyDescent="0.25">
      <c r="A45" s="3">
        <v>36</v>
      </c>
      <c r="B45" s="50" t="s">
        <v>75</v>
      </c>
      <c r="C45" s="51" t="s">
        <v>111</v>
      </c>
      <c r="D45" s="19">
        <v>3</v>
      </c>
      <c r="E45" s="20">
        <v>2.5</v>
      </c>
      <c r="F45" s="19"/>
      <c r="G45" s="20"/>
      <c r="H45" s="20"/>
      <c r="I45" s="21"/>
      <c r="J45" s="22"/>
      <c r="K45" s="21"/>
      <c r="L45" s="23">
        <v>0</v>
      </c>
      <c r="M45" s="23">
        <v>1</v>
      </c>
      <c r="N45" s="23">
        <v>0.5</v>
      </c>
      <c r="O45" s="23">
        <v>3</v>
      </c>
      <c r="P45" s="23">
        <v>0</v>
      </c>
      <c r="Q45" s="17">
        <f t="shared" si="1"/>
        <v>50</v>
      </c>
      <c r="R45" s="17">
        <f t="shared" si="2"/>
        <v>100</v>
      </c>
      <c r="S45" s="17">
        <f t="shared" si="3"/>
        <v>0</v>
      </c>
      <c r="T45" s="18">
        <f t="shared" si="0"/>
        <v>10</v>
      </c>
    </row>
    <row r="46" spans="1:20" x14ac:dyDescent="0.25">
      <c r="A46" s="3">
        <v>37</v>
      </c>
      <c r="B46" s="50" t="s">
        <v>75</v>
      </c>
      <c r="C46" s="51" t="s">
        <v>112</v>
      </c>
      <c r="D46" s="19">
        <v>0.5</v>
      </c>
      <c r="E46" s="20">
        <v>2.5</v>
      </c>
      <c r="F46" s="19"/>
      <c r="G46" s="20"/>
      <c r="H46" s="20"/>
      <c r="I46" s="21"/>
      <c r="J46" s="22"/>
      <c r="K46" s="21"/>
      <c r="L46" s="23">
        <v>0</v>
      </c>
      <c r="M46" s="23">
        <v>1</v>
      </c>
      <c r="N46" s="23">
        <v>0</v>
      </c>
      <c r="O46" s="23">
        <v>0</v>
      </c>
      <c r="P46" s="23">
        <v>2</v>
      </c>
      <c r="Q46" s="17">
        <f t="shared" si="1"/>
        <v>28.571428571428573</v>
      </c>
      <c r="R46" s="17">
        <f t="shared" si="2"/>
        <v>0</v>
      </c>
      <c r="S46" s="17">
        <f t="shared" si="3"/>
        <v>66.666666666666671</v>
      </c>
      <c r="T46" s="18">
        <f t="shared" si="0"/>
        <v>6</v>
      </c>
    </row>
    <row r="47" spans="1:20" x14ac:dyDescent="0.25">
      <c r="A47" s="3">
        <v>38</v>
      </c>
      <c r="B47" s="50" t="s">
        <v>75</v>
      </c>
      <c r="C47" s="51" t="s">
        <v>113</v>
      </c>
      <c r="D47" s="19">
        <v>2.5</v>
      </c>
      <c r="E47" s="20">
        <v>1.5</v>
      </c>
      <c r="F47" s="19"/>
      <c r="G47" s="20"/>
      <c r="H47" s="20"/>
      <c r="I47" s="21"/>
      <c r="J47" s="22"/>
      <c r="K47" s="21"/>
      <c r="L47" s="23">
        <v>1</v>
      </c>
      <c r="M47" s="23">
        <v>3</v>
      </c>
      <c r="N47" s="23">
        <v>0</v>
      </c>
      <c r="O47" s="23">
        <v>0</v>
      </c>
      <c r="P47" s="23">
        <v>2</v>
      </c>
      <c r="Q47" s="17">
        <f t="shared" si="1"/>
        <v>57.142857142857146</v>
      </c>
      <c r="R47" s="17">
        <f t="shared" si="2"/>
        <v>0</v>
      </c>
      <c r="S47" s="17">
        <f t="shared" si="3"/>
        <v>66.666666666666671</v>
      </c>
      <c r="T47" s="18">
        <f t="shared" si="0"/>
        <v>10</v>
      </c>
    </row>
    <row r="48" spans="1:20" x14ac:dyDescent="0.25">
      <c r="A48" s="3">
        <v>39</v>
      </c>
      <c r="B48" s="50" t="s">
        <v>75</v>
      </c>
      <c r="C48" s="51" t="s">
        <v>114</v>
      </c>
      <c r="D48" s="19">
        <v>3</v>
      </c>
      <c r="E48" s="20">
        <v>2.5</v>
      </c>
      <c r="F48" s="19"/>
      <c r="G48" s="20"/>
      <c r="H48" s="20"/>
      <c r="I48" s="21"/>
      <c r="J48" s="22"/>
      <c r="K48" s="21"/>
      <c r="L48" s="23">
        <v>2</v>
      </c>
      <c r="M48" s="23">
        <v>1</v>
      </c>
      <c r="N48" s="23">
        <v>0.5</v>
      </c>
      <c r="O48" s="23">
        <v>0</v>
      </c>
      <c r="P48" s="23">
        <v>3</v>
      </c>
      <c r="Q48" s="17">
        <f t="shared" si="1"/>
        <v>64.285714285714292</v>
      </c>
      <c r="R48" s="17">
        <f t="shared" si="2"/>
        <v>0</v>
      </c>
      <c r="S48" s="17">
        <f t="shared" si="3"/>
        <v>100</v>
      </c>
      <c r="T48" s="18">
        <f t="shared" si="0"/>
        <v>12</v>
      </c>
    </row>
    <row r="49" spans="1:20" x14ac:dyDescent="0.25">
      <c r="A49" s="3">
        <v>40</v>
      </c>
      <c r="B49" s="50" t="s">
        <v>75</v>
      </c>
      <c r="C49" s="51" t="s">
        <v>115</v>
      </c>
      <c r="D49" s="23">
        <v>2.5</v>
      </c>
      <c r="E49" s="20">
        <v>1.5</v>
      </c>
      <c r="F49" s="19"/>
      <c r="G49" s="20"/>
      <c r="H49" s="20"/>
      <c r="I49" s="21"/>
      <c r="J49" s="22"/>
      <c r="K49" s="21"/>
      <c r="L49" s="23">
        <v>2</v>
      </c>
      <c r="M49" s="23">
        <v>1.5</v>
      </c>
      <c r="N49" s="23">
        <v>1</v>
      </c>
      <c r="O49" s="23">
        <v>3</v>
      </c>
      <c r="P49" s="23">
        <v>2.5</v>
      </c>
      <c r="Q49" s="17">
        <f t="shared" si="1"/>
        <v>60.714285714285715</v>
      </c>
      <c r="R49" s="17">
        <f t="shared" si="2"/>
        <v>100</v>
      </c>
      <c r="S49" s="17">
        <f t="shared" si="3"/>
        <v>83.333333333333329</v>
      </c>
      <c r="T49" s="18">
        <f t="shared" si="0"/>
        <v>14</v>
      </c>
    </row>
    <row r="50" spans="1:20" x14ac:dyDescent="0.25">
      <c r="A50" s="3">
        <v>41</v>
      </c>
      <c r="B50" s="50" t="s">
        <v>75</v>
      </c>
      <c r="C50" s="51" t="s">
        <v>116</v>
      </c>
      <c r="D50" s="23">
        <v>1</v>
      </c>
      <c r="E50" s="23">
        <v>1.5</v>
      </c>
      <c r="F50" s="23"/>
      <c r="G50" s="23"/>
      <c r="H50" s="23"/>
      <c r="I50" s="23"/>
      <c r="J50" s="23"/>
      <c r="K50" s="23"/>
      <c r="L50" s="23">
        <v>0</v>
      </c>
      <c r="M50" s="23">
        <v>2</v>
      </c>
      <c r="N50" s="23">
        <v>0.5</v>
      </c>
      <c r="O50" s="23">
        <v>3</v>
      </c>
      <c r="P50" s="23">
        <v>2</v>
      </c>
      <c r="Q50" s="17">
        <f t="shared" si="1"/>
        <v>35.714285714285715</v>
      </c>
      <c r="R50" s="17">
        <f t="shared" si="2"/>
        <v>100</v>
      </c>
      <c r="S50" s="17">
        <f t="shared" si="3"/>
        <v>66.666666666666671</v>
      </c>
      <c r="T50" s="18">
        <f t="shared" si="0"/>
        <v>10</v>
      </c>
    </row>
    <row r="51" spans="1:20" x14ac:dyDescent="0.25">
      <c r="A51" s="3">
        <v>42</v>
      </c>
      <c r="B51" s="50" t="s">
        <v>75</v>
      </c>
      <c r="C51" s="51" t="s">
        <v>117</v>
      </c>
      <c r="D51" s="23">
        <v>0</v>
      </c>
      <c r="E51" s="23">
        <v>1</v>
      </c>
      <c r="F51" s="23"/>
      <c r="G51" s="23"/>
      <c r="H51" s="23"/>
      <c r="I51" s="23"/>
      <c r="J51" s="23"/>
      <c r="K51" s="23"/>
      <c r="L51" s="23">
        <v>0</v>
      </c>
      <c r="M51" s="23">
        <v>0.5</v>
      </c>
      <c r="N51" s="23">
        <v>0</v>
      </c>
      <c r="O51" s="23">
        <v>2.5</v>
      </c>
      <c r="P51" s="23">
        <v>0</v>
      </c>
      <c r="Q51" s="17">
        <f t="shared" si="1"/>
        <v>10.714285714285714</v>
      </c>
      <c r="R51" s="17">
        <f t="shared" si="2"/>
        <v>83.333333333333329</v>
      </c>
      <c r="S51" s="17">
        <f t="shared" si="3"/>
        <v>0</v>
      </c>
      <c r="T51" s="18">
        <f t="shared" si="0"/>
        <v>4</v>
      </c>
    </row>
    <row r="52" spans="1:20" x14ac:dyDescent="0.25">
      <c r="A52" s="3">
        <v>43</v>
      </c>
      <c r="B52" s="50" t="s">
        <v>75</v>
      </c>
      <c r="C52" s="51" t="s">
        <v>118</v>
      </c>
      <c r="D52" s="23">
        <v>0.5</v>
      </c>
      <c r="E52" s="23">
        <v>2.5</v>
      </c>
      <c r="F52" s="23"/>
      <c r="G52" s="23"/>
      <c r="H52" s="23"/>
      <c r="I52" s="23"/>
      <c r="J52" s="23"/>
      <c r="K52" s="23"/>
      <c r="L52" s="23">
        <v>1</v>
      </c>
      <c r="M52" s="23">
        <v>1.5</v>
      </c>
      <c r="N52" s="23">
        <v>1.5</v>
      </c>
      <c r="O52" s="23">
        <v>0</v>
      </c>
      <c r="P52" s="23">
        <v>0</v>
      </c>
      <c r="Q52" s="17">
        <f t="shared" si="1"/>
        <v>50</v>
      </c>
      <c r="R52" s="17">
        <f t="shared" si="2"/>
        <v>0</v>
      </c>
      <c r="S52" s="17">
        <f t="shared" si="3"/>
        <v>0</v>
      </c>
      <c r="T52" s="18">
        <f t="shared" si="0"/>
        <v>7</v>
      </c>
    </row>
    <row r="53" spans="1:20" x14ac:dyDescent="0.25">
      <c r="A53" s="3">
        <v>44</v>
      </c>
      <c r="B53" s="50" t="s">
        <v>75</v>
      </c>
      <c r="C53" s="51" t="s">
        <v>119</v>
      </c>
      <c r="D53" s="23">
        <v>3</v>
      </c>
      <c r="E53" s="23">
        <v>1.5</v>
      </c>
      <c r="F53" s="23"/>
      <c r="G53" s="23"/>
      <c r="H53" s="23"/>
      <c r="I53" s="23"/>
      <c r="J53" s="23"/>
      <c r="K53" s="23"/>
      <c r="L53" s="23">
        <v>2</v>
      </c>
      <c r="M53" s="23">
        <v>2.5</v>
      </c>
      <c r="N53" s="23">
        <v>2</v>
      </c>
      <c r="O53" s="23">
        <v>3</v>
      </c>
      <c r="P53" s="23">
        <v>1</v>
      </c>
      <c r="Q53" s="17">
        <f t="shared" si="1"/>
        <v>78.571428571428569</v>
      </c>
      <c r="R53" s="17">
        <f t="shared" si="2"/>
        <v>100</v>
      </c>
      <c r="S53" s="17">
        <f t="shared" si="3"/>
        <v>33.333333333333336</v>
      </c>
      <c r="T53" s="18">
        <f t="shared" si="0"/>
        <v>15</v>
      </c>
    </row>
    <row r="54" spans="1:20" x14ac:dyDescent="0.25">
      <c r="A54" s="3">
        <v>45</v>
      </c>
      <c r="B54" s="50" t="s">
        <v>75</v>
      </c>
      <c r="C54" s="51" t="s">
        <v>120</v>
      </c>
      <c r="D54" s="23">
        <v>3</v>
      </c>
      <c r="E54" s="23">
        <v>1.5</v>
      </c>
      <c r="F54" s="23"/>
      <c r="G54" s="23"/>
      <c r="H54" s="23"/>
      <c r="I54" s="23"/>
      <c r="J54" s="23"/>
      <c r="K54" s="23"/>
      <c r="L54" s="23">
        <v>0</v>
      </c>
      <c r="M54" s="23">
        <v>1</v>
      </c>
      <c r="N54" s="23">
        <v>0</v>
      </c>
      <c r="O54" s="23">
        <v>3</v>
      </c>
      <c r="P54" s="23">
        <v>1</v>
      </c>
      <c r="Q54" s="17">
        <f t="shared" si="1"/>
        <v>39.285714285714285</v>
      </c>
      <c r="R54" s="17">
        <f t="shared" si="2"/>
        <v>100</v>
      </c>
      <c r="S54" s="17">
        <f t="shared" si="3"/>
        <v>33.333333333333336</v>
      </c>
      <c r="T54" s="18">
        <f t="shared" si="0"/>
        <v>9.5</v>
      </c>
    </row>
    <row r="55" spans="1:20" x14ac:dyDescent="0.25">
      <c r="A55" s="3">
        <v>46</v>
      </c>
      <c r="B55" s="50" t="s">
        <v>75</v>
      </c>
      <c r="C55" s="51" t="s">
        <v>121</v>
      </c>
      <c r="D55" s="23">
        <v>0</v>
      </c>
      <c r="E55" s="23">
        <v>0</v>
      </c>
      <c r="F55" s="23"/>
      <c r="G55" s="23"/>
      <c r="H55" s="23"/>
      <c r="I55" s="23"/>
      <c r="J55" s="23"/>
      <c r="K55" s="23"/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17">
        <f t="shared" si="1"/>
        <v>0</v>
      </c>
      <c r="R55" s="17">
        <f t="shared" si="2"/>
        <v>0</v>
      </c>
      <c r="S55" s="17">
        <f t="shared" si="3"/>
        <v>0</v>
      </c>
      <c r="T55" s="18">
        <f t="shared" si="0"/>
        <v>0</v>
      </c>
    </row>
    <row r="56" spans="1:20" ht="15.75" customHeight="1" x14ac:dyDescent="0.25">
      <c r="A56" s="3"/>
      <c r="D56" s="87" t="s">
        <v>15</v>
      </c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37">
        <f>COUNTIF(Q10:Q49,"&gt;49")</f>
        <v>19</v>
      </c>
      <c r="R56" s="37">
        <f>COUNTIF(R10:R49,"&gt;49")</f>
        <v>14</v>
      </c>
      <c r="S56" s="37">
        <f>COUNTIF(S10:S49,"&gt;49")</f>
        <v>22</v>
      </c>
      <c r="T56" s="55"/>
    </row>
    <row r="57" spans="1:20" ht="23.25" customHeight="1" x14ac:dyDescent="0.25">
      <c r="A57" s="28"/>
      <c r="Q57" s="52">
        <f>Q56*100/$Q59</f>
        <v>44.186046511627907</v>
      </c>
      <c r="R57" s="52">
        <f>R56*100/$Q59</f>
        <v>32.558139534883722</v>
      </c>
      <c r="S57" s="52">
        <f>S56*100/$Q59</f>
        <v>51.162790697674417</v>
      </c>
    </row>
    <row r="58" spans="1:20" ht="15.75" customHeight="1" x14ac:dyDescent="0.25">
      <c r="A58" s="28"/>
      <c r="B58" s="53" t="s">
        <v>16</v>
      </c>
      <c r="C58" s="54" t="s">
        <v>17</v>
      </c>
      <c r="D58" s="32"/>
      <c r="E58" s="32"/>
      <c r="M58" s="88" t="s">
        <v>43</v>
      </c>
      <c r="N58" s="88"/>
      <c r="O58" s="88"/>
      <c r="P58" s="88"/>
      <c r="Q58" s="10">
        <v>0</v>
      </c>
      <c r="R58" s="12">
        <v>0</v>
      </c>
      <c r="S58" s="12">
        <v>0</v>
      </c>
    </row>
    <row r="59" spans="1:20" ht="22.5" customHeight="1" x14ac:dyDescent="0.25">
      <c r="A59" s="28"/>
      <c r="B59" s="89" t="s">
        <v>18</v>
      </c>
      <c r="C59" s="90"/>
      <c r="D59" s="84" t="s">
        <v>5</v>
      </c>
      <c r="E59" s="85"/>
      <c r="M59" s="86" t="s">
        <v>42</v>
      </c>
      <c r="N59" s="86"/>
      <c r="O59" s="86"/>
      <c r="P59" s="86"/>
      <c r="Q59" s="10">
        <v>43</v>
      </c>
      <c r="R59" s="13"/>
      <c r="S59" s="13"/>
    </row>
    <row r="60" spans="1:20" ht="15" customHeight="1" x14ac:dyDescent="0.25">
      <c r="A60" s="28"/>
      <c r="B60" s="80" t="s">
        <v>19</v>
      </c>
      <c r="C60" s="81"/>
      <c r="D60" s="24">
        <v>3</v>
      </c>
      <c r="E60" s="25"/>
      <c r="M60" s="86" t="s">
        <v>41</v>
      </c>
      <c r="N60" s="86"/>
      <c r="O60" s="86"/>
      <c r="P60" s="86"/>
      <c r="Q60" s="10">
        <v>46</v>
      </c>
    </row>
    <row r="61" spans="1:20" x14ac:dyDescent="0.25">
      <c r="B61" s="80" t="s">
        <v>20</v>
      </c>
      <c r="C61" s="81"/>
      <c r="D61" s="24">
        <v>2</v>
      </c>
      <c r="E61" s="25"/>
    </row>
    <row r="62" spans="1:20" ht="15" customHeight="1" x14ac:dyDescent="0.25">
      <c r="B62" s="80" t="s">
        <v>21</v>
      </c>
      <c r="C62" s="81"/>
      <c r="D62" s="24">
        <v>1</v>
      </c>
      <c r="E62" s="25"/>
    </row>
    <row r="63" spans="1:20" s="4" customFormat="1" ht="15.75" thickBot="1" x14ac:dyDescent="0.3">
      <c r="A63"/>
      <c r="B63" s="82" t="s">
        <v>6</v>
      </c>
      <c r="C63" s="83"/>
      <c r="D63" s="26">
        <v>0</v>
      </c>
      <c r="E63" s="27"/>
      <c r="I63" s="7"/>
      <c r="T63" s="1"/>
    </row>
    <row r="64" spans="1:20" s="4" customFormat="1" ht="15" customHeight="1" x14ac:dyDescent="0.25">
      <c r="A64"/>
      <c r="I64" s="7"/>
      <c r="T64" s="1"/>
    </row>
    <row r="65" spans="1:20" s="4" customFormat="1" ht="15" customHeight="1" x14ac:dyDescent="0.25">
      <c r="A65"/>
      <c r="I65" s="7"/>
      <c r="T65" s="1"/>
    </row>
    <row r="66" spans="1:20" s="4" customFormat="1" x14ac:dyDescent="0.25">
      <c r="A66"/>
      <c r="I66" s="7"/>
      <c r="T66" s="1"/>
    </row>
  </sheetData>
  <mergeCells count="18">
    <mergeCell ref="D56:P56"/>
    <mergeCell ref="M58:P58"/>
    <mergeCell ref="B59:C59"/>
    <mergeCell ref="B60:C60"/>
    <mergeCell ref="A1:T1"/>
    <mergeCell ref="A7:C7"/>
    <mergeCell ref="D7:P7"/>
    <mergeCell ref="Q7:S7"/>
    <mergeCell ref="A8:C8"/>
    <mergeCell ref="Q8:Q9"/>
    <mergeCell ref="R8:R9"/>
    <mergeCell ref="S8:S9"/>
    <mergeCell ref="B62:C62"/>
    <mergeCell ref="B63:C63"/>
    <mergeCell ref="D59:E59"/>
    <mergeCell ref="M59:P59"/>
    <mergeCell ref="M60:P60"/>
    <mergeCell ref="B61:C61"/>
  </mergeCells>
  <phoneticPr fontId="29" type="noConversion"/>
  <pageMargins left="0.70866141732283472" right="0.70866141732283472" top="0.74803149606299213" bottom="0.23622047244094491" header="0.51181102362204722" footer="0.15748031496062992"/>
  <pageSetup paperSize="9" firstPageNumber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"/>
  <sheetViews>
    <sheetView workbookViewId="0">
      <selection sqref="A1:T5"/>
    </sheetView>
  </sheetViews>
  <sheetFormatPr defaultRowHeight="15" x14ac:dyDescent="0.25"/>
  <cols>
    <col min="1" max="1" width="4.5703125" customWidth="1"/>
    <col min="2" max="2" width="11" style="5" customWidth="1"/>
    <col min="3" max="3" width="19.85546875" style="6" customWidth="1"/>
    <col min="4" max="4" width="5.7109375" style="4" customWidth="1"/>
    <col min="5" max="5" width="6.28515625" style="4" customWidth="1"/>
    <col min="6" max="8" width="9.140625" style="4" hidden="1" customWidth="1"/>
    <col min="9" max="9" width="9.140625" style="7" hidden="1" customWidth="1"/>
    <col min="10" max="11" width="9.140625" style="4" hidden="1" customWidth="1"/>
    <col min="12" max="12" width="8.85546875" style="4" customWidth="1"/>
    <col min="13" max="13" width="9.5703125" style="4" customWidth="1"/>
    <col min="14" max="14" width="6.140625" style="4" customWidth="1"/>
    <col min="15" max="15" width="6.42578125" style="4" customWidth="1"/>
    <col min="16" max="16" width="6.5703125" style="1" customWidth="1"/>
  </cols>
  <sheetData>
    <row r="1" spans="1:20" ht="15.75" x14ac:dyDescent="0.25">
      <c r="A1" s="72" t="s">
        <v>73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spans="1:20" ht="15.75" x14ac:dyDescent="0.25">
      <c r="A2" s="15" t="s">
        <v>33</v>
      </c>
      <c r="O2" s="48" t="s">
        <v>32</v>
      </c>
      <c r="P2" s="48"/>
      <c r="Q2" s="4"/>
      <c r="R2" s="4"/>
      <c r="S2" s="4"/>
      <c r="T2" s="1"/>
    </row>
    <row r="3" spans="1:20" ht="15.75" x14ac:dyDescent="0.25">
      <c r="A3" s="16" t="s">
        <v>34</v>
      </c>
      <c r="P3" s="4"/>
      <c r="Q3" s="4"/>
      <c r="R3" s="4"/>
      <c r="S3" s="4"/>
      <c r="T3" s="1"/>
    </row>
    <row r="4" spans="1:20" ht="15.75" x14ac:dyDescent="0.25">
      <c r="A4" s="16" t="s">
        <v>122</v>
      </c>
      <c r="P4" s="4"/>
      <c r="Q4" s="4"/>
      <c r="R4" s="4"/>
      <c r="S4" s="4"/>
      <c r="T4" s="1"/>
    </row>
    <row r="5" spans="1:20" ht="15.75" x14ac:dyDescent="0.25">
      <c r="A5" s="16"/>
      <c r="O5" s="49"/>
      <c r="P5" s="49"/>
      <c r="Q5" s="4"/>
      <c r="R5" s="4"/>
      <c r="S5" s="4"/>
      <c r="T5" s="1"/>
    </row>
    <row r="6" spans="1:20" ht="15.75" x14ac:dyDescent="0.25">
      <c r="A6" s="16"/>
    </row>
    <row r="7" spans="1:20" x14ac:dyDescent="0.25">
      <c r="A7" s="75"/>
      <c r="B7" s="75"/>
      <c r="C7" s="75"/>
      <c r="D7" s="75" t="s">
        <v>49</v>
      </c>
      <c r="E7" s="75"/>
      <c r="F7" s="75"/>
      <c r="G7" s="75"/>
      <c r="H7" s="75"/>
      <c r="I7" s="75"/>
      <c r="J7" s="75"/>
      <c r="K7" s="75"/>
      <c r="L7" s="75"/>
      <c r="M7" s="75"/>
      <c r="N7" s="91" t="s">
        <v>0</v>
      </c>
      <c r="O7" s="91"/>
    </row>
    <row r="8" spans="1:20" ht="15.75" thickBot="1" x14ac:dyDescent="0.3">
      <c r="A8" s="74" t="s">
        <v>1</v>
      </c>
      <c r="B8" s="74"/>
      <c r="C8" s="74"/>
      <c r="D8" s="2" t="s">
        <v>12</v>
      </c>
      <c r="E8" s="2" t="s">
        <v>12</v>
      </c>
      <c r="F8" s="2"/>
      <c r="G8" s="2"/>
      <c r="H8" s="2"/>
      <c r="I8" s="2"/>
      <c r="J8" s="2"/>
      <c r="K8" s="2"/>
      <c r="L8" s="2" t="s">
        <v>12</v>
      </c>
      <c r="M8" s="2" t="s">
        <v>23</v>
      </c>
      <c r="N8" s="73" t="s">
        <v>67</v>
      </c>
      <c r="O8" s="73" t="s">
        <v>68</v>
      </c>
    </row>
    <row r="9" spans="1:20" ht="25.5" x14ac:dyDescent="0.25">
      <c r="A9" s="29" t="s">
        <v>7</v>
      </c>
      <c r="B9" s="30" t="s">
        <v>2</v>
      </c>
      <c r="C9" s="31" t="s">
        <v>3</v>
      </c>
      <c r="D9" s="56" t="s">
        <v>46</v>
      </c>
      <c r="E9" s="56" t="s">
        <v>47</v>
      </c>
      <c r="F9" s="56"/>
      <c r="G9" s="56"/>
      <c r="H9" s="56"/>
      <c r="I9" s="56"/>
      <c r="J9" s="56"/>
      <c r="K9" s="56"/>
      <c r="L9" s="56" t="s">
        <v>45</v>
      </c>
      <c r="M9" s="56" t="s">
        <v>44</v>
      </c>
      <c r="N9" s="73"/>
      <c r="O9" s="73"/>
      <c r="P9" s="14" t="s">
        <v>4</v>
      </c>
    </row>
    <row r="10" spans="1:20" x14ac:dyDescent="0.25">
      <c r="A10" s="3">
        <v>1</v>
      </c>
      <c r="B10" s="50" t="s">
        <v>75</v>
      </c>
      <c r="C10" s="51" t="s">
        <v>76</v>
      </c>
      <c r="D10" s="19">
        <v>0</v>
      </c>
      <c r="E10" s="20">
        <v>0</v>
      </c>
      <c r="F10" s="19"/>
      <c r="G10" s="20"/>
      <c r="H10" s="20"/>
      <c r="I10" s="21"/>
      <c r="J10" s="22"/>
      <c r="K10" s="21"/>
      <c r="L10" s="23">
        <v>3.5</v>
      </c>
      <c r="M10" s="23">
        <v>1</v>
      </c>
      <c r="N10" s="17">
        <f>(D10+E10+L10)*100/16</f>
        <v>21.875</v>
      </c>
      <c r="O10" s="17">
        <f>(M10)*100/4</f>
        <v>25</v>
      </c>
      <c r="P10" s="18">
        <f t="shared" ref="P10:P55" si="0">SUM(D10:M10)</f>
        <v>4.5</v>
      </c>
    </row>
    <row r="11" spans="1:20" x14ac:dyDescent="0.25">
      <c r="A11" s="3">
        <v>2</v>
      </c>
      <c r="B11" s="50" t="s">
        <v>75</v>
      </c>
      <c r="C11" s="51" t="s">
        <v>77</v>
      </c>
      <c r="D11" s="19">
        <v>0</v>
      </c>
      <c r="E11" s="20">
        <v>0</v>
      </c>
      <c r="F11" s="19"/>
      <c r="G11" s="20"/>
      <c r="H11" s="20"/>
      <c r="I11" s="21"/>
      <c r="J11" s="22"/>
      <c r="K11" s="21"/>
      <c r="L11" s="23">
        <v>0</v>
      </c>
      <c r="M11" s="23">
        <v>0</v>
      </c>
      <c r="N11" s="17">
        <f t="shared" ref="N11:N55" si="1">(D11+E11+L11)*100/16</f>
        <v>0</v>
      </c>
      <c r="O11" s="17">
        <f t="shared" ref="O11:O55" si="2">(M11)*100/4</f>
        <v>0</v>
      </c>
      <c r="P11" s="18">
        <f t="shared" si="0"/>
        <v>0</v>
      </c>
    </row>
    <row r="12" spans="1:20" x14ac:dyDescent="0.25">
      <c r="A12" s="3">
        <v>3</v>
      </c>
      <c r="B12" s="50" t="s">
        <v>75</v>
      </c>
      <c r="C12" s="51" t="s">
        <v>78</v>
      </c>
      <c r="D12" s="19">
        <v>7</v>
      </c>
      <c r="E12" s="20">
        <v>0</v>
      </c>
      <c r="F12" s="19"/>
      <c r="G12" s="20"/>
      <c r="H12" s="20"/>
      <c r="I12" s="21"/>
      <c r="J12" s="22"/>
      <c r="K12" s="21"/>
      <c r="L12" s="23">
        <v>0</v>
      </c>
      <c r="M12" s="23">
        <v>2.5</v>
      </c>
      <c r="N12" s="17">
        <f t="shared" si="1"/>
        <v>43.75</v>
      </c>
      <c r="O12" s="17">
        <f t="shared" si="2"/>
        <v>62.5</v>
      </c>
      <c r="P12" s="18">
        <f t="shared" si="0"/>
        <v>9.5</v>
      </c>
    </row>
    <row r="13" spans="1:20" x14ac:dyDescent="0.25">
      <c r="A13" s="3">
        <v>4</v>
      </c>
      <c r="B13" s="50" t="s">
        <v>75</v>
      </c>
      <c r="C13" s="51" t="s">
        <v>79</v>
      </c>
      <c r="D13" s="19">
        <v>4</v>
      </c>
      <c r="E13" s="20">
        <v>1.5</v>
      </c>
      <c r="F13" s="19"/>
      <c r="G13" s="20"/>
      <c r="H13" s="20"/>
      <c r="I13" s="21"/>
      <c r="J13" s="22"/>
      <c r="K13" s="21"/>
      <c r="L13" s="23">
        <v>1</v>
      </c>
      <c r="M13" s="23">
        <v>1</v>
      </c>
      <c r="N13" s="17">
        <f t="shared" si="1"/>
        <v>40.625</v>
      </c>
      <c r="O13" s="17">
        <f t="shared" si="2"/>
        <v>25</v>
      </c>
      <c r="P13" s="18">
        <f t="shared" si="0"/>
        <v>7.5</v>
      </c>
    </row>
    <row r="14" spans="1:20" x14ac:dyDescent="0.25">
      <c r="A14" s="3">
        <v>5</v>
      </c>
      <c r="B14" s="50" t="s">
        <v>75</v>
      </c>
      <c r="C14" s="51" t="s">
        <v>80</v>
      </c>
      <c r="D14" s="19">
        <v>0</v>
      </c>
      <c r="E14" s="20">
        <v>2</v>
      </c>
      <c r="F14" s="19"/>
      <c r="G14" s="20"/>
      <c r="H14" s="20"/>
      <c r="I14" s="21"/>
      <c r="J14" s="22"/>
      <c r="K14" s="21"/>
      <c r="L14" s="23">
        <v>5</v>
      </c>
      <c r="M14" s="23">
        <v>4</v>
      </c>
      <c r="N14" s="17">
        <f t="shared" si="1"/>
        <v>43.75</v>
      </c>
      <c r="O14" s="17">
        <f t="shared" si="2"/>
        <v>100</v>
      </c>
      <c r="P14" s="18">
        <f t="shared" si="0"/>
        <v>11</v>
      </c>
    </row>
    <row r="15" spans="1:20" ht="15" customHeight="1" x14ac:dyDescent="0.25">
      <c r="A15" s="3">
        <v>6</v>
      </c>
      <c r="B15" s="50" t="s">
        <v>75</v>
      </c>
      <c r="C15" s="51" t="s">
        <v>81</v>
      </c>
      <c r="D15" s="19">
        <v>0</v>
      </c>
      <c r="E15" s="20">
        <v>0</v>
      </c>
      <c r="F15" s="19"/>
      <c r="G15" s="20"/>
      <c r="H15" s="20"/>
      <c r="I15" s="21"/>
      <c r="J15" s="22"/>
      <c r="K15" s="21"/>
      <c r="L15" s="23">
        <v>6</v>
      </c>
      <c r="M15" s="23">
        <v>0</v>
      </c>
      <c r="N15" s="17">
        <f t="shared" si="1"/>
        <v>37.5</v>
      </c>
      <c r="O15" s="17">
        <f t="shared" si="2"/>
        <v>0</v>
      </c>
      <c r="P15" s="18">
        <f t="shared" si="0"/>
        <v>6</v>
      </c>
    </row>
    <row r="16" spans="1:20" x14ac:dyDescent="0.25">
      <c r="A16" s="3">
        <v>7</v>
      </c>
      <c r="B16" s="50" t="s">
        <v>75</v>
      </c>
      <c r="C16" s="51" t="s">
        <v>82</v>
      </c>
      <c r="D16" s="19">
        <v>4</v>
      </c>
      <c r="E16" s="20">
        <v>1</v>
      </c>
      <c r="F16" s="19"/>
      <c r="G16" s="20"/>
      <c r="H16" s="20"/>
      <c r="I16" s="21"/>
      <c r="J16" s="22"/>
      <c r="K16" s="21"/>
      <c r="L16" s="23">
        <v>6</v>
      </c>
      <c r="M16" s="23">
        <v>4</v>
      </c>
      <c r="N16" s="17">
        <f t="shared" si="1"/>
        <v>68.75</v>
      </c>
      <c r="O16" s="17">
        <f t="shared" si="2"/>
        <v>100</v>
      </c>
      <c r="P16" s="18">
        <f t="shared" si="0"/>
        <v>15</v>
      </c>
    </row>
    <row r="17" spans="1:16" x14ac:dyDescent="0.25">
      <c r="A17" s="3">
        <v>8</v>
      </c>
      <c r="B17" s="50" t="s">
        <v>75</v>
      </c>
      <c r="C17" s="51" t="s">
        <v>83</v>
      </c>
      <c r="D17" s="19">
        <v>7</v>
      </c>
      <c r="E17" s="20">
        <v>1.5</v>
      </c>
      <c r="F17" s="19"/>
      <c r="G17" s="20"/>
      <c r="H17" s="20"/>
      <c r="I17" s="21"/>
      <c r="J17" s="22"/>
      <c r="K17" s="21"/>
      <c r="L17" s="23">
        <v>6</v>
      </c>
      <c r="M17" s="23">
        <v>2.5</v>
      </c>
      <c r="N17" s="17">
        <f t="shared" si="1"/>
        <v>90.625</v>
      </c>
      <c r="O17" s="17">
        <f t="shared" si="2"/>
        <v>62.5</v>
      </c>
      <c r="P17" s="18">
        <f t="shared" si="0"/>
        <v>17</v>
      </c>
    </row>
    <row r="18" spans="1:16" x14ac:dyDescent="0.25">
      <c r="A18" s="3">
        <v>9</v>
      </c>
      <c r="B18" s="50" t="s">
        <v>75</v>
      </c>
      <c r="C18" s="51" t="s">
        <v>84</v>
      </c>
      <c r="D18" s="19">
        <v>6</v>
      </c>
      <c r="E18" s="20">
        <v>1.5</v>
      </c>
      <c r="F18" s="19"/>
      <c r="G18" s="20"/>
      <c r="H18" s="20"/>
      <c r="I18" s="21"/>
      <c r="J18" s="22"/>
      <c r="K18" s="21"/>
      <c r="L18" s="23">
        <v>4</v>
      </c>
      <c r="M18" s="23">
        <v>1</v>
      </c>
      <c r="N18" s="17">
        <f t="shared" si="1"/>
        <v>71.875</v>
      </c>
      <c r="O18" s="17">
        <f t="shared" si="2"/>
        <v>25</v>
      </c>
      <c r="P18" s="18">
        <f t="shared" si="0"/>
        <v>12.5</v>
      </c>
    </row>
    <row r="19" spans="1:16" x14ac:dyDescent="0.25">
      <c r="A19" s="3">
        <v>10</v>
      </c>
      <c r="B19" s="50" t="s">
        <v>75</v>
      </c>
      <c r="C19" s="51" t="s">
        <v>85</v>
      </c>
      <c r="D19" s="19">
        <v>4</v>
      </c>
      <c r="E19" s="20">
        <v>0</v>
      </c>
      <c r="F19" s="19"/>
      <c r="G19" s="20"/>
      <c r="H19" s="20"/>
      <c r="I19" s="21"/>
      <c r="J19" s="22"/>
      <c r="K19" s="21"/>
      <c r="L19" s="23">
        <v>6</v>
      </c>
      <c r="M19" s="23">
        <v>0</v>
      </c>
      <c r="N19" s="17">
        <f t="shared" si="1"/>
        <v>62.5</v>
      </c>
      <c r="O19" s="17">
        <f t="shared" si="2"/>
        <v>0</v>
      </c>
      <c r="P19" s="18">
        <f t="shared" si="0"/>
        <v>10</v>
      </c>
    </row>
    <row r="20" spans="1:16" x14ac:dyDescent="0.25">
      <c r="A20" s="3">
        <v>11</v>
      </c>
      <c r="B20" s="50" t="s">
        <v>75</v>
      </c>
      <c r="C20" s="51" t="s">
        <v>86</v>
      </c>
      <c r="D20" s="19">
        <v>3</v>
      </c>
      <c r="E20" s="20">
        <v>2</v>
      </c>
      <c r="F20" s="19"/>
      <c r="G20" s="20"/>
      <c r="H20" s="20"/>
      <c r="I20" s="21"/>
      <c r="J20" s="22"/>
      <c r="K20" s="21"/>
      <c r="L20" s="23">
        <v>0</v>
      </c>
      <c r="M20" s="23">
        <v>1</v>
      </c>
      <c r="N20" s="17">
        <f t="shared" si="1"/>
        <v>31.25</v>
      </c>
      <c r="O20" s="17">
        <f t="shared" si="2"/>
        <v>25</v>
      </c>
      <c r="P20" s="18">
        <f t="shared" si="0"/>
        <v>6</v>
      </c>
    </row>
    <row r="21" spans="1:16" ht="16.5" customHeight="1" x14ac:dyDescent="0.25">
      <c r="A21" s="3">
        <v>12</v>
      </c>
      <c r="B21" s="50" t="s">
        <v>75</v>
      </c>
      <c r="C21" s="51" t="s">
        <v>87</v>
      </c>
      <c r="D21" s="19">
        <v>5</v>
      </c>
      <c r="E21" s="20">
        <v>2</v>
      </c>
      <c r="F21" s="19"/>
      <c r="G21" s="20"/>
      <c r="H21" s="20"/>
      <c r="I21" s="21"/>
      <c r="J21" s="22"/>
      <c r="K21" s="21"/>
      <c r="L21" s="23">
        <v>4</v>
      </c>
      <c r="M21" s="23">
        <v>4</v>
      </c>
      <c r="N21" s="17">
        <f t="shared" si="1"/>
        <v>68.75</v>
      </c>
      <c r="O21" s="17">
        <f t="shared" si="2"/>
        <v>100</v>
      </c>
      <c r="P21" s="18">
        <f t="shared" si="0"/>
        <v>15</v>
      </c>
    </row>
    <row r="22" spans="1:16" x14ac:dyDescent="0.25">
      <c r="A22" s="3">
        <v>13</v>
      </c>
      <c r="B22" s="50" t="s">
        <v>75</v>
      </c>
      <c r="C22" s="51" t="s">
        <v>88</v>
      </c>
      <c r="D22" s="19">
        <v>4</v>
      </c>
      <c r="E22" s="20">
        <v>0.5</v>
      </c>
      <c r="F22" s="19"/>
      <c r="G22" s="20"/>
      <c r="H22" s="20"/>
      <c r="I22" s="21"/>
      <c r="J22" s="22"/>
      <c r="K22" s="21"/>
      <c r="L22" s="23">
        <v>6</v>
      </c>
      <c r="M22" s="23">
        <v>2</v>
      </c>
      <c r="N22" s="17">
        <f t="shared" si="1"/>
        <v>65.625</v>
      </c>
      <c r="O22" s="17">
        <f t="shared" si="2"/>
        <v>50</v>
      </c>
      <c r="P22" s="18">
        <f t="shared" si="0"/>
        <v>12.5</v>
      </c>
    </row>
    <row r="23" spans="1:16" x14ac:dyDescent="0.25">
      <c r="A23" s="3">
        <v>14</v>
      </c>
      <c r="B23" s="50" t="s">
        <v>75</v>
      </c>
      <c r="C23" s="51" t="s">
        <v>89</v>
      </c>
      <c r="D23" s="19">
        <v>6.5</v>
      </c>
      <c r="E23" s="20">
        <v>0</v>
      </c>
      <c r="F23" s="19"/>
      <c r="G23" s="20"/>
      <c r="H23" s="20"/>
      <c r="I23" s="21"/>
      <c r="J23" s="22"/>
      <c r="K23" s="21"/>
      <c r="L23" s="23">
        <v>4</v>
      </c>
      <c r="M23" s="23">
        <v>2</v>
      </c>
      <c r="N23" s="17">
        <f t="shared" si="1"/>
        <v>65.625</v>
      </c>
      <c r="O23" s="17">
        <f t="shared" si="2"/>
        <v>50</v>
      </c>
      <c r="P23" s="18">
        <f t="shared" si="0"/>
        <v>12.5</v>
      </c>
    </row>
    <row r="24" spans="1:16" x14ac:dyDescent="0.25">
      <c r="A24" s="3">
        <v>15</v>
      </c>
      <c r="B24" s="50" t="s">
        <v>75</v>
      </c>
      <c r="C24" s="51" t="s">
        <v>90</v>
      </c>
      <c r="D24" s="19">
        <v>4</v>
      </c>
      <c r="E24" s="20">
        <v>0</v>
      </c>
      <c r="F24" s="19"/>
      <c r="G24" s="20"/>
      <c r="H24" s="20"/>
      <c r="I24" s="21"/>
      <c r="J24" s="22"/>
      <c r="K24" s="21"/>
      <c r="L24" s="23">
        <v>4</v>
      </c>
      <c r="M24" s="23">
        <v>1</v>
      </c>
      <c r="N24" s="17">
        <f t="shared" si="1"/>
        <v>50</v>
      </c>
      <c r="O24" s="17">
        <f t="shared" si="2"/>
        <v>25</v>
      </c>
      <c r="P24" s="18">
        <f t="shared" si="0"/>
        <v>9</v>
      </c>
    </row>
    <row r="25" spans="1:16" x14ac:dyDescent="0.25">
      <c r="A25" s="3">
        <v>16</v>
      </c>
      <c r="B25" s="50" t="s">
        <v>75</v>
      </c>
      <c r="C25" s="51" t="s">
        <v>91</v>
      </c>
      <c r="D25" s="19">
        <v>6.5</v>
      </c>
      <c r="E25" s="20">
        <v>0</v>
      </c>
      <c r="F25" s="19"/>
      <c r="G25" s="20"/>
      <c r="H25" s="20"/>
      <c r="I25" s="21"/>
      <c r="J25" s="22"/>
      <c r="K25" s="21"/>
      <c r="L25" s="23">
        <v>5</v>
      </c>
      <c r="M25" s="23">
        <v>3</v>
      </c>
      <c r="N25" s="17">
        <f t="shared" si="1"/>
        <v>71.875</v>
      </c>
      <c r="O25" s="17">
        <f t="shared" si="2"/>
        <v>75</v>
      </c>
      <c r="P25" s="18">
        <f t="shared" si="0"/>
        <v>14.5</v>
      </c>
    </row>
    <row r="26" spans="1:16" x14ac:dyDescent="0.25">
      <c r="A26" s="3">
        <v>17</v>
      </c>
      <c r="B26" s="50" t="s">
        <v>75</v>
      </c>
      <c r="C26" s="51" t="s">
        <v>92</v>
      </c>
      <c r="D26" s="19">
        <v>7</v>
      </c>
      <c r="E26" s="20">
        <v>1</v>
      </c>
      <c r="F26" s="19"/>
      <c r="G26" s="20"/>
      <c r="H26" s="20"/>
      <c r="I26" s="21"/>
      <c r="J26" s="22"/>
      <c r="K26" s="21"/>
      <c r="L26" s="23">
        <v>5</v>
      </c>
      <c r="M26" s="23">
        <v>4</v>
      </c>
      <c r="N26" s="17">
        <f t="shared" si="1"/>
        <v>81.25</v>
      </c>
      <c r="O26" s="17">
        <f t="shared" si="2"/>
        <v>100</v>
      </c>
      <c r="P26" s="18">
        <f t="shared" si="0"/>
        <v>17</v>
      </c>
    </row>
    <row r="27" spans="1:16" x14ac:dyDescent="0.25">
      <c r="A27" s="3">
        <v>18</v>
      </c>
      <c r="B27" s="50" t="s">
        <v>75</v>
      </c>
      <c r="C27" s="51" t="s">
        <v>93</v>
      </c>
      <c r="D27" s="19">
        <v>0</v>
      </c>
      <c r="E27" s="20">
        <v>0</v>
      </c>
      <c r="F27" s="19"/>
      <c r="G27" s="20"/>
      <c r="H27" s="20"/>
      <c r="I27" s="21"/>
      <c r="J27" s="22"/>
      <c r="K27" s="21"/>
      <c r="L27" s="23">
        <v>0</v>
      </c>
      <c r="M27" s="23">
        <v>0</v>
      </c>
      <c r="N27" s="17">
        <f t="shared" si="1"/>
        <v>0</v>
      </c>
      <c r="O27" s="17">
        <f t="shared" si="2"/>
        <v>0</v>
      </c>
      <c r="P27" s="18">
        <f t="shared" si="0"/>
        <v>0</v>
      </c>
    </row>
    <row r="28" spans="1:16" x14ac:dyDescent="0.25">
      <c r="A28" s="3">
        <v>19</v>
      </c>
      <c r="B28" s="50" t="s">
        <v>75</v>
      </c>
      <c r="C28" s="51" t="s">
        <v>94</v>
      </c>
      <c r="D28" s="19">
        <v>7</v>
      </c>
      <c r="E28" s="20">
        <v>2</v>
      </c>
      <c r="F28" s="19"/>
      <c r="G28" s="20"/>
      <c r="H28" s="20"/>
      <c r="I28" s="21"/>
      <c r="J28" s="22"/>
      <c r="K28" s="21"/>
      <c r="L28" s="23">
        <v>4</v>
      </c>
      <c r="M28" s="23">
        <v>3</v>
      </c>
      <c r="N28" s="17">
        <f t="shared" si="1"/>
        <v>81.25</v>
      </c>
      <c r="O28" s="17">
        <f t="shared" si="2"/>
        <v>75</v>
      </c>
      <c r="P28" s="18">
        <f t="shared" si="0"/>
        <v>16</v>
      </c>
    </row>
    <row r="29" spans="1:16" x14ac:dyDescent="0.25">
      <c r="A29" s="3">
        <v>20</v>
      </c>
      <c r="B29" s="50" t="s">
        <v>75</v>
      </c>
      <c r="C29" s="51" t="s">
        <v>95</v>
      </c>
      <c r="D29" s="19">
        <v>0</v>
      </c>
      <c r="E29" s="20">
        <v>0</v>
      </c>
      <c r="F29" s="19"/>
      <c r="G29" s="20"/>
      <c r="H29" s="20"/>
      <c r="I29" s="21"/>
      <c r="J29" s="22"/>
      <c r="K29" s="21"/>
      <c r="L29" s="23">
        <v>0</v>
      </c>
      <c r="M29" s="23">
        <v>0</v>
      </c>
      <c r="N29" s="17">
        <f t="shared" si="1"/>
        <v>0</v>
      </c>
      <c r="O29" s="17">
        <f t="shared" si="2"/>
        <v>0</v>
      </c>
      <c r="P29" s="18">
        <f t="shared" si="0"/>
        <v>0</v>
      </c>
    </row>
    <row r="30" spans="1:16" x14ac:dyDescent="0.25">
      <c r="A30" s="3">
        <v>21</v>
      </c>
      <c r="B30" s="50" t="s">
        <v>75</v>
      </c>
      <c r="C30" s="51" t="s">
        <v>96</v>
      </c>
      <c r="D30" s="19">
        <v>4</v>
      </c>
      <c r="E30" s="20">
        <v>2</v>
      </c>
      <c r="F30" s="19"/>
      <c r="G30" s="20"/>
      <c r="H30" s="20"/>
      <c r="I30" s="21"/>
      <c r="J30" s="22"/>
      <c r="K30" s="21"/>
      <c r="L30" s="23">
        <v>7</v>
      </c>
      <c r="M30" s="23">
        <v>4</v>
      </c>
      <c r="N30" s="17">
        <f t="shared" si="1"/>
        <v>81.25</v>
      </c>
      <c r="O30" s="17">
        <f t="shared" si="2"/>
        <v>100</v>
      </c>
      <c r="P30" s="18">
        <f t="shared" si="0"/>
        <v>17</v>
      </c>
    </row>
    <row r="31" spans="1:16" x14ac:dyDescent="0.25">
      <c r="A31" s="3">
        <v>22</v>
      </c>
      <c r="B31" s="50" t="s">
        <v>75</v>
      </c>
      <c r="C31" s="51" t="s">
        <v>97</v>
      </c>
      <c r="D31" s="19">
        <v>4</v>
      </c>
      <c r="E31" s="20">
        <v>0</v>
      </c>
      <c r="F31" s="19"/>
      <c r="G31" s="20"/>
      <c r="H31" s="20"/>
      <c r="I31" s="21"/>
      <c r="J31" s="22"/>
      <c r="K31" s="21"/>
      <c r="L31" s="23">
        <v>2</v>
      </c>
      <c r="M31" s="23">
        <v>0</v>
      </c>
      <c r="N31" s="17">
        <f t="shared" si="1"/>
        <v>37.5</v>
      </c>
      <c r="O31" s="17">
        <f t="shared" si="2"/>
        <v>0</v>
      </c>
      <c r="P31" s="18">
        <f t="shared" si="0"/>
        <v>6</v>
      </c>
    </row>
    <row r="32" spans="1:16" x14ac:dyDescent="0.25">
      <c r="A32" s="3">
        <v>23</v>
      </c>
      <c r="B32" s="50" t="s">
        <v>75</v>
      </c>
      <c r="C32" s="51" t="s">
        <v>98</v>
      </c>
      <c r="D32" s="19">
        <v>0</v>
      </c>
      <c r="E32" s="20">
        <v>0</v>
      </c>
      <c r="F32" s="19"/>
      <c r="G32" s="20"/>
      <c r="H32" s="20"/>
      <c r="I32" s="21"/>
      <c r="J32" s="22"/>
      <c r="K32" s="21"/>
      <c r="L32" s="23">
        <v>0</v>
      </c>
      <c r="M32" s="23">
        <v>0</v>
      </c>
      <c r="N32" s="17">
        <f t="shared" si="1"/>
        <v>0</v>
      </c>
      <c r="O32" s="17">
        <f t="shared" si="2"/>
        <v>0</v>
      </c>
      <c r="P32" s="18">
        <f t="shared" si="0"/>
        <v>0</v>
      </c>
    </row>
    <row r="33" spans="1:16" x14ac:dyDescent="0.25">
      <c r="A33" s="3">
        <v>24</v>
      </c>
      <c r="B33" s="50" t="s">
        <v>75</v>
      </c>
      <c r="C33" s="51" t="s">
        <v>99</v>
      </c>
      <c r="D33" s="19">
        <v>4.5</v>
      </c>
      <c r="E33" s="20">
        <v>0.5</v>
      </c>
      <c r="F33" s="19"/>
      <c r="G33" s="20"/>
      <c r="H33" s="20"/>
      <c r="I33" s="21"/>
      <c r="J33" s="22"/>
      <c r="K33" s="21"/>
      <c r="L33" s="23">
        <v>6</v>
      </c>
      <c r="M33" s="23">
        <v>2</v>
      </c>
      <c r="N33" s="17">
        <f t="shared" si="1"/>
        <v>68.75</v>
      </c>
      <c r="O33" s="17">
        <f t="shared" si="2"/>
        <v>50</v>
      </c>
      <c r="P33" s="18">
        <f t="shared" si="0"/>
        <v>13</v>
      </c>
    </row>
    <row r="34" spans="1:16" x14ac:dyDescent="0.25">
      <c r="A34" s="3">
        <v>25</v>
      </c>
      <c r="B34" s="50" t="s">
        <v>75</v>
      </c>
      <c r="C34" s="51" t="s">
        <v>100</v>
      </c>
      <c r="D34" s="19">
        <v>4</v>
      </c>
      <c r="E34" s="20">
        <v>2</v>
      </c>
      <c r="F34" s="19"/>
      <c r="G34" s="20"/>
      <c r="H34" s="20"/>
      <c r="I34" s="21"/>
      <c r="J34" s="22"/>
      <c r="K34" s="21"/>
      <c r="L34" s="23">
        <v>5.5</v>
      </c>
      <c r="M34" s="23">
        <v>0</v>
      </c>
      <c r="N34" s="17">
        <f t="shared" si="1"/>
        <v>71.875</v>
      </c>
      <c r="O34" s="17">
        <f t="shared" si="2"/>
        <v>0</v>
      </c>
      <c r="P34" s="18">
        <f t="shared" si="0"/>
        <v>11.5</v>
      </c>
    </row>
    <row r="35" spans="1:16" x14ac:dyDescent="0.25">
      <c r="A35" s="3">
        <v>26</v>
      </c>
      <c r="B35" s="50" t="s">
        <v>75</v>
      </c>
      <c r="C35" s="51" t="s">
        <v>101</v>
      </c>
      <c r="D35" s="19">
        <v>3</v>
      </c>
      <c r="E35" s="20">
        <v>0.5</v>
      </c>
      <c r="F35" s="19"/>
      <c r="G35" s="20"/>
      <c r="H35" s="20"/>
      <c r="I35" s="21"/>
      <c r="J35" s="22"/>
      <c r="K35" s="21"/>
      <c r="L35" s="23">
        <v>3</v>
      </c>
      <c r="M35" s="23">
        <v>4</v>
      </c>
      <c r="N35" s="17">
        <f t="shared" si="1"/>
        <v>40.625</v>
      </c>
      <c r="O35" s="17">
        <f t="shared" si="2"/>
        <v>100</v>
      </c>
      <c r="P35" s="18">
        <f t="shared" si="0"/>
        <v>10.5</v>
      </c>
    </row>
    <row r="36" spans="1:16" x14ac:dyDescent="0.25">
      <c r="A36" s="3">
        <v>27</v>
      </c>
      <c r="B36" s="50" t="s">
        <v>75</v>
      </c>
      <c r="C36" s="51" t="s">
        <v>102</v>
      </c>
      <c r="D36" s="19">
        <v>4.5</v>
      </c>
      <c r="E36" s="20">
        <v>2</v>
      </c>
      <c r="F36" s="19"/>
      <c r="G36" s="20"/>
      <c r="H36" s="20"/>
      <c r="I36" s="21"/>
      <c r="J36" s="22"/>
      <c r="K36" s="21"/>
      <c r="L36" s="23">
        <v>2</v>
      </c>
      <c r="M36" s="23">
        <v>2</v>
      </c>
      <c r="N36" s="17">
        <f t="shared" si="1"/>
        <v>53.125</v>
      </c>
      <c r="O36" s="17">
        <f t="shared" si="2"/>
        <v>50</v>
      </c>
      <c r="P36" s="18">
        <f t="shared" si="0"/>
        <v>10.5</v>
      </c>
    </row>
    <row r="37" spans="1:16" x14ac:dyDescent="0.25">
      <c r="A37" s="3">
        <v>28</v>
      </c>
      <c r="B37" s="50" t="s">
        <v>75</v>
      </c>
      <c r="C37" s="51" t="s">
        <v>103</v>
      </c>
      <c r="D37" s="19">
        <v>6</v>
      </c>
      <c r="E37" s="20">
        <v>0</v>
      </c>
      <c r="F37" s="19"/>
      <c r="G37" s="20"/>
      <c r="H37" s="20"/>
      <c r="I37" s="21"/>
      <c r="J37" s="22"/>
      <c r="K37" s="21"/>
      <c r="L37" s="23">
        <v>6</v>
      </c>
      <c r="M37" s="23">
        <v>4</v>
      </c>
      <c r="N37" s="17">
        <f t="shared" si="1"/>
        <v>75</v>
      </c>
      <c r="O37" s="17">
        <f t="shared" si="2"/>
        <v>100</v>
      </c>
      <c r="P37" s="18">
        <f t="shared" si="0"/>
        <v>16</v>
      </c>
    </row>
    <row r="38" spans="1:16" x14ac:dyDescent="0.25">
      <c r="A38" s="3">
        <v>29</v>
      </c>
      <c r="B38" s="50" t="s">
        <v>75</v>
      </c>
      <c r="C38" s="51" t="s">
        <v>104</v>
      </c>
      <c r="D38" s="19">
        <v>4</v>
      </c>
      <c r="E38" s="20">
        <v>2</v>
      </c>
      <c r="F38" s="19"/>
      <c r="G38" s="20"/>
      <c r="H38" s="20"/>
      <c r="I38" s="21"/>
      <c r="J38" s="22"/>
      <c r="K38" s="21"/>
      <c r="L38" s="23">
        <v>7</v>
      </c>
      <c r="M38" s="23">
        <v>4</v>
      </c>
      <c r="N38" s="17">
        <f t="shared" si="1"/>
        <v>81.25</v>
      </c>
      <c r="O38" s="17">
        <f t="shared" si="2"/>
        <v>100</v>
      </c>
      <c r="P38" s="18">
        <f t="shared" si="0"/>
        <v>17</v>
      </c>
    </row>
    <row r="39" spans="1:16" x14ac:dyDescent="0.25">
      <c r="A39" s="3">
        <v>30</v>
      </c>
      <c r="B39" s="50" t="s">
        <v>75</v>
      </c>
      <c r="C39" s="51" t="s">
        <v>105</v>
      </c>
      <c r="D39" s="19">
        <v>6</v>
      </c>
      <c r="E39" s="20">
        <v>2</v>
      </c>
      <c r="F39" s="19"/>
      <c r="G39" s="20"/>
      <c r="H39" s="20"/>
      <c r="I39" s="21"/>
      <c r="J39" s="22"/>
      <c r="K39" s="21"/>
      <c r="L39" s="23">
        <v>5.5</v>
      </c>
      <c r="M39" s="23">
        <v>4</v>
      </c>
      <c r="N39" s="17">
        <f t="shared" si="1"/>
        <v>84.375</v>
      </c>
      <c r="O39" s="17">
        <f t="shared" si="2"/>
        <v>100</v>
      </c>
      <c r="P39" s="18">
        <f t="shared" si="0"/>
        <v>17.5</v>
      </c>
    </row>
    <row r="40" spans="1:16" x14ac:dyDescent="0.25">
      <c r="A40" s="3">
        <v>31</v>
      </c>
      <c r="B40" s="50" t="s">
        <v>75</v>
      </c>
      <c r="C40" s="51" t="s">
        <v>106</v>
      </c>
      <c r="D40" s="19">
        <v>0</v>
      </c>
      <c r="E40" s="20">
        <v>0</v>
      </c>
      <c r="F40" s="19"/>
      <c r="G40" s="20"/>
      <c r="H40" s="20"/>
      <c r="I40" s="21"/>
      <c r="J40" s="22"/>
      <c r="K40" s="21"/>
      <c r="L40" s="23">
        <v>0</v>
      </c>
      <c r="M40" s="23">
        <v>0</v>
      </c>
      <c r="N40" s="17">
        <f t="shared" si="1"/>
        <v>0</v>
      </c>
      <c r="O40" s="17">
        <f t="shared" si="2"/>
        <v>0</v>
      </c>
      <c r="P40" s="18">
        <f t="shared" si="0"/>
        <v>0</v>
      </c>
    </row>
    <row r="41" spans="1:16" x14ac:dyDescent="0.25">
      <c r="A41" s="3">
        <v>32</v>
      </c>
      <c r="B41" s="50" t="s">
        <v>75</v>
      </c>
      <c r="C41" s="51" t="s">
        <v>107</v>
      </c>
      <c r="D41" s="19">
        <v>7</v>
      </c>
      <c r="E41" s="20">
        <v>0</v>
      </c>
      <c r="F41" s="19"/>
      <c r="G41" s="20"/>
      <c r="H41" s="20"/>
      <c r="I41" s="21"/>
      <c r="J41" s="22"/>
      <c r="K41" s="21"/>
      <c r="L41" s="23">
        <v>2</v>
      </c>
      <c r="M41" s="23">
        <v>2</v>
      </c>
      <c r="N41" s="17">
        <f t="shared" si="1"/>
        <v>56.25</v>
      </c>
      <c r="O41" s="17">
        <f t="shared" si="2"/>
        <v>50</v>
      </c>
      <c r="P41" s="18">
        <f t="shared" si="0"/>
        <v>11</v>
      </c>
    </row>
    <row r="42" spans="1:16" x14ac:dyDescent="0.25">
      <c r="A42" s="3">
        <v>33</v>
      </c>
      <c r="B42" s="50" t="s">
        <v>75</v>
      </c>
      <c r="C42" s="51" t="s">
        <v>108</v>
      </c>
      <c r="D42" s="19">
        <v>7</v>
      </c>
      <c r="E42" s="20">
        <v>0.5</v>
      </c>
      <c r="F42" s="19"/>
      <c r="G42" s="20"/>
      <c r="H42" s="20"/>
      <c r="I42" s="21"/>
      <c r="J42" s="22"/>
      <c r="K42" s="21"/>
      <c r="L42" s="23">
        <v>7</v>
      </c>
      <c r="M42" s="23">
        <v>3</v>
      </c>
      <c r="N42" s="17">
        <f t="shared" si="1"/>
        <v>90.625</v>
      </c>
      <c r="O42" s="17">
        <f t="shared" si="2"/>
        <v>75</v>
      </c>
      <c r="P42" s="18">
        <f t="shared" si="0"/>
        <v>17.5</v>
      </c>
    </row>
    <row r="43" spans="1:16" x14ac:dyDescent="0.25">
      <c r="A43" s="3">
        <v>34</v>
      </c>
      <c r="B43" s="50" t="s">
        <v>75</v>
      </c>
      <c r="C43" s="51" t="s">
        <v>109</v>
      </c>
      <c r="D43" s="19">
        <v>6.5</v>
      </c>
      <c r="E43" s="20">
        <v>2</v>
      </c>
      <c r="F43" s="19"/>
      <c r="G43" s="20"/>
      <c r="H43" s="20"/>
      <c r="I43" s="21"/>
      <c r="J43" s="22"/>
      <c r="K43" s="21"/>
      <c r="L43" s="23">
        <v>6</v>
      </c>
      <c r="M43" s="23">
        <v>4</v>
      </c>
      <c r="N43" s="17">
        <f t="shared" si="1"/>
        <v>90.625</v>
      </c>
      <c r="O43" s="17">
        <f t="shared" si="2"/>
        <v>100</v>
      </c>
      <c r="P43" s="18">
        <f t="shared" si="0"/>
        <v>18.5</v>
      </c>
    </row>
    <row r="44" spans="1:16" x14ac:dyDescent="0.25">
      <c r="A44" s="3">
        <v>35</v>
      </c>
      <c r="B44" s="50" t="s">
        <v>75</v>
      </c>
      <c r="C44" s="51" t="s">
        <v>110</v>
      </c>
      <c r="D44" s="19">
        <v>7</v>
      </c>
      <c r="E44" s="20">
        <v>1</v>
      </c>
      <c r="F44" s="19"/>
      <c r="G44" s="20"/>
      <c r="H44" s="20"/>
      <c r="I44" s="21"/>
      <c r="J44" s="22"/>
      <c r="K44" s="21"/>
      <c r="L44" s="23">
        <v>5</v>
      </c>
      <c r="M44" s="23">
        <v>4</v>
      </c>
      <c r="N44" s="17">
        <f t="shared" si="1"/>
        <v>81.25</v>
      </c>
      <c r="O44" s="17">
        <f t="shared" si="2"/>
        <v>100</v>
      </c>
      <c r="P44" s="18">
        <f t="shared" si="0"/>
        <v>17</v>
      </c>
    </row>
    <row r="45" spans="1:16" x14ac:dyDescent="0.25">
      <c r="A45" s="3">
        <v>36</v>
      </c>
      <c r="B45" s="50" t="s">
        <v>75</v>
      </c>
      <c r="C45" s="51" t="s">
        <v>111</v>
      </c>
      <c r="D45" s="19">
        <v>4</v>
      </c>
      <c r="E45" s="20">
        <v>0</v>
      </c>
      <c r="F45" s="19"/>
      <c r="G45" s="20"/>
      <c r="H45" s="20"/>
      <c r="I45" s="21"/>
      <c r="J45" s="22"/>
      <c r="K45" s="21"/>
      <c r="L45" s="23">
        <v>2</v>
      </c>
      <c r="M45" s="23">
        <v>2</v>
      </c>
      <c r="N45" s="17">
        <f t="shared" si="1"/>
        <v>37.5</v>
      </c>
      <c r="O45" s="17">
        <f t="shared" si="2"/>
        <v>50</v>
      </c>
      <c r="P45" s="18">
        <f t="shared" si="0"/>
        <v>8</v>
      </c>
    </row>
    <row r="46" spans="1:16" x14ac:dyDescent="0.25">
      <c r="A46" s="3">
        <v>37</v>
      </c>
      <c r="B46" s="50" t="s">
        <v>75</v>
      </c>
      <c r="C46" s="51" t="s">
        <v>112</v>
      </c>
      <c r="D46" s="19">
        <v>2</v>
      </c>
      <c r="E46" s="20">
        <v>0</v>
      </c>
      <c r="F46" s="19"/>
      <c r="G46" s="20"/>
      <c r="H46" s="20"/>
      <c r="I46" s="21"/>
      <c r="J46" s="22"/>
      <c r="K46" s="21"/>
      <c r="L46" s="23">
        <v>5</v>
      </c>
      <c r="M46" s="23">
        <v>4</v>
      </c>
      <c r="N46" s="17">
        <f t="shared" si="1"/>
        <v>43.75</v>
      </c>
      <c r="O46" s="17">
        <f t="shared" si="2"/>
        <v>100</v>
      </c>
      <c r="P46" s="18">
        <f t="shared" si="0"/>
        <v>11</v>
      </c>
    </row>
    <row r="47" spans="1:16" x14ac:dyDescent="0.25">
      <c r="A47" s="3">
        <v>38</v>
      </c>
      <c r="B47" s="50" t="s">
        <v>75</v>
      </c>
      <c r="C47" s="51" t="s">
        <v>113</v>
      </c>
      <c r="D47" s="19">
        <v>7</v>
      </c>
      <c r="E47" s="20">
        <v>0</v>
      </c>
      <c r="F47" s="19"/>
      <c r="G47" s="20"/>
      <c r="H47" s="20"/>
      <c r="I47" s="21"/>
      <c r="J47" s="22"/>
      <c r="K47" s="21"/>
      <c r="L47" s="23">
        <v>6.5</v>
      </c>
      <c r="M47" s="23">
        <v>4</v>
      </c>
      <c r="N47" s="17">
        <f t="shared" si="1"/>
        <v>84.375</v>
      </c>
      <c r="O47" s="17">
        <f t="shared" si="2"/>
        <v>100</v>
      </c>
      <c r="P47" s="18">
        <f t="shared" si="0"/>
        <v>17.5</v>
      </c>
    </row>
    <row r="48" spans="1:16" x14ac:dyDescent="0.25">
      <c r="A48" s="3">
        <v>39</v>
      </c>
      <c r="B48" s="50" t="s">
        <v>75</v>
      </c>
      <c r="C48" s="51" t="s">
        <v>114</v>
      </c>
      <c r="D48" s="19">
        <v>6</v>
      </c>
      <c r="E48" s="20">
        <v>2</v>
      </c>
      <c r="F48" s="19"/>
      <c r="G48" s="20"/>
      <c r="H48" s="20"/>
      <c r="I48" s="21"/>
      <c r="J48" s="22"/>
      <c r="K48" s="21"/>
      <c r="L48" s="23">
        <v>7</v>
      </c>
      <c r="M48" s="23">
        <v>4</v>
      </c>
      <c r="N48" s="17">
        <f t="shared" si="1"/>
        <v>93.75</v>
      </c>
      <c r="O48" s="17">
        <f t="shared" si="2"/>
        <v>100</v>
      </c>
      <c r="P48" s="18">
        <f t="shared" si="0"/>
        <v>19</v>
      </c>
    </row>
    <row r="49" spans="1:16" x14ac:dyDescent="0.25">
      <c r="A49" s="3">
        <v>40</v>
      </c>
      <c r="B49" s="50" t="s">
        <v>75</v>
      </c>
      <c r="C49" s="51" t="s">
        <v>115</v>
      </c>
      <c r="D49" s="23">
        <v>3.5</v>
      </c>
      <c r="E49" s="20">
        <v>0</v>
      </c>
      <c r="F49" s="19"/>
      <c r="G49" s="20"/>
      <c r="H49" s="20"/>
      <c r="I49" s="21"/>
      <c r="J49" s="22"/>
      <c r="K49" s="21"/>
      <c r="L49" s="23">
        <v>2.5</v>
      </c>
      <c r="M49" s="23">
        <v>2</v>
      </c>
      <c r="N49" s="17">
        <f t="shared" si="1"/>
        <v>37.5</v>
      </c>
      <c r="O49" s="17">
        <f t="shared" si="2"/>
        <v>50</v>
      </c>
      <c r="P49" s="18">
        <f t="shared" si="0"/>
        <v>8</v>
      </c>
    </row>
    <row r="50" spans="1:16" x14ac:dyDescent="0.25">
      <c r="A50" s="3">
        <v>41</v>
      </c>
      <c r="B50" s="50" t="s">
        <v>75</v>
      </c>
      <c r="C50" s="51" t="s">
        <v>116</v>
      </c>
      <c r="D50" s="23">
        <v>0</v>
      </c>
      <c r="E50" s="23">
        <v>0</v>
      </c>
      <c r="F50" s="23"/>
      <c r="G50" s="23"/>
      <c r="H50" s="23"/>
      <c r="I50" s="23"/>
      <c r="J50" s="23"/>
      <c r="K50" s="23"/>
      <c r="L50" s="23">
        <v>0</v>
      </c>
      <c r="M50" s="23">
        <v>0</v>
      </c>
      <c r="N50" s="17">
        <f t="shared" si="1"/>
        <v>0</v>
      </c>
      <c r="O50" s="17">
        <f t="shared" si="2"/>
        <v>0</v>
      </c>
      <c r="P50" s="18">
        <f t="shared" si="0"/>
        <v>0</v>
      </c>
    </row>
    <row r="51" spans="1:16" x14ac:dyDescent="0.25">
      <c r="A51" s="3">
        <v>42</v>
      </c>
      <c r="B51" s="50" t="s">
        <v>75</v>
      </c>
      <c r="C51" s="51" t="s">
        <v>117</v>
      </c>
      <c r="D51" s="23">
        <v>1.5</v>
      </c>
      <c r="E51" s="23">
        <v>0</v>
      </c>
      <c r="F51" s="23"/>
      <c r="G51" s="23"/>
      <c r="H51" s="23"/>
      <c r="I51" s="23"/>
      <c r="J51" s="23"/>
      <c r="K51" s="23"/>
      <c r="L51" s="23">
        <v>3</v>
      </c>
      <c r="M51" s="23">
        <v>1.5</v>
      </c>
      <c r="N51" s="17">
        <f t="shared" si="1"/>
        <v>28.125</v>
      </c>
      <c r="O51" s="17">
        <f t="shared" si="2"/>
        <v>37.5</v>
      </c>
      <c r="P51" s="18">
        <f t="shared" si="0"/>
        <v>6</v>
      </c>
    </row>
    <row r="52" spans="1:16" x14ac:dyDescent="0.25">
      <c r="A52" s="3">
        <v>43</v>
      </c>
      <c r="B52" s="50" t="s">
        <v>75</v>
      </c>
      <c r="C52" s="51" t="s">
        <v>118</v>
      </c>
      <c r="D52" s="23">
        <v>5</v>
      </c>
      <c r="E52" s="23">
        <v>2</v>
      </c>
      <c r="F52" s="23"/>
      <c r="G52" s="23"/>
      <c r="H52" s="23"/>
      <c r="I52" s="23"/>
      <c r="J52" s="23"/>
      <c r="K52" s="23"/>
      <c r="L52" s="23">
        <v>3</v>
      </c>
      <c r="M52" s="23">
        <v>3.5</v>
      </c>
      <c r="N52" s="17">
        <f t="shared" si="1"/>
        <v>62.5</v>
      </c>
      <c r="O52" s="17">
        <f t="shared" si="2"/>
        <v>87.5</v>
      </c>
      <c r="P52" s="18">
        <f t="shared" si="0"/>
        <v>13.5</v>
      </c>
    </row>
    <row r="53" spans="1:16" x14ac:dyDescent="0.25">
      <c r="A53" s="3">
        <v>44</v>
      </c>
      <c r="B53" s="50" t="s">
        <v>75</v>
      </c>
      <c r="C53" s="51" t="s">
        <v>119</v>
      </c>
      <c r="D53" s="23">
        <v>3.5</v>
      </c>
      <c r="E53" s="23">
        <v>1</v>
      </c>
      <c r="F53" s="23"/>
      <c r="G53" s="23"/>
      <c r="H53" s="23"/>
      <c r="I53" s="23"/>
      <c r="J53" s="23"/>
      <c r="K53" s="23"/>
      <c r="L53" s="23">
        <v>2.5</v>
      </c>
      <c r="M53" s="23">
        <v>4</v>
      </c>
      <c r="N53" s="17">
        <f t="shared" si="1"/>
        <v>43.75</v>
      </c>
      <c r="O53" s="17">
        <f t="shared" si="2"/>
        <v>100</v>
      </c>
      <c r="P53" s="18">
        <f t="shared" si="0"/>
        <v>11</v>
      </c>
    </row>
    <row r="54" spans="1:16" x14ac:dyDescent="0.25">
      <c r="A54" s="3">
        <v>45</v>
      </c>
      <c r="B54" s="50" t="s">
        <v>75</v>
      </c>
      <c r="C54" s="51" t="s">
        <v>120</v>
      </c>
      <c r="D54" s="23">
        <v>0</v>
      </c>
      <c r="E54" s="23">
        <v>0</v>
      </c>
      <c r="F54" s="23"/>
      <c r="G54" s="23"/>
      <c r="H54" s="23"/>
      <c r="I54" s="23"/>
      <c r="J54" s="23"/>
      <c r="K54" s="23"/>
      <c r="L54" s="23">
        <v>0</v>
      </c>
      <c r="M54" s="23">
        <v>0</v>
      </c>
      <c r="N54" s="17">
        <f t="shared" si="1"/>
        <v>0</v>
      </c>
      <c r="O54" s="17">
        <f t="shared" si="2"/>
        <v>0</v>
      </c>
      <c r="P54" s="18">
        <f t="shared" si="0"/>
        <v>0</v>
      </c>
    </row>
    <row r="55" spans="1:16" x14ac:dyDescent="0.25">
      <c r="A55" s="3">
        <v>46</v>
      </c>
      <c r="B55" s="50" t="s">
        <v>75</v>
      </c>
      <c r="C55" s="51" t="s">
        <v>121</v>
      </c>
      <c r="D55" s="23">
        <v>0</v>
      </c>
      <c r="E55" s="23">
        <v>0</v>
      </c>
      <c r="F55" s="23"/>
      <c r="G55" s="23"/>
      <c r="H55" s="23"/>
      <c r="I55" s="23"/>
      <c r="J55" s="23"/>
      <c r="K55" s="23"/>
      <c r="L55" s="23">
        <v>0</v>
      </c>
      <c r="M55" s="23">
        <v>0</v>
      </c>
      <c r="N55" s="17">
        <f t="shared" si="1"/>
        <v>0</v>
      </c>
      <c r="O55" s="17">
        <f t="shared" si="2"/>
        <v>0</v>
      </c>
      <c r="P55" s="18">
        <f t="shared" si="0"/>
        <v>0</v>
      </c>
    </row>
    <row r="56" spans="1:16" ht="15.75" customHeight="1" x14ac:dyDescent="0.25">
      <c r="A56" s="3"/>
      <c r="D56" s="87" t="s">
        <v>15</v>
      </c>
      <c r="E56" s="87"/>
      <c r="F56" s="87"/>
      <c r="G56" s="87"/>
      <c r="H56" s="87"/>
      <c r="I56" s="87"/>
      <c r="J56" s="87"/>
      <c r="K56" s="87"/>
      <c r="L56" s="87"/>
      <c r="M56" s="87"/>
      <c r="N56" s="37">
        <f>COUNTIF(N10:N49,"&gt;49")</f>
        <v>24</v>
      </c>
      <c r="O56" s="37">
        <f>COUNTIF(O10:O49,"&gt;49")</f>
        <v>26</v>
      </c>
      <c r="P56" s="55"/>
    </row>
    <row r="57" spans="1:16" ht="23.25" customHeight="1" x14ac:dyDescent="0.25">
      <c r="A57" s="28"/>
      <c r="N57" s="52">
        <f>N56*100/$N59</f>
        <v>63.157894736842103</v>
      </c>
      <c r="O57" s="52">
        <f>O56*100/$N59</f>
        <v>68.421052631578945</v>
      </c>
    </row>
    <row r="58" spans="1:16" ht="15.75" customHeight="1" x14ac:dyDescent="0.25">
      <c r="A58" s="28"/>
      <c r="B58" s="53" t="s">
        <v>16</v>
      </c>
      <c r="C58" s="54" t="s">
        <v>17</v>
      </c>
      <c r="D58" s="32"/>
      <c r="E58" s="32"/>
      <c r="L58" s="88" t="s">
        <v>43</v>
      </c>
      <c r="M58" s="88"/>
      <c r="N58" s="10">
        <v>1</v>
      </c>
      <c r="O58" s="12">
        <v>1</v>
      </c>
    </row>
    <row r="59" spans="1:16" ht="27" customHeight="1" x14ac:dyDescent="0.25">
      <c r="A59" s="28"/>
      <c r="B59" s="89" t="s">
        <v>18</v>
      </c>
      <c r="C59" s="90"/>
      <c r="D59" s="84" t="s">
        <v>5</v>
      </c>
      <c r="E59" s="85"/>
      <c r="L59" s="92" t="s">
        <v>42</v>
      </c>
      <c r="M59" s="93"/>
      <c r="N59" s="10">
        <v>38</v>
      </c>
      <c r="O59" s="13"/>
    </row>
    <row r="60" spans="1:16" ht="15" customHeight="1" x14ac:dyDescent="0.25">
      <c r="A60" s="28"/>
      <c r="B60" s="80" t="s">
        <v>19</v>
      </c>
      <c r="C60" s="81"/>
      <c r="D60" s="24">
        <v>3</v>
      </c>
      <c r="E60" s="25"/>
      <c r="L60" s="86" t="s">
        <v>41</v>
      </c>
      <c r="M60" s="86"/>
      <c r="N60" s="10">
        <v>46</v>
      </c>
    </row>
    <row r="61" spans="1:16" x14ac:dyDescent="0.25">
      <c r="B61" s="80" t="s">
        <v>20</v>
      </c>
      <c r="C61" s="81"/>
      <c r="D61" s="24">
        <v>2</v>
      </c>
      <c r="E61" s="25"/>
    </row>
    <row r="62" spans="1:16" ht="15" customHeight="1" x14ac:dyDescent="0.25">
      <c r="B62" s="80" t="s">
        <v>21</v>
      </c>
      <c r="C62" s="81"/>
      <c r="D62" s="24">
        <v>1</v>
      </c>
      <c r="E62" s="25"/>
    </row>
    <row r="63" spans="1:16" s="4" customFormat="1" ht="15.75" thickBot="1" x14ac:dyDescent="0.3">
      <c r="A63"/>
      <c r="B63" s="82" t="s">
        <v>6</v>
      </c>
      <c r="C63" s="83"/>
      <c r="D63" s="26">
        <v>0</v>
      </c>
      <c r="E63" s="27"/>
      <c r="I63" s="7"/>
      <c r="P63" s="1"/>
    </row>
    <row r="64" spans="1:16" s="4" customFormat="1" ht="15" customHeight="1" x14ac:dyDescent="0.25">
      <c r="A64"/>
      <c r="I64" s="7"/>
      <c r="P64" s="1"/>
    </row>
    <row r="65" spans="1:16" s="4" customFormat="1" ht="15" customHeight="1" x14ac:dyDescent="0.25">
      <c r="A65"/>
      <c r="I65" s="7"/>
      <c r="P65" s="1"/>
    </row>
    <row r="66" spans="1:16" s="4" customFormat="1" x14ac:dyDescent="0.25">
      <c r="A66"/>
      <c r="I66" s="7"/>
      <c r="P66" s="1"/>
    </row>
  </sheetData>
  <mergeCells count="17">
    <mergeCell ref="A1:T1"/>
    <mergeCell ref="B61:C61"/>
    <mergeCell ref="B62:C62"/>
    <mergeCell ref="B63:C63"/>
    <mergeCell ref="D56:M56"/>
    <mergeCell ref="L58:M58"/>
    <mergeCell ref="B59:C59"/>
    <mergeCell ref="D59:E59"/>
    <mergeCell ref="L59:M59"/>
    <mergeCell ref="B60:C60"/>
    <mergeCell ref="L60:M60"/>
    <mergeCell ref="A7:C7"/>
    <mergeCell ref="D7:M7"/>
    <mergeCell ref="N7:O7"/>
    <mergeCell ref="A8:C8"/>
    <mergeCell ref="N8:N9"/>
    <mergeCell ref="O8:O9"/>
  </mergeCells>
  <phoneticPr fontId="29" type="noConversion"/>
  <pageMargins left="0.70866141732283472" right="0.70866141732283472" top="0.74803149606299213" bottom="0.23622047244094491" header="0.51181102362204722" footer="0.15748031496062992"/>
  <pageSetup paperSize="9" firstPageNumber="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6"/>
  <sheetViews>
    <sheetView tabSelected="1" workbookViewId="0">
      <selection activeCell="A6" sqref="A6"/>
    </sheetView>
  </sheetViews>
  <sheetFormatPr defaultRowHeight="15" x14ac:dyDescent="0.25"/>
  <cols>
    <col min="1" max="1" width="4.5703125" customWidth="1"/>
    <col min="2" max="2" width="11" style="5" customWidth="1"/>
    <col min="3" max="3" width="19.85546875" style="6" customWidth="1"/>
    <col min="4" max="4" width="5.7109375" style="4" customWidth="1"/>
    <col min="5" max="5" width="5.85546875" style="4" customWidth="1"/>
    <col min="6" max="8" width="9.140625" style="4" hidden="1" customWidth="1"/>
    <col min="9" max="9" width="9.140625" style="7" hidden="1" customWidth="1"/>
    <col min="10" max="11" width="9.140625" style="4" hidden="1" customWidth="1"/>
    <col min="12" max="13" width="5.7109375" style="4" customWidth="1"/>
    <col min="14" max="15" width="5.5703125" style="4" bestFit="1" customWidth="1"/>
    <col min="16" max="16" width="5.5703125" style="4" customWidth="1"/>
    <col min="17" max="18" width="6" style="4" customWidth="1"/>
    <col min="19" max="20" width="6.140625" style="4" customWidth="1"/>
    <col min="21" max="21" width="6.42578125" style="4" customWidth="1"/>
    <col min="22" max="22" width="6.5703125" style="1" customWidth="1"/>
  </cols>
  <sheetData>
    <row r="1" spans="1:22" ht="15.75" x14ac:dyDescent="0.25">
      <c r="A1" s="72" t="s">
        <v>73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ht="15.75" x14ac:dyDescent="0.25">
      <c r="A2" s="15" t="s">
        <v>33</v>
      </c>
      <c r="Q2" s="48" t="s">
        <v>50</v>
      </c>
      <c r="R2" s="48"/>
    </row>
    <row r="3" spans="1:22" ht="15.75" x14ac:dyDescent="0.25">
      <c r="A3" s="16" t="s">
        <v>63</v>
      </c>
    </row>
    <row r="4" spans="1:22" ht="15.75" x14ac:dyDescent="0.25">
      <c r="A4" s="16" t="s">
        <v>123</v>
      </c>
    </row>
    <row r="5" spans="1:22" ht="15.75" x14ac:dyDescent="0.25">
      <c r="A5" s="16"/>
      <c r="Q5" s="49" t="s">
        <v>51</v>
      </c>
      <c r="R5" s="49"/>
    </row>
    <row r="6" spans="1:22" ht="15.75" x14ac:dyDescent="0.25">
      <c r="A6" s="16"/>
    </row>
    <row r="7" spans="1:22" x14ac:dyDescent="0.25">
      <c r="A7" s="75"/>
      <c r="B7" s="75"/>
      <c r="C7" s="75"/>
      <c r="D7" s="75" t="s">
        <v>52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57"/>
      <c r="S7" s="91" t="s">
        <v>0</v>
      </c>
      <c r="T7" s="91"/>
      <c r="U7" s="91"/>
    </row>
    <row r="8" spans="1:22" ht="15.75" thickBot="1" x14ac:dyDescent="0.3">
      <c r="A8" s="74" t="s">
        <v>1</v>
      </c>
      <c r="B8" s="74"/>
      <c r="C8" s="74"/>
      <c r="D8" s="2" t="s">
        <v>14</v>
      </c>
      <c r="E8" s="2" t="s">
        <v>59</v>
      </c>
      <c r="F8" s="2"/>
      <c r="G8" s="2"/>
      <c r="H8" s="2"/>
      <c r="I8" s="2"/>
      <c r="J8" s="2"/>
      <c r="K8" s="2"/>
      <c r="L8" s="2" t="s">
        <v>12</v>
      </c>
      <c r="M8" s="2" t="s">
        <v>60</v>
      </c>
      <c r="N8" s="2" t="s">
        <v>12</v>
      </c>
      <c r="O8" s="2" t="s">
        <v>12</v>
      </c>
      <c r="P8" s="2" t="s">
        <v>11</v>
      </c>
      <c r="Q8" s="2" t="s">
        <v>11</v>
      </c>
      <c r="R8" s="73" t="s">
        <v>66</v>
      </c>
      <c r="S8" s="73" t="s">
        <v>67</v>
      </c>
      <c r="T8" s="73" t="s">
        <v>10</v>
      </c>
      <c r="U8" s="73" t="s">
        <v>68</v>
      </c>
    </row>
    <row r="9" spans="1:22" ht="25.5" x14ac:dyDescent="0.25">
      <c r="A9" s="29" t="s">
        <v>7</v>
      </c>
      <c r="B9" s="30" t="s">
        <v>2</v>
      </c>
      <c r="C9" s="31" t="s">
        <v>3</v>
      </c>
      <c r="D9" s="56" t="s">
        <v>57</v>
      </c>
      <c r="E9" s="56" t="s">
        <v>58</v>
      </c>
      <c r="F9" s="56"/>
      <c r="G9" s="56"/>
      <c r="H9" s="56"/>
      <c r="I9" s="56"/>
      <c r="J9" s="56"/>
      <c r="K9" s="56"/>
      <c r="L9" s="56" t="s">
        <v>61</v>
      </c>
      <c r="M9" s="56" t="s">
        <v>22</v>
      </c>
      <c r="N9" s="56" t="s">
        <v>53</v>
      </c>
      <c r="O9" s="56" t="s">
        <v>54</v>
      </c>
      <c r="P9" s="56" t="s">
        <v>55</v>
      </c>
      <c r="Q9" s="56" t="s">
        <v>56</v>
      </c>
      <c r="R9" s="73"/>
      <c r="S9" s="73"/>
      <c r="T9" s="73"/>
      <c r="U9" s="73"/>
      <c r="V9" s="14" t="s">
        <v>4</v>
      </c>
    </row>
    <row r="10" spans="1:22" x14ac:dyDescent="0.25">
      <c r="A10" s="3">
        <v>1</v>
      </c>
      <c r="B10" s="50" t="s">
        <v>75</v>
      </c>
      <c r="C10" s="51" t="s">
        <v>76</v>
      </c>
      <c r="D10" s="19">
        <v>5</v>
      </c>
      <c r="E10" s="20">
        <v>0</v>
      </c>
      <c r="F10" s="19"/>
      <c r="G10" s="20"/>
      <c r="H10" s="20"/>
      <c r="I10" s="21"/>
      <c r="J10" s="22"/>
      <c r="K10" s="21"/>
      <c r="L10" s="23">
        <v>0</v>
      </c>
      <c r="M10" s="23">
        <v>1.5</v>
      </c>
      <c r="N10" s="23">
        <v>0</v>
      </c>
      <c r="O10" s="23">
        <v>3</v>
      </c>
      <c r="P10" s="23">
        <v>0</v>
      </c>
      <c r="Q10" s="23">
        <v>0</v>
      </c>
      <c r="R10" s="19">
        <f>(P10+Q10)*100/8</f>
        <v>0</v>
      </c>
      <c r="S10" s="17">
        <f>(E10+L10+N10+O10)*100/18</f>
        <v>16.666666666666668</v>
      </c>
      <c r="T10" s="17">
        <f>D10*100/5</f>
        <v>100</v>
      </c>
      <c r="U10" s="17">
        <f>(M10)*100/4</f>
        <v>37.5</v>
      </c>
      <c r="V10" s="18">
        <f t="shared" ref="V10:V54" si="0">SUM(D10:Q10)</f>
        <v>9.5</v>
      </c>
    </row>
    <row r="11" spans="1:22" x14ac:dyDescent="0.25">
      <c r="A11" s="3">
        <v>2</v>
      </c>
      <c r="B11" s="50" t="s">
        <v>75</v>
      </c>
      <c r="C11" s="51" t="s">
        <v>77</v>
      </c>
      <c r="D11" s="19"/>
      <c r="E11" s="20"/>
      <c r="F11" s="19"/>
      <c r="G11" s="20"/>
      <c r="H11" s="20"/>
      <c r="I11" s="21"/>
      <c r="J11" s="22"/>
      <c r="K11" s="21"/>
      <c r="L11" s="23"/>
      <c r="M11" s="23"/>
      <c r="N11" s="23"/>
      <c r="O11" s="23"/>
      <c r="P11" s="23"/>
      <c r="Q11" s="23"/>
      <c r="R11" s="19"/>
      <c r="S11" s="17"/>
      <c r="T11" s="17"/>
      <c r="U11" s="17"/>
      <c r="V11" s="18"/>
    </row>
    <row r="12" spans="1:22" x14ac:dyDescent="0.25">
      <c r="A12" s="3">
        <v>3</v>
      </c>
      <c r="B12" s="50" t="s">
        <v>75</v>
      </c>
      <c r="C12" s="51" t="s">
        <v>78</v>
      </c>
      <c r="D12" s="19">
        <v>5</v>
      </c>
      <c r="E12" s="20">
        <v>4</v>
      </c>
      <c r="F12" s="19"/>
      <c r="G12" s="20"/>
      <c r="H12" s="20"/>
      <c r="I12" s="21"/>
      <c r="J12" s="22"/>
      <c r="K12" s="21"/>
      <c r="L12" s="23">
        <v>0</v>
      </c>
      <c r="M12" s="23">
        <v>2</v>
      </c>
      <c r="N12" s="23">
        <v>2.5</v>
      </c>
      <c r="O12" s="23">
        <v>5</v>
      </c>
      <c r="P12" s="23">
        <v>0</v>
      </c>
      <c r="Q12" s="23">
        <v>1.5</v>
      </c>
      <c r="R12" s="19">
        <f t="shared" ref="R12:R54" si="1">(P12+Q12)*100/8</f>
        <v>18.75</v>
      </c>
      <c r="S12" s="17">
        <f t="shared" ref="S12:S54" si="2">(E12+L12+N12+O12)*100/18</f>
        <v>63.888888888888886</v>
      </c>
      <c r="T12" s="17">
        <f t="shared" ref="T12:T54" si="3">D12*100/5</f>
        <v>100</v>
      </c>
      <c r="U12" s="17">
        <f t="shared" ref="U12:U54" si="4">(M12)*100/4</f>
        <v>50</v>
      </c>
      <c r="V12" s="18">
        <f t="shared" si="0"/>
        <v>20</v>
      </c>
    </row>
    <row r="13" spans="1:22" x14ac:dyDescent="0.25">
      <c r="A13" s="3">
        <v>4</v>
      </c>
      <c r="B13" s="50" t="s">
        <v>75</v>
      </c>
      <c r="C13" s="51" t="s">
        <v>79</v>
      </c>
      <c r="D13" s="19">
        <v>5</v>
      </c>
      <c r="E13" s="20">
        <v>0</v>
      </c>
      <c r="F13" s="19"/>
      <c r="G13" s="20"/>
      <c r="H13" s="20"/>
      <c r="I13" s="21"/>
      <c r="J13" s="22"/>
      <c r="K13" s="21"/>
      <c r="L13" s="23">
        <v>2</v>
      </c>
      <c r="M13" s="23">
        <v>3</v>
      </c>
      <c r="N13" s="23">
        <v>1.5</v>
      </c>
      <c r="O13" s="23">
        <v>5</v>
      </c>
      <c r="P13" s="23">
        <v>0</v>
      </c>
      <c r="Q13" s="23">
        <v>1.5</v>
      </c>
      <c r="R13" s="19">
        <f t="shared" si="1"/>
        <v>18.75</v>
      </c>
      <c r="S13" s="17">
        <f t="shared" si="2"/>
        <v>47.222222222222221</v>
      </c>
      <c r="T13" s="17">
        <f t="shared" si="3"/>
        <v>100</v>
      </c>
      <c r="U13" s="17">
        <f t="shared" si="4"/>
        <v>75</v>
      </c>
      <c r="V13" s="18">
        <f t="shared" si="0"/>
        <v>18</v>
      </c>
    </row>
    <row r="14" spans="1:22" x14ac:dyDescent="0.25">
      <c r="A14" s="3">
        <v>5</v>
      </c>
      <c r="B14" s="50" t="s">
        <v>75</v>
      </c>
      <c r="C14" s="51" t="s">
        <v>80</v>
      </c>
      <c r="D14" s="19">
        <v>5</v>
      </c>
      <c r="E14" s="20">
        <v>4</v>
      </c>
      <c r="F14" s="19"/>
      <c r="G14" s="20"/>
      <c r="H14" s="20"/>
      <c r="I14" s="21"/>
      <c r="J14" s="22"/>
      <c r="K14" s="21"/>
      <c r="L14" s="23">
        <v>3</v>
      </c>
      <c r="M14" s="23">
        <v>1</v>
      </c>
      <c r="N14" s="23">
        <v>3</v>
      </c>
      <c r="O14" s="23">
        <v>5</v>
      </c>
      <c r="P14" s="23">
        <v>0</v>
      </c>
      <c r="Q14" s="23">
        <v>4.5</v>
      </c>
      <c r="R14" s="19">
        <f t="shared" si="1"/>
        <v>56.25</v>
      </c>
      <c r="S14" s="17">
        <f t="shared" si="2"/>
        <v>83.333333333333329</v>
      </c>
      <c r="T14" s="17">
        <f t="shared" si="3"/>
        <v>100</v>
      </c>
      <c r="U14" s="17">
        <f t="shared" si="4"/>
        <v>25</v>
      </c>
      <c r="V14" s="18">
        <f t="shared" si="0"/>
        <v>25.5</v>
      </c>
    </row>
    <row r="15" spans="1:22" ht="15" customHeight="1" x14ac:dyDescent="0.25">
      <c r="A15" s="3">
        <v>6</v>
      </c>
      <c r="B15" s="50" t="s">
        <v>75</v>
      </c>
      <c r="C15" s="51" t="s">
        <v>81</v>
      </c>
      <c r="D15" s="19">
        <v>5</v>
      </c>
      <c r="E15" s="20">
        <v>0</v>
      </c>
      <c r="F15" s="19"/>
      <c r="G15" s="20"/>
      <c r="H15" s="20"/>
      <c r="I15" s="21"/>
      <c r="J15" s="22"/>
      <c r="K15" s="21"/>
      <c r="L15" s="23">
        <v>1</v>
      </c>
      <c r="M15" s="23">
        <v>1.5</v>
      </c>
      <c r="N15" s="23">
        <v>1.5</v>
      </c>
      <c r="O15" s="23">
        <v>4</v>
      </c>
      <c r="P15" s="23">
        <v>0</v>
      </c>
      <c r="Q15" s="23">
        <v>1.5</v>
      </c>
      <c r="R15" s="19">
        <f t="shared" si="1"/>
        <v>18.75</v>
      </c>
      <c r="S15" s="17">
        <f t="shared" si="2"/>
        <v>36.111111111111114</v>
      </c>
      <c r="T15" s="17">
        <f t="shared" si="3"/>
        <v>100</v>
      </c>
      <c r="U15" s="17">
        <f t="shared" si="4"/>
        <v>37.5</v>
      </c>
      <c r="V15" s="18">
        <f t="shared" si="0"/>
        <v>14.5</v>
      </c>
    </row>
    <row r="16" spans="1:22" x14ac:dyDescent="0.25">
      <c r="A16" s="3">
        <v>7</v>
      </c>
      <c r="B16" s="50" t="s">
        <v>75</v>
      </c>
      <c r="C16" s="51" t="s">
        <v>82</v>
      </c>
      <c r="D16" s="19">
        <v>3.5</v>
      </c>
      <c r="E16" s="20">
        <v>3</v>
      </c>
      <c r="F16" s="19"/>
      <c r="G16" s="20"/>
      <c r="H16" s="20"/>
      <c r="I16" s="21"/>
      <c r="J16" s="22"/>
      <c r="K16" s="21"/>
      <c r="L16" s="23">
        <v>4</v>
      </c>
      <c r="M16" s="23">
        <v>4</v>
      </c>
      <c r="N16" s="23">
        <v>1</v>
      </c>
      <c r="O16" s="23">
        <v>2</v>
      </c>
      <c r="P16" s="23">
        <v>0</v>
      </c>
      <c r="Q16" s="23">
        <v>3</v>
      </c>
      <c r="R16" s="19">
        <f t="shared" si="1"/>
        <v>37.5</v>
      </c>
      <c r="S16" s="17">
        <f t="shared" si="2"/>
        <v>55.555555555555557</v>
      </c>
      <c r="T16" s="17">
        <f t="shared" si="3"/>
        <v>70</v>
      </c>
      <c r="U16" s="17">
        <f t="shared" si="4"/>
        <v>100</v>
      </c>
      <c r="V16" s="18">
        <f t="shared" si="0"/>
        <v>20.5</v>
      </c>
    </row>
    <row r="17" spans="1:22" x14ac:dyDescent="0.25">
      <c r="A17" s="3">
        <v>8</v>
      </c>
      <c r="B17" s="50" t="s">
        <v>75</v>
      </c>
      <c r="C17" s="51" t="s">
        <v>83</v>
      </c>
      <c r="D17" s="19">
        <v>0</v>
      </c>
      <c r="E17" s="20">
        <v>0</v>
      </c>
      <c r="F17" s="19"/>
      <c r="G17" s="20"/>
      <c r="H17" s="20"/>
      <c r="I17" s="21"/>
      <c r="J17" s="22"/>
      <c r="K17" s="21"/>
      <c r="L17" s="23">
        <v>2</v>
      </c>
      <c r="M17" s="23">
        <v>0</v>
      </c>
      <c r="N17" s="23">
        <v>1</v>
      </c>
      <c r="O17" s="23">
        <v>2</v>
      </c>
      <c r="P17" s="23">
        <v>0</v>
      </c>
      <c r="Q17" s="23">
        <v>4.5</v>
      </c>
      <c r="R17" s="19">
        <f t="shared" si="1"/>
        <v>56.25</v>
      </c>
      <c r="S17" s="17">
        <f t="shared" si="2"/>
        <v>27.777777777777779</v>
      </c>
      <c r="T17" s="17">
        <f t="shared" si="3"/>
        <v>0</v>
      </c>
      <c r="U17" s="17">
        <f t="shared" si="4"/>
        <v>0</v>
      </c>
      <c r="V17" s="18">
        <f t="shared" si="0"/>
        <v>9.5</v>
      </c>
    </row>
    <row r="18" spans="1:22" x14ac:dyDescent="0.25">
      <c r="A18" s="3">
        <v>9</v>
      </c>
      <c r="B18" s="50" t="s">
        <v>75</v>
      </c>
      <c r="C18" s="51" t="s">
        <v>84</v>
      </c>
      <c r="D18" s="19">
        <v>3.5</v>
      </c>
      <c r="E18" s="20">
        <v>4</v>
      </c>
      <c r="F18" s="19"/>
      <c r="G18" s="20"/>
      <c r="H18" s="20"/>
      <c r="I18" s="21"/>
      <c r="J18" s="22"/>
      <c r="K18" s="21"/>
      <c r="L18" s="23">
        <v>1</v>
      </c>
      <c r="M18" s="23">
        <v>2</v>
      </c>
      <c r="N18" s="23">
        <v>2.5</v>
      </c>
      <c r="O18" s="23">
        <v>3</v>
      </c>
      <c r="P18" s="23">
        <v>0</v>
      </c>
      <c r="Q18" s="23">
        <v>1</v>
      </c>
      <c r="R18" s="19">
        <f t="shared" si="1"/>
        <v>12.5</v>
      </c>
      <c r="S18" s="17">
        <f t="shared" si="2"/>
        <v>58.333333333333336</v>
      </c>
      <c r="T18" s="17">
        <f t="shared" si="3"/>
        <v>70</v>
      </c>
      <c r="U18" s="17">
        <f t="shared" si="4"/>
        <v>50</v>
      </c>
      <c r="V18" s="18">
        <f t="shared" si="0"/>
        <v>17</v>
      </c>
    </row>
    <row r="19" spans="1:22" x14ac:dyDescent="0.25">
      <c r="A19" s="3">
        <v>10</v>
      </c>
      <c r="B19" s="50" t="s">
        <v>75</v>
      </c>
      <c r="C19" s="51" t="s">
        <v>85</v>
      </c>
      <c r="D19" s="19">
        <v>3</v>
      </c>
      <c r="E19" s="20">
        <v>4</v>
      </c>
      <c r="F19" s="19"/>
      <c r="G19" s="20"/>
      <c r="H19" s="20"/>
      <c r="I19" s="21"/>
      <c r="J19" s="22"/>
      <c r="K19" s="21"/>
      <c r="L19" s="23">
        <v>4</v>
      </c>
      <c r="M19" s="23">
        <v>0</v>
      </c>
      <c r="N19" s="23">
        <v>1</v>
      </c>
      <c r="O19" s="23">
        <v>5</v>
      </c>
      <c r="P19" s="23">
        <v>0</v>
      </c>
      <c r="Q19" s="23">
        <v>0</v>
      </c>
      <c r="R19" s="19">
        <f t="shared" si="1"/>
        <v>0</v>
      </c>
      <c r="S19" s="17">
        <f t="shared" si="2"/>
        <v>77.777777777777771</v>
      </c>
      <c r="T19" s="17">
        <f t="shared" si="3"/>
        <v>60</v>
      </c>
      <c r="U19" s="17">
        <f t="shared" si="4"/>
        <v>0</v>
      </c>
      <c r="V19" s="18">
        <f t="shared" si="0"/>
        <v>17</v>
      </c>
    </row>
    <row r="20" spans="1:22" x14ac:dyDescent="0.25">
      <c r="A20" s="3">
        <v>11</v>
      </c>
      <c r="B20" s="50" t="s">
        <v>75</v>
      </c>
      <c r="C20" s="51" t="s">
        <v>86</v>
      </c>
      <c r="D20" s="19">
        <v>3</v>
      </c>
      <c r="E20" s="20">
        <v>0</v>
      </c>
      <c r="F20" s="19"/>
      <c r="G20" s="20"/>
      <c r="H20" s="20"/>
      <c r="I20" s="21"/>
      <c r="J20" s="22"/>
      <c r="K20" s="21"/>
      <c r="L20" s="23">
        <v>1</v>
      </c>
      <c r="M20" s="23">
        <v>0.5</v>
      </c>
      <c r="N20" s="23">
        <v>0</v>
      </c>
      <c r="O20" s="23">
        <v>5</v>
      </c>
      <c r="P20" s="23">
        <v>0</v>
      </c>
      <c r="Q20" s="23">
        <v>1.5</v>
      </c>
      <c r="R20" s="19">
        <f t="shared" si="1"/>
        <v>18.75</v>
      </c>
      <c r="S20" s="17">
        <f t="shared" si="2"/>
        <v>33.333333333333336</v>
      </c>
      <c r="T20" s="17">
        <f t="shared" si="3"/>
        <v>60</v>
      </c>
      <c r="U20" s="17">
        <f t="shared" si="4"/>
        <v>12.5</v>
      </c>
      <c r="V20" s="18">
        <f t="shared" si="0"/>
        <v>11</v>
      </c>
    </row>
    <row r="21" spans="1:22" ht="16.5" customHeight="1" x14ac:dyDescent="0.25">
      <c r="A21" s="3">
        <v>12</v>
      </c>
      <c r="B21" s="50" t="s">
        <v>75</v>
      </c>
      <c r="C21" s="51" t="s">
        <v>87</v>
      </c>
      <c r="D21" s="19">
        <v>5</v>
      </c>
      <c r="E21" s="20">
        <v>0</v>
      </c>
      <c r="F21" s="19"/>
      <c r="G21" s="20"/>
      <c r="H21" s="20"/>
      <c r="I21" s="21"/>
      <c r="J21" s="22"/>
      <c r="K21" s="21"/>
      <c r="L21" s="23">
        <v>4</v>
      </c>
      <c r="M21" s="23">
        <v>0</v>
      </c>
      <c r="N21" s="23">
        <v>1.5</v>
      </c>
      <c r="O21" s="23">
        <v>5</v>
      </c>
      <c r="P21" s="23">
        <v>0</v>
      </c>
      <c r="Q21" s="23">
        <v>1</v>
      </c>
      <c r="R21" s="19">
        <f t="shared" si="1"/>
        <v>12.5</v>
      </c>
      <c r="S21" s="17">
        <f t="shared" si="2"/>
        <v>58.333333333333336</v>
      </c>
      <c r="T21" s="17">
        <f t="shared" si="3"/>
        <v>100</v>
      </c>
      <c r="U21" s="17">
        <f t="shared" si="4"/>
        <v>0</v>
      </c>
      <c r="V21" s="18">
        <f t="shared" si="0"/>
        <v>16.5</v>
      </c>
    </row>
    <row r="22" spans="1:22" x14ac:dyDescent="0.25">
      <c r="A22" s="3">
        <v>13</v>
      </c>
      <c r="B22" s="50" t="s">
        <v>75</v>
      </c>
      <c r="C22" s="51" t="s">
        <v>88</v>
      </c>
      <c r="D22" s="19">
        <v>5</v>
      </c>
      <c r="E22" s="20">
        <v>3</v>
      </c>
      <c r="F22" s="19"/>
      <c r="G22" s="20"/>
      <c r="H22" s="20"/>
      <c r="I22" s="21"/>
      <c r="J22" s="22"/>
      <c r="K22" s="21"/>
      <c r="L22" s="23">
        <v>4</v>
      </c>
      <c r="M22" s="23">
        <v>0</v>
      </c>
      <c r="N22" s="23">
        <v>2</v>
      </c>
      <c r="O22" s="23">
        <v>3</v>
      </c>
      <c r="P22" s="23">
        <v>1</v>
      </c>
      <c r="Q22" s="23">
        <v>0</v>
      </c>
      <c r="R22" s="19">
        <f t="shared" si="1"/>
        <v>12.5</v>
      </c>
      <c r="S22" s="17">
        <f t="shared" si="2"/>
        <v>66.666666666666671</v>
      </c>
      <c r="T22" s="17">
        <f t="shared" si="3"/>
        <v>100</v>
      </c>
      <c r="U22" s="17">
        <f t="shared" si="4"/>
        <v>0</v>
      </c>
      <c r="V22" s="18">
        <f t="shared" si="0"/>
        <v>18</v>
      </c>
    </row>
    <row r="23" spans="1:22" x14ac:dyDescent="0.25">
      <c r="A23" s="3">
        <v>14</v>
      </c>
      <c r="B23" s="50" t="s">
        <v>75</v>
      </c>
      <c r="C23" s="51" t="s">
        <v>89</v>
      </c>
      <c r="D23" s="19">
        <v>5</v>
      </c>
      <c r="E23" s="20">
        <v>0</v>
      </c>
      <c r="F23" s="19"/>
      <c r="G23" s="20"/>
      <c r="H23" s="20"/>
      <c r="I23" s="21"/>
      <c r="J23" s="22"/>
      <c r="K23" s="21"/>
      <c r="L23" s="23">
        <v>2</v>
      </c>
      <c r="M23" s="23">
        <v>2</v>
      </c>
      <c r="N23" s="23">
        <v>2</v>
      </c>
      <c r="O23" s="23">
        <v>4</v>
      </c>
      <c r="P23" s="23">
        <v>0</v>
      </c>
      <c r="Q23" s="23">
        <v>0</v>
      </c>
      <c r="R23" s="19">
        <f t="shared" si="1"/>
        <v>0</v>
      </c>
      <c r="S23" s="17">
        <f t="shared" si="2"/>
        <v>44.444444444444443</v>
      </c>
      <c r="T23" s="17">
        <f t="shared" si="3"/>
        <v>100</v>
      </c>
      <c r="U23" s="17">
        <f t="shared" si="4"/>
        <v>50</v>
      </c>
      <c r="V23" s="18">
        <f t="shared" si="0"/>
        <v>15</v>
      </c>
    </row>
    <row r="24" spans="1:22" x14ac:dyDescent="0.25">
      <c r="A24" s="3">
        <v>15</v>
      </c>
      <c r="B24" s="50" t="s">
        <v>75</v>
      </c>
      <c r="C24" s="51" t="s">
        <v>90</v>
      </c>
      <c r="D24" s="19">
        <v>2.5</v>
      </c>
      <c r="E24" s="20">
        <v>4</v>
      </c>
      <c r="F24" s="19"/>
      <c r="G24" s="20"/>
      <c r="H24" s="20"/>
      <c r="I24" s="21"/>
      <c r="J24" s="22"/>
      <c r="K24" s="21"/>
      <c r="L24" s="23">
        <v>0</v>
      </c>
      <c r="M24" s="23">
        <v>1</v>
      </c>
      <c r="N24" s="23">
        <v>1.5</v>
      </c>
      <c r="O24" s="23">
        <v>5</v>
      </c>
      <c r="P24" s="23">
        <v>0</v>
      </c>
      <c r="Q24" s="23">
        <v>4.5</v>
      </c>
      <c r="R24" s="19">
        <f t="shared" si="1"/>
        <v>56.25</v>
      </c>
      <c r="S24" s="17">
        <f t="shared" si="2"/>
        <v>58.333333333333336</v>
      </c>
      <c r="T24" s="17">
        <f t="shared" si="3"/>
        <v>50</v>
      </c>
      <c r="U24" s="17">
        <f t="shared" si="4"/>
        <v>25</v>
      </c>
      <c r="V24" s="18">
        <f t="shared" si="0"/>
        <v>18.5</v>
      </c>
    </row>
    <row r="25" spans="1:22" x14ac:dyDescent="0.25">
      <c r="A25" s="3">
        <v>16</v>
      </c>
      <c r="B25" s="50" t="s">
        <v>75</v>
      </c>
      <c r="C25" s="51" t="s">
        <v>91</v>
      </c>
      <c r="D25" s="19">
        <v>5</v>
      </c>
      <c r="E25" s="20">
        <v>1</v>
      </c>
      <c r="F25" s="19"/>
      <c r="G25" s="20"/>
      <c r="H25" s="20"/>
      <c r="I25" s="21"/>
      <c r="J25" s="22"/>
      <c r="K25" s="21"/>
      <c r="L25" s="23">
        <v>0</v>
      </c>
      <c r="M25" s="23">
        <v>1</v>
      </c>
      <c r="N25" s="23">
        <v>0</v>
      </c>
      <c r="O25" s="23">
        <v>3</v>
      </c>
      <c r="P25" s="23">
        <v>0</v>
      </c>
      <c r="Q25" s="23">
        <v>0</v>
      </c>
      <c r="R25" s="19">
        <f t="shared" si="1"/>
        <v>0</v>
      </c>
      <c r="S25" s="17">
        <f t="shared" si="2"/>
        <v>22.222222222222221</v>
      </c>
      <c r="T25" s="17">
        <f t="shared" si="3"/>
        <v>100</v>
      </c>
      <c r="U25" s="17">
        <f t="shared" si="4"/>
        <v>25</v>
      </c>
      <c r="V25" s="18">
        <f t="shared" si="0"/>
        <v>10</v>
      </c>
    </row>
    <row r="26" spans="1:22" x14ac:dyDescent="0.25">
      <c r="A26" s="3">
        <v>17</v>
      </c>
      <c r="B26" s="50" t="s">
        <v>75</v>
      </c>
      <c r="C26" s="51" t="s">
        <v>92</v>
      </c>
      <c r="D26" s="19">
        <v>2</v>
      </c>
      <c r="E26" s="20">
        <v>3</v>
      </c>
      <c r="F26" s="19"/>
      <c r="G26" s="20"/>
      <c r="H26" s="20"/>
      <c r="I26" s="21"/>
      <c r="J26" s="22"/>
      <c r="K26" s="21"/>
      <c r="L26" s="23">
        <v>2</v>
      </c>
      <c r="M26" s="23">
        <v>0</v>
      </c>
      <c r="N26" s="23">
        <v>1.5</v>
      </c>
      <c r="O26" s="23">
        <v>5</v>
      </c>
      <c r="P26" s="23">
        <v>1</v>
      </c>
      <c r="Q26" s="23">
        <v>1.5</v>
      </c>
      <c r="R26" s="19">
        <f t="shared" si="1"/>
        <v>31.25</v>
      </c>
      <c r="S26" s="17">
        <f t="shared" si="2"/>
        <v>63.888888888888886</v>
      </c>
      <c r="T26" s="17">
        <f t="shared" si="3"/>
        <v>40</v>
      </c>
      <c r="U26" s="17">
        <f t="shared" si="4"/>
        <v>0</v>
      </c>
      <c r="V26" s="18">
        <f t="shared" si="0"/>
        <v>16</v>
      </c>
    </row>
    <row r="27" spans="1:22" x14ac:dyDescent="0.25">
      <c r="A27" s="3">
        <v>18</v>
      </c>
      <c r="B27" s="50" t="s">
        <v>75</v>
      </c>
      <c r="C27" s="51" t="s">
        <v>93</v>
      </c>
      <c r="D27" s="19">
        <v>5</v>
      </c>
      <c r="E27" s="20">
        <v>1</v>
      </c>
      <c r="F27" s="19"/>
      <c r="G27" s="20"/>
      <c r="H27" s="20"/>
      <c r="I27" s="21"/>
      <c r="J27" s="22"/>
      <c r="K27" s="21"/>
      <c r="L27" s="23">
        <v>3</v>
      </c>
      <c r="M27" s="23">
        <v>4</v>
      </c>
      <c r="N27" s="23">
        <v>3</v>
      </c>
      <c r="O27" s="23">
        <v>4</v>
      </c>
      <c r="P27" s="23">
        <v>2</v>
      </c>
      <c r="Q27" s="23">
        <v>3</v>
      </c>
      <c r="R27" s="19">
        <f t="shared" si="1"/>
        <v>62.5</v>
      </c>
      <c r="S27" s="17">
        <f t="shared" si="2"/>
        <v>61.111111111111114</v>
      </c>
      <c r="T27" s="17">
        <f t="shared" si="3"/>
        <v>100</v>
      </c>
      <c r="U27" s="17">
        <f t="shared" si="4"/>
        <v>100</v>
      </c>
      <c r="V27" s="18">
        <f t="shared" si="0"/>
        <v>25</v>
      </c>
    </row>
    <row r="28" spans="1:22" x14ac:dyDescent="0.25">
      <c r="A28" s="3">
        <v>19</v>
      </c>
      <c r="B28" s="50" t="s">
        <v>75</v>
      </c>
      <c r="C28" s="51" t="s">
        <v>94</v>
      </c>
      <c r="D28" s="19">
        <v>1</v>
      </c>
      <c r="E28" s="20">
        <v>5</v>
      </c>
      <c r="F28" s="19"/>
      <c r="G28" s="20"/>
      <c r="H28" s="20"/>
      <c r="I28" s="21"/>
      <c r="J28" s="22"/>
      <c r="K28" s="21"/>
      <c r="L28" s="23">
        <v>3.5</v>
      </c>
      <c r="M28" s="23">
        <v>0.5</v>
      </c>
      <c r="N28" s="23">
        <v>2</v>
      </c>
      <c r="O28" s="23">
        <v>5</v>
      </c>
      <c r="P28" s="23">
        <v>2</v>
      </c>
      <c r="Q28" s="23">
        <v>1</v>
      </c>
      <c r="R28" s="19">
        <f t="shared" si="1"/>
        <v>37.5</v>
      </c>
      <c r="S28" s="17">
        <f t="shared" si="2"/>
        <v>86.111111111111114</v>
      </c>
      <c r="T28" s="17">
        <f t="shared" si="3"/>
        <v>20</v>
      </c>
      <c r="U28" s="17">
        <f t="shared" si="4"/>
        <v>12.5</v>
      </c>
      <c r="V28" s="18">
        <f t="shared" si="0"/>
        <v>20</v>
      </c>
    </row>
    <row r="29" spans="1:22" x14ac:dyDescent="0.25">
      <c r="A29" s="3">
        <v>20</v>
      </c>
      <c r="B29" s="50" t="s">
        <v>75</v>
      </c>
      <c r="C29" s="51" t="s">
        <v>95</v>
      </c>
      <c r="D29" s="19">
        <v>5</v>
      </c>
      <c r="E29" s="20">
        <v>4</v>
      </c>
      <c r="F29" s="19"/>
      <c r="G29" s="20"/>
      <c r="H29" s="20"/>
      <c r="I29" s="21"/>
      <c r="J29" s="22"/>
      <c r="K29" s="21"/>
      <c r="L29" s="23">
        <v>0</v>
      </c>
      <c r="M29" s="23">
        <v>3</v>
      </c>
      <c r="N29" s="23">
        <v>1.5</v>
      </c>
      <c r="O29" s="23">
        <v>5</v>
      </c>
      <c r="P29" s="23">
        <v>1</v>
      </c>
      <c r="Q29" s="23">
        <v>4.5</v>
      </c>
      <c r="R29" s="19">
        <f t="shared" si="1"/>
        <v>68.75</v>
      </c>
      <c r="S29" s="17">
        <f t="shared" si="2"/>
        <v>58.333333333333336</v>
      </c>
      <c r="T29" s="17">
        <f t="shared" si="3"/>
        <v>100</v>
      </c>
      <c r="U29" s="17">
        <f t="shared" si="4"/>
        <v>75</v>
      </c>
      <c r="V29" s="18">
        <f t="shared" si="0"/>
        <v>24</v>
      </c>
    </row>
    <row r="30" spans="1:22" x14ac:dyDescent="0.25">
      <c r="A30" s="3">
        <v>21</v>
      </c>
      <c r="B30" s="50" t="s">
        <v>75</v>
      </c>
      <c r="C30" s="51" t="s">
        <v>96</v>
      </c>
      <c r="D30" s="19">
        <v>5</v>
      </c>
      <c r="E30" s="20">
        <v>4</v>
      </c>
      <c r="F30" s="19"/>
      <c r="G30" s="20"/>
      <c r="H30" s="20"/>
      <c r="I30" s="21"/>
      <c r="J30" s="22"/>
      <c r="K30" s="21"/>
      <c r="L30" s="23">
        <v>4</v>
      </c>
      <c r="M30" s="23">
        <v>4</v>
      </c>
      <c r="N30" s="23">
        <v>2.5</v>
      </c>
      <c r="O30" s="23">
        <v>4</v>
      </c>
      <c r="P30" s="23">
        <v>0</v>
      </c>
      <c r="Q30" s="23">
        <v>1.5</v>
      </c>
      <c r="R30" s="19">
        <f t="shared" si="1"/>
        <v>18.75</v>
      </c>
      <c r="S30" s="17">
        <f t="shared" si="2"/>
        <v>80.555555555555557</v>
      </c>
      <c r="T30" s="17">
        <f t="shared" si="3"/>
        <v>100</v>
      </c>
      <c r="U30" s="17">
        <f t="shared" si="4"/>
        <v>100</v>
      </c>
      <c r="V30" s="18">
        <f t="shared" si="0"/>
        <v>25</v>
      </c>
    </row>
    <row r="31" spans="1:22" x14ac:dyDescent="0.25">
      <c r="A31" s="3">
        <v>22</v>
      </c>
      <c r="B31" s="50" t="s">
        <v>75</v>
      </c>
      <c r="C31" s="51" t="s">
        <v>97</v>
      </c>
      <c r="D31" s="19">
        <v>2</v>
      </c>
      <c r="E31" s="20">
        <v>1</v>
      </c>
      <c r="F31" s="19"/>
      <c r="G31" s="20"/>
      <c r="H31" s="20"/>
      <c r="I31" s="21"/>
      <c r="J31" s="22"/>
      <c r="K31" s="21"/>
      <c r="L31" s="23">
        <v>0</v>
      </c>
      <c r="M31" s="23">
        <v>0</v>
      </c>
      <c r="N31" s="23">
        <v>0</v>
      </c>
      <c r="O31" s="23">
        <v>2</v>
      </c>
      <c r="P31" s="23">
        <v>0</v>
      </c>
      <c r="Q31" s="23">
        <v>0</v>
      </c>
      <c r="R31" s="19">
        <f t="shared" si="1"/>
        <v>0</v>
      </c>
      <c r="S31" s="17">
        <f t="shared" si="2"/>
        <v>16.666666666666668</v>
      </c>
      <c r="T31" s="17">
        <f t="shared" si="3"/>
        <v>40</v>
      </c>
      <c r="U31" s="17">
        <f t="shared" si="4"/>
        <v>0</v>
      </c>
      <c r="V31" s="18">
        <f t="shared" si="0"/>
        <v>5</v>
      </c>
    </row>
    <row r="32" spans="1:22" x14ac:dyDescent="0.25">
      <c r="A32" s="3">
        <v>23</v>
      </c>
      <c r="B32" s="50" t="s">
        <v>75</v>
      </c>
      <c r="C32" s="51" t="s">
        <v>98</v>
      </c>
      <c r="D32" s="19">
        <v>5</v>
      </c>
      <c r="E32" s="20">
        <v>3</v>
      </c>
      <c r="F32" s="19"/>
      <c r="G32" s="20"/>
      <c r="H32" s="20"/>
      <c r="I32" s="21"/>
      <c r="J32" s="22"/>
      <c r="K32" s="21"/>
      <c r="L32" s="23">
        <v>4</v>
      </c>
      <c r="M32" s="23">
        <v>0</v>
      </c>
      <c r="N32" s="23">
        <v>3</v>
      </c>
      <c r="O32" s="23">
        <v>5</v>
      </c>
      <c r="P32" s="23">
        <v>0</v>
      </c>
      <c r="Q32" s="23">
        <v>3</v>
      </c>
      <c r="R32" s="19">
        <f t="shared" si="1"/>
        <v>37.5</v>
      </c>
      <c r="S32" s="17">
        <f t="shared" si="2"/>
        <v>83.333333333333329</v>
      </c>
      <c r="T32" s="17">
        <f t="shared" si="3"/>
        <v>100</v>
      </c>
      <c r="U32" s="17">
        <f t="shared" si="4"/>
        <v>0</v>
      </c>
      <c r="V32" s="18">
        <f t="shared" si="0"/>
        <v>23</v>
      </c>
    </row>
    <row r="33" spans="1:22" x14ac:dyDescent="0.25">
      <c r="A33" s="3">
        <v>24</v>
      </c>
      <c r="B33" s="50" t="s">
        <v>75</v>
      </c>
      <c r="C33" s="51" t="s">
        <v>99</v>
      </c>
      <c r="D33" s="19">
        <v>2</v>
      </c>
      <c r="E33" s="20">
        <v>1</v>
      </c>
      <c r="F33" s="19"/>
      <c r="G33" s="20"/>
      <c r="H33" s="20"/>
      <c r="I33" s="21"/>
      <c r="J33" s="22"/>
      <c r="K33" s="21"/>
      <c r="L33" s="23">
        <v>3</v>
      </c>
      <c r="M33" s="23">
        <v>2</v>
      </c>
      <c r="N33" s="23">
        <v>1</v>
      </c>
      <c r="O33" s="23">
        <v>4</v>
      </c>
      <c r="P33" s="23">
        <v>0</v>
      </c>
      <c r="Q33" s="23">
        <v>2</v>
      </c>
      <c r="R33" s="19">
        <f t="shared" si="1"/>
        <v>25</v>
      </c>
      <c r="S33" s="17">
        <f t="shared" si="2"/>
        <v>50</v>
      </c>
      <c r="T33" s="17">
        <f t="shared" si="3"/>
        <v>40</v>
      </c>
      <c r="U33" s="17">
        <f t="shared" si="4"/>
        <v>50</v>
      </c>
      <c r="V33" s="18">
        <f t="shared" si="0"/>
        <v>15</v>
      </c>
    </row>
    <row r="34" spans="1:22" x14ac:dyDescent="0.25">
      <c r="A34" s="3">
        <v>25</v>
      </c>
      <c r="B34" s="50" t="s">
        <v>75</v>
      </c>
      <c r="C34" s="51" t="s">
        <v>100</v>
      </c>
      <c r="D34" s="19">
        <v>5</v>
      </c>
      <c r="E34" s="20">
        <v>0</v>
      </c>
      <c r="F34" s="19"/>
      <c r="G34" s="20"/>
      <c r="H34" s="20"/>
      <c r="I34" s="21"/>
      <c r="J34" s="22"/>
      <c r="K34" s="21"/>
      <c r="L34" s="23">
        <v>4</v>
      </c>
      <c r="M34" s="23">
        <v>0</v>
      </c>
      <c r="N34" s="23">
        <v>0.5</v>
      </c>
      <c r="O34" s="23">
        <v>5</v>
      </c>
      <c r="P34" s="23">
        <v>0</v>
      </c>
      <c r="Q34" s="23">
        <v>0.5</v>
      </c>
      <c r="R34" s="19">
        <f t="shared" si="1"/>
        <v>6.25</v>
      </c>
      <c r="S34" s="17">
        <f t="shared" si="2"/>
        <v>52.777777777777779</v>
      </c>
      <c r="T34" s="17">
        <f t="shared" si="3"/>
        <v>100</v>
      </c>
      <c r="U34" s="17">
        <f t="shared" si="4"/>
        <v>0</v>
      </c>
      <c r="V34" s="18">
        <f t="shared" si="0"/>
        <v>15</v>
      </c>
    </row>
    <row r="35" spans="1:22" x14ac:dyDescent="0.25">
      <c r="A35" s="3">
        <v>26</v>
      </c>
      <c r="B35" s="50" t="s">
        <v>75</v>
      </c>
      <c r="C35" s="51" t="s">
        <v>101</v>
      </c>
      <c r="D35" s="19">
        <v>5</v>
      </c>
      <c r="E35" s="20">
        <v>5</v>
      </c>
      <c r="F35" s="19"/>
      <c r="G35" s="20"/>
      <c r="H35" s="20"/>
      <c r="I35" s="21"/>
      <c r="J35" s="22"/>
      <c r="K35" s="21"/>
      <c r="L35" s="23">
        <v>3</v>
      </c>
      <c r="M35" s="23">
        <v>2</v>
      </c>
      <c r="N35" s="23">
        <v>2</v>
      </c>
      <c r="O35" s="23">
        <v>5</v>
      </c>
      <c r="P35" s="23">
        <v>0</v>
      </c>
      <c r="Q35" s="23">
        <v>4</v>
      </c>
      <c r="R35" s="19">
        <f t="shared" si="1"/>
        <v>50</v>
      </c>
      <c r="S35" s="17">
        <f t="shared" si="2"/>
        <v>83.333333333333329</v>
      </c>
      <c r="T35" s="17">
        <f t="shared" si="3"/>
        <v>100</v>
      </c>
      <c r="U35" s="17">
        <f t="shared" si="4"/>
        <v>50</v>
      </c>
      <c r="V35" s="18">
        <f t="shared" si="0"/>
        <v>26</v>
      </c>
    </row>
    <row r="36" spans="1:22" x14ac:dyDescent="0.25">
      <c r="A36" s="3">
        <v>27</v>
      </c>
      <c r="B36" s="50" t="s">
        <v>75</v>
      </c>
      <c r="C36" s="51" t="s">
        <v>102</v>
      </c>
      <c r="D36" s="19">
        <v>5</v>
      </c>
      <c r="E36" s="20">
        <v>3</v>
      </c>
      <c r="F36" s="19"/>
      <c r="G36" s="20"/>
      <c r="H36" s="20"/>
      <c r="I36" s="21"/>
      <c r="J36" s="22"/>
      <c r="K36" s="21"/>
      <c r="L36" s="23">
        <v>0</v>
      </c>
      <c r="M36" s="23">
        <v>0</v>
      </c>
      <c r="N36" s="23">
        <v>0</v>
      </c>
      <c r="O36" s="23">
        <v>4</v>
      </c>
      <c r="P36" s="23">
        <v>0</v>
      </c>
      <c r="Q36" s="23">
        <v>3</v>
      </c>
      <c r="R36" s="19">
        <f t="shared" si="1"/>
        <v>37.5</v>
      </c>
      <c r="S36" s="17">
        <f t="shared" si="2"/>
        <v>38.888888888888886</v>
      </c>
      <c r="T36" s="17">
        <f t="shared" si="3"/>
        <v>100</v>
      </c>
      <c r="U36" s="17">
        <f t="shared" si="4"/>
        <v>0</v>
      </c>
      <c r="V36" s="18">
        <f t="shared" si="0"/>
        <v>15</v>
      </c>
    </row>
    <row r="37" spans="1:22" x14ac:dyDescent="0.25">
      <c r="A37" s="3">
        <v>28</v>
      </c>
      <c r="B37" s="50" t="s">
        <v>75</v>
      </c>
      <c r="C37" s="51" t="s">
        <v>103</v>
      </c>
      <c r="D37" s="19">
        <v>3.5</v>
      </c>
      <c r="E37" s="20">
        <v>0</v>
      </c>
      <c r="F37" s="19"/>
      <c r="G37" s="20"/>
      <c r="H37" s="20"/>
      <c r="I37" s="21"/>
      <c r="J37" s="22"/>
      <c r="K37" s="21"/>
      <c r="L37" s="23">
        <v>4</v>
      </c>
      <c r="M37" s="23">
        <v>2</v>
      </c>
      <c r="N37" s="23">
        <v>1</v>
      </c>
      <c r="O37" s="23">
        <v>4</v>
      </c>
      <c r="P37" s="23">
        <v>0</v>
      </c>
      <c r="Q37" s="23">
        <v>1</v>
      </c>
      <c r="R37" s="19">
        <f t="shared" si="1"/>
        <v>12.5</v>
      </c>
      <c r="S37" s="17">
        <f t="shared" si="2"/>
        <v>50</v>
      </c>
      <c r="T37" s="17">
        <f t="shared" si="3"/>
        <v>70</v>
      </c>
      <c r="U37" s="17">
        <f t="shared" si="4"/>
        <v>50</v>
      </c>
      <c r="V37" s="18">
        <f t="shared" si="0"/>
        <v>15.5</v>
      </c>
    </row>
    <row r="38" spans="1:22" x14ac:dyDescent="0.25">
      <c r="A38" s="3">
        <v>29</v>
      </c>
      <c r="B38" s="50" t="s">
        <v>75</v>
      </c>
      <c r="C38" s="51" t="s">
        <v>104</v>
      </c>
      <c r="D38" s="19">
        <v>3.5</v>
      </c>
      <c r="E38" s="20">
        <v>5</v>
      </c>
      <c r="F38" s="19"/>
      <c r="G38" s="20"/>
      <c r="H38" s="20"/>
      <c r="I38" s="21"/>
      <c r="J38" s="22"/>
      <c r="K38" s="21"/>
      <c r="L38" s="23">
        <v>4</v>
      </c>
      <c r="M38" s="23">
        <v>4</v>
      </c>
      <c r="N38" s="23">
        <v>3.5</v>
      </c>
      <c r="O38" s="23">
        <v>4</v>
      </c>
      <c r="P38" s="23">
        <v>0</v>
      </c>
      <c r="Q38" s="23">
        <v>1</v>
      </c>
      <c r="R38" s="19">
        <f t="shared" si="1"/>
        <v>12.5</v>
      </c>
      <c r="S38" s="17">
        <f t="shared" si="2"/>
        <v>91.666666666666671</v>
      </c>
      <c r="T38" s="17">
        <f t="shared" si="3"/>
        <v>70</v>
      </c>
      <c r="U38" s="17">
        <f t="shared" si="4"/>
        <v>100</v>
      </c>
      <c r="V38" s="18">
        <f t="shared" si="0"/>
        <v>25</v>
      </c>
    </row>
    <row r="39" spans="1:22" x14ac:dyDescent="0.25">
      <c r="A39" s="3">
        <v>30</v>
      </c>
      <c r="B39" s="50" t="s">
        <v>75</v>
      </c>
      <c r="C39" s="51" t="s">
        <v>105</v>
      </c>
      <c r="D39" s="19">
        <v>5</v>
      </c>
      <c r="E39" s="20">
        <v>3</v>
      </c>
      <c r="F39" s="19"/>
      <c r="G39" s="20"/>
      <c r="H39" s="20"/>
      <c r="I39" s="21"/>
      <c r="J39" s="22"/>
      <c r="K39" s="21"/>
      <c r="L39" s="23">
        <v>3</v>
      </c>
      <c r="M39" s="23">
        <v>1</v>
      </c>
      <c r="N39" s="23">
        <v>4</v>
      </c>
      <c r="O39" s="23">
        <v>5</v>
      </c>
      <c r="P39" s="23">
        <v>2</v>
      </c>
      <c r="Q39" s="23">
        <v>3</v>
      </c>
      <c r="R39" s="19">
        <f t="shared" si="1"/>
        <v>62.5</v>
      </c>
      <c r="S39" s="17">
        <f t="shared" si="2"/>
        <v>83.333333333333329</v>
      </c>
      <c r="T39" s="17">
        <f t="shared" si="3"/>
        <v>100</v>
      </c>
      <c r="U39" s="17">
        <f t="shared" si="4"/>
        <v>25</v>
      </c>
      <c r="V39" s="18">
        <f t="shared" si="0"/>
        <v>26</v>
      </c>
    </row>
    <row r="40" spans="1:22" x14ac:dyDescent="0.25">
      <c r="A40" s="3">
        <v>31</v>
      </c>
      <c r="B40" s="50" t="s">
        <v>75</v>
      </c>
      <c r="C40" s="51" t="s">
        <v>106</v>
      </c>
      <c r="D40" s="19">
        <v>0</v>
      </c>
      <c r="E40" s="20">
        <v>4</v>
      </c>
      <c r="F40" s="19"/>
      <c r="G40" s="20"/>
      <c r="H40" s="20"/>
      <c r="I40" s="21"/>
      <c r="J40" s="22"/>
      <c r="K40" s="21"/>
      <c r="L40" s="23">
        <v>0</v>
      </c>
      <c r="M40" s="23">
        <v>2</v>
      </c>
      <c r="N40" s="23">
        <v>1</v>
      </c>
      <c r="O40" s="23">
        <v>1</v>
      </c>
      <c r="P40" s="23">
        <v>0</v>
      </c>
      <c r="Q40" s="23">
        <v>0</v>
      </c>
      <c r="R40" s="19">
        <f t="shared" si="1"/>
        <v>0</v>
      </c>
      <c r="S40" s="17">
        <f t="shared" si="2"/>
        <v>33.333333333333336</v>
      </c>
      <c r="T40" s="17">
        <f t="shared" si="3"/>
        <v>0</v>
      </c>
      <c r="U40" s="17">
        <f t="shared" si="4"/>
        <v>50</v>
      </c>
      <c r="V40" s="18">
        <f t="shared" si="0"/>
        <v>8</v>
      </c>
    </row>
    <row r="41" spans="1:22" x14ac:dyDescent="0.25">
      <c r="A41" s="3">
        <v>32</v>
      </c>
      <c r="B41" s="50" t="s">
        <v>75</v>
      </c>
      <c r="C41" s="51" t="s">
        <v>107</v>
      </c>
      <c r="D41" s="19">
        <v>5</v>
      </c>
      <c r="E41" s="20">
        <v>5</v>
      </c>
      <c r="F41" s="19"/>
      <c r="G41" s="20"/>
      <c r="H41" s="20"/>
      <c r="I41" s="21"/>
      <c r="J41" s="22"/>
      <c r="K41" s="21"/>
      <c r="L41" s="23">
        <v>4</v>
      </c>
      <c r="M41" s="23">
        <v>0</v>
      </c>
      <c r="N41" s="23">
        <v>1</v>
      </c>
      <c r="O41" s="23">
        <v>1</v>
      </c>
      <c r="P41" s="23">
        <v>0</v>
      </c>
      <c r="Q41" s="23">
        <v>1.5</v>
      </c>
      <c r="R41" s="19">
        <f t="shared" si="1"/>
        <v>18.75</v>
      </c>
      <c r="S41" s="17">
        <f t="shared" si="2"/>
        <v>61.111111111111114</v>
      </c>
      <c r="T41" s="17">
        <f t="shared" si="3"/>
        <v>100</v>
      </c>
      <c r="U41" s="17">
        <f t="shared" si="4"/>
        <v>0</v>
      </c>
      <c r="V41" s="18">
        <f t="shared" si="0"/>
        <v>17.5</v>
      </c>
    </row>
    <row r="42" spans="1:22" x14ac:dyDescent="0.25">
      <c r="A42" s="3">
        <v>33</v>
      </c>
      <c r="B42" s="50" t="s">
        <v>75</v>
      </c>
      <c r="C42" s="51" t="s">
        <v>108</v>
      </c>
      <c r="D42" s="19">
        <v>0</v>
      </c>
      <c r="E42" s="20">
        <v>3.5</v>
      </c>
      <c r="F42" s="19"/>
      <c r="G42" s="20"/>
      <c r="H42" s="20"/>
      <c r="I42" s="21"/>
      <c r="J42" s="22"/>
      <c r="K42" s="21"/>
      <c r="L42" s="23">
        <v>3</v>
      </c>
      <c r="M42" s="23">
        <v>1</v>
      </c>
      <c r="N42" s="23">
        <v>2</v>
      </c>
      <c r="O42" s="23">
        <v>3</v>
      </c>
      <c r="P42" s="23">
        <v>1</v>
      </c>
      <c r="Q42" s="23">
        <v>2</v>
      </c>
      <c r="R42" s="19">
        <f t="shared" si="1"/>
        <v>37.5</v>
      </c>
      <c r="S42" s="17">
        <f t="shared" si="2"/>
        <v>63.888888888888886</v>
      </c>
      <c r="T42" s="17">
        <f t="shared" si="3"/>
        <v>0</v>
      </c>
      <c r="U42" s="17">
        <f t="shared" si="4"/>
        <v>25</v>
      </c>
      <c r="V42" s="18">
        <f t="shared" si="0"/>
        <v>15.5</v>
      </c>
    </row>
    <row r="43" spans="1:22" x14ac:dyDescent="0.25">
      <c r="A43" s="3">
        <v>34</v>
      </c>
      <c r="B43" s="50" t="s">
        <v>75</v>
      </c>
      <c r="C43" s="51" t="s">
        <v>109</v>
      </c>
      <c r="D43" s="19">
        <v>0</v>
      </c>
      <c r="E43" s="20">
        <v>3</v>
      </c>
      <c r="F43" s="19"/>
      <c r="G43" s="20"/>
      <c r="H43" s="20"/>
      <c r="I43" s="21"/>
      <c r="J43" s="22"/>
      <c r="K43" s="21"/>
      <c r="L43" s="23">
        <v>1</v>
      </c>
      <c r="M43" s="23">
        <v>2</v>
      </c>
      <c r="N43" s="23">
        <v>1</v>
      </c>
      <c r="O43" s="23">
        <v>5</v>
      </c>
      <c r="P43" s="23">
        <v>0</v>
      </c>
      <c r="Q43" s="23">
        <v>4.5</v>
      </c>
      <c r="R43" s="19">
        <f t="shared" si="1"/>
        <v>56.25</v>
      </c>
      <c r="S43" s="17">
        <f t="shared" si="2"/>
        <v>55.555555555555557</v>
      </c>
      <c r="T43" s="17">
        <f t="shared" si="3"/>
        <v>0</v>
      </c>
      <c r="U43" s="17">
        <f t="shared" si="4"/>
        <v>50</v>
      </c>
      <c r="V43" s="18">
        <f t="shared" si="0"/>
        <v>16.5</v>
      </c>
    </row>
    <row r="44" spans="1:22" x14ac:dyDescent="0.25">
      <c r="A44" s="3">
        <v>35</v>
      </c>
      <c r="B44" s="50" t="s">
        <v>75</v>
      </c>
      <c r="C44" s="51" t="s">
        <v>110</v>
      </c>
      <c r="D44" s="19">
        <v>5</v>
      </c>
      <c r="E44" s="20">
        <v>1</v>
      </c>
      <c r="F44" s="19"/>
      <c r="G44" s="20"/>
      <c r="H44" s="20"/>
      <c r="I44" s="21"/>
      <c r="J44" s="22"/>
      <c r="K44" s="21"/>
      <c r="L44" s="23">
        <v>2</v>
      </c>
      <c r="M44" s="23">
        <v>2</v>
      </c>
      <c r="N44" s="23">
        <v>1</v>
      </c>
      <c r="O44" s="23">
        <v>4</v>
      </c>
      <c r="P44" s="23">
        <v>0</v>
      </c>
      <c r="Q44" s="23">
        <v>1.5</v>
      </c>
      <c r="R44" s="19">
        <f t="shared" si="1"/>
        <v>18.75</v>
      </c>
      <c r="S44" s="17">
        <f t="shared" si="2"/>
        <v>44.444444444444443</v>
      </c>
      <c r="T44" s="17">
        <f t="shared" si="3"/>
        <v>100</v>
      </c>
      <c r="U44" s="17">
        <f t="shared" si="4"/>
        <v>50</v>
      </c>
      <c r="V44" s="18">
        <f t="shared" si="0"/>
        <v>16.5</v>
      </c>
    </row>
    <row r="45" spans="1:22" x14ac:dyDescent="0.25">
      <c r="A45" s="3">
        <v>36</v>
      </c>
      <c r="B45" s="50" t="s">
        <v>75</v>
      </c>
      <c r="C45" s="51" t="s">
        <v>111</v>
      </c>
      <c r="D45" s="19">
        <v>5</v>
      </c>
      <c r="E45" s="20">
        <v>1</v>
      </c>
      <c r="F45" s="19"/>
      <c r="G45" s="20"/>
      <c r="H45" s="20"/>
      <c r="I45" s="21"/>
      <c r="J45" s="22"/>
      <c r="K45" s="21"/>
      <c r="L45" s="23">
        <v>2</v>
      </c>
      <c r="M45" s="23">
        <v>2</v>
      </c>
      <c r="N45" s="23">
        <v>1</v>
      </c>
      <c r="O45" s="23">
        <v>5</v>
      </c>
      <c r="P45" s="23">
        <v>0</v>
      </c>
      <c r="Q45" s="23">
        <v>2.5</v>
      </c>
      <c r="R45" s="19">
        <f t="shared" si="1"/>
        <v>31.25</v>
      </c>
      <c r="S45" s="17">
        <f t="shared" si="2"/>
        <v>50</v>
      </c>
      <c r="T45" s="17">
        <f t="shared" si="3"/>
        <v>100</v>
      </c>
      <c r="U45" s="17">
        <f t="shared" si="4"/>
        <v>50</v>
      </c>
      <c r="V45" s="18">
        <f t="shared" si="0"/>
        <v>18.5</v>
      </c>
    </row>
    <row r="46" spans="1:22" x14ac:dyDescent="0.25">
      <c r="A46" s="3">
        <v>37</v>
      </c>
      <c r="B46" s="50" t="s">
        <v>75</v>
      </c>
      <c r="C46" s="51" t="s">
        <v>112</v>
      </c>
      <c r="D46" s="19">
        <v>5</v>
      </c>
      <c r="E46" s="20">
        <v>1</v>
      </c>
      <c r="F46" s="19"/>
      <c r="G46" s="20"/>
      <c r="H46" s="20"/>
      <c r="I46" s="21"/>
      <c r="J46" s="22"/>
      <c r="K46" s="21"/>
      <c r="L46" s="23">
        <v>2</v>
      </c>
      <c r="M46" s="23">
        <v>0</v>
      </c>
      <c r="N46" s="23">
        <v>0.5</v>
      </c>
      <c r="O46" s="23">
        <v>4</v>
      </c>
      <c r="P46" s="23">
        <v>0</v>
      </c>
      <c r="Q46" s="23">
        <v>3</v>
      </c>
      <c r="R46" s="19">
        <f t="shared" si="1"/>
        <v>37.5</v>
      </c>
      <c r="S46" s="17">
        <f t="shared" si="2"/>
        <v>41.666666666666664</v>
      </c>
      <c r="T46" s="17">
        <f t="shared" si="3"/>
        <v>100</v>
      </c>
      <c r="U46" s="17">
        <f t="shared" si="4"/>
        <v>0</v>
      </c>
      <c r="V46" s="18">
        <f t="shared" si="0"/>
        <v>15.5</v>
      </c>
    </row>
    <row r="47" spans="1:22" x14ac:dyDescent="0.25">
      <c r="A47" s="3">
        <v>38</v>
      </c>
      <c r="B47" s="50" t="s">
        <v>75</v>
      </c>
      <c r="C47" s="51" t="s">
        <v>113</v>
      </c>
      <c r="D47" s="19">
        <v>5</v>
      </c>
      <c r="E47" s="20">
        <v>2.5</v>
      </c>
      <c r="F47" s="19"/>
      <c r="G47" s="20"/>
      <c r="H47" s="20"/>
      <c r="I47" s="21"/>
      <c r="J47" s="22"/>
      <c r="K47" s="21"/>
      <c r="L47" s="23">
        <v>1.5</v>
      </c>
      <c r="M47" s="23">
        <v>2</v>
      </c>
      <c r="N47" s="23">
        <v>2.5</v>
      </c>
      <c r="O47" s="23">
        <v>5</v>
      </c>
      <c r="P47" s="23">
        <v>2</v>
      </c>
      <c r="Q47" s="23">
        <v>1</v>
      </c>
      <c r="R47" s="19">
        <f t="shared" si="1"/>
        <v>37.5</v>
      </c>
      <c r="S47" s="17">
        <f t="shared" si="2"/>
        <v>63.888888888888886</v>
      </c>
      <c r="T47" s="17">
        <f t="shared" si="3"/>
        <v>100</v>
      </c>
      <c r="U47" s="17">
        <f t="shared" si="4"/>
        <v>50</v>
      </c>
      <c r="V47" s="18">
        <f t="shared" si="0"/>
        <v>21.5</v>
      </c>
    </row>
    <row r="48" spans="1:22" x14ac:dyDescent="0.25">
      <c r="A48" s="3">
        <v>39</v>
      </c>
      <c r="B48" s="50" t="s">
        <v>75</v>
      </c>
      <c r="C48" s="51" t="s">
        <v>114</v>
      </c>
      <c r="D48" s="19">
        <v>5</v>
      </c>
      <c r="E48" s="20">
        <v>2.5</v>
      </c>
      <c r="F48" s="19"/>
      <c r="G48" s="20"/>
      <c r="H48" s="20"/>
      <c r="I48" s="21"/>
      <c r="J48" s="22"/>
      <c r="K48" s="21"/>
      <c r="L48" s="23">
        <v>0</v>
      </c>
      <c r="M48" s="23">
        <v>4</v>
      </c>
      <c r="N48" s="23">
        <v>2.5</v>
      </c>
      <c r="O48" s="23">
        <v>5</v>
      </c>
      <c r="P48" s="23">
        <v>2</v>
      </c>
      <c r="Q48" s="23">
        <v>2.5</v>
      </c>
      <c r="R48" s="19">
        <f t="shared" si="1"/>
        <v>56.25</v>
      </c>
      <c r="S48" s="17">
        <f t="shared" si="2"/>
        <v>55.555555555555557</v>
      </c>
      <c r="T48" s="17">
        <f t="shared" si="3"/>
        <v>100</v>
      </c>
      <c r="U48" s="17">
        <f t="shared" si="4"/>
        <v>100</v>
      </c>
      <c r="V48" s="18">
        <f t="shared" si="0"/>
        <v>23.5</v>
      </c>
    </row>
    <row r="49" spans="1:22" x14ac:dyDescent="0.25">
      <c r="A49" s="3">
        <v>40</v>
      </c>
      <c r="B49" s="50" t="s">
        <v>75</v>
      </c>
      <c r="C49" s="51" t="s">
        <v>115</v>
      </c>
      <c r="D49" s="23">
        <v>5</v>
      </c>
      <c r="E49" s="20">
        <v>3</v>
      </c>
      <c r="F49" s="19"/>
      <c r="G49" s="20"/>
      <c r="H49" s="20"/>
      <c r="I49" s="21"/>
      <c r="J49" s="22"/>
      <c r="K49" s="21"/>
      <c r="L49" s="23">
        <v>1.5</v>
      </c>
      <c r="M49" s="23">
        <v>2</v>
      </c>
      <c r="N49" s="23">
        <v>1.5</v>
      </c>
      <c r="O49" s="23">
        <v>5</v>
      </c>
      <c r="P49" s="23">
        <v>1</v>
      </c>
      <c r="Q49" s="23">
        <v>1</v>
      </c>
      <c r="R49" s="19">
        <f t="shared" si="1"/>
        <v>25</v>
      </c>
      <c r="S49" s="17">
        <f t="shared" si="2"/>
        <v>61.111111111111114</v>
      </c>
      <c r="T49" s="17">
        <f t="shared" si="3"/>
        <v>100</v>
      </c>
      <c r="U49" s="17">
        <f t="shared" si="4"/>
        <v>50</v>
      </c>
      <c r="V49" s="18">
        <f t="shared" si="0"/>
        <v>20</v>
      </c>
    </row>
    <row r="50" spans="1:22" x14ac:dyDescent="0.25">
      <c r="A50" s="3">
        <v>41</v>
      </c>
      <c r="B50" s="50" t="s">
        <v>75</v>
      </c>
      <c r="C50" s="51" t="s">
        <v>116</v>
      </c>
      <c r="D50" s="23">
        <v>2</v>
      </c>
      <c r="E50" s="23">
        <v>4</v>
      </c>
      <c r="F50" s="23"/>
      <c r="G50" s="23"/>
      <c r="H50" s="23"/>
      <c r="I50" s="23"/>
      <c r="J50" s="23"/>
      <c r="K50" s="23"/>
      <c r="L50" s="23">
        <v>3</v>
      </c>
      <c r="M50" s="23">
        <v>2</v>
      </c>
      <c r="N50" s="23">
        <v>3</v>
      </c>
      <c r="O50" s="23">
        <v>5</v>
      </c>
      <c r="P50" s="23">
        <v>2</v>
      </c>
      <c r="Q50" s="23">
        <v>4.5</v>
      </c>
      <c r="R50" s="19">
        <f t="shared" si="1"/>
        <v>81.25</v>
      </c>
      <c r="S50" s="17">
        <f t="shared" si="2"/>
        <v>83.333333333333329</v>
      </c>
      <c r="T50" s="17">
        <f t="shared" si="3"/>
        <v>40</v>
      </c>
      <c r="U50" s="17">
        <f t="shared" si="4"/>
        <v>50</v>
      </c>
      <c r="V50" s="18">
        <f t="shared" si="0"/>
        <v>25.5</v>
      </c>
    </row>
    <row r="51" spans="1:22" x14ac:dyDescent="0.25">
      <c r="A51" s="3">
        <v>42</v>
      </c>
      <c r="B51" s="50" t="s">
        <v>75</v>
      </c>
      <c r="C51" s="51" t="s">
        <v>117</v>
      </c>
      <c r="D51" s="23">
        <v>5</v>
      </c>
      <c r="E51" s="23">
        <v>1</v>
      </c>
      <c r="F51" s="23"/>
      <c r="G51" s="23"/>
      <c r="H51" s="23"/>
      <c r="I51" s="23"/>
      <c r="J51" s="23"/>
      <c r="K51" s="23"/>
      <c r="L51" s="23">
        <v>1</v>
      </c>
      <c r="M51" s="23">
        <v>2</v>
      </c>
      <c r="N51" s="23">
        <v>0.5</v>
      </c>
      <c r="O51" s="23">
        <v>0</v>
      </c>
      <c r="P51" s="23">
        <v>1</v>
      </c>
      <c r="Q51" s="23">
        <v>2.5</v>
      </c>
      <c r="R51" s="19">
        <f t="shared" si="1"/>
        <v>43.75</v>
      </c>
      <c r="S51" s="17">
        <f t="shared" si="2"/>
        <v>13.888888888888889</v>
      </c>
      <c r="T51" s="17">
        <f t="shared" si="3"/>
        <v>100</v>
      </c>
      <c r="U51" s="17">
        <f t="shared" si="4"/>
        <v>50</v>
      </c>
      <c r="V51" s="18">
        <f t="shared" si="0"/>
        <v>13</v>
      </c>
    </row>
    <row r="52" spans="1:22" x14ac:dyDescent="0.25">
      <c r="A52" s="3">
        <v>43</v>
      </c>
      <c r="B52" s="50" t="s">
        <v>75</v>
      </c>
      <c r="C52" s="51" t="s">
        <v>118</v>
      </c>
      <c r="D52" s="23">
        <v>5</v>
      </c>
      <c r="E52" s="23">
        <v>3</v>
      </c>
      <c r="F52" s="23"/>
      <c r="G52" s="23"/>
      <c r="H52" s="23"/>
      <c r="I52" s="23"/>
      <c r="J52" s="23"/>
      <c r="K52" s="23"/>
      <c r="L52" s="23">
        <v>0</v>
      </c>
      <c r="M52" s="23">
        <v>2.5</v>
      </c>
      <c r="N52" s="23">
        <v>0</v>
      </c>
      <c r="O52" s="23">
        <v>3.5</v>
      </c>
      <c r="P52" s="23">
        <v>0</v>
      </c>
      <c r="Q52" s="23">
        <v>0</v>
      </c>
      <c r="R52" s="19">
        <f t="shared" si="1"/>
        <v>0</v>
      </c>
      <c r="S52" s="17">
        <f t="shared" si="2"/>
        <v>36.111111111111114</v>
      </c>
      <c r="T52" s="17">
        <f t="shared" si="3"/>
        <v>100</v>
      </c>
      <c r="U52" s="17">
        <f t="shared" si="4"/>
        <v>62.5</v>
      </c>
      <c r="V52" s="18">
        <f t="shared" si="0"/>
        <v>14</v>
      </c>
    </row>
    <row r="53" spans="1:22" x14ac:dyDescent="0.25">
      <c r="A53" s="3">
        <v>44</v>
      </c>
      <c r="B53" s="50" t="s">
        <v>75</v>
      </c>
      <c r="C53" s="51" t="s">
        <v>119</v>
      </c>
      <c r="D53" s="23">
        <v>5</v>
      </c>
      <c r="E53" s="23">
        <v>4</v>
      </c>
      <c r="F53" s="23"/>
      <c r="G53" s="23"/>
      <c r="H53" s="23"/>
      <c r="I53" s="23"/>
      <c r="J53" s="23"/>
      <c r="K53" s="23"/>
      <c r="L53" s="23">
        <v>3</v>
      </c>
      <c r="M53" s="23">
        <v>2</v>
      </c>
      <c r="N53" s="23">
        <v>2</v>
      </c>
      <c r="O53" s="23">
        <v>5</v>
      </c>
      <c r="P53" s="23">
        <v>2</v>
      </c>
      <c r="Q53" s="23">
        <v>4</v>
      </c>
      <c r="R53" s="19">
        <f t="shared" si="1"/>
        <v>75</v>
      </c>
      <c r="S53" s="17">
        <f t="shared" si="2"/>
        <v>77.777777777777771</v>
      </c>
      <c r="T53" s="17">
        <f t="shared" si="3"/>
        <v>100</v>
      </c>
      <c r="U53" s="17">
        <f t="shared" si="4"/>
        <v>50</v>
      </c>
      <c r="V53" s="18">
        <f t="shared" si="0"/>
        <v>27</v>
      </c>
    </row>
    <row r="54" spans="1:22" x14ac:dyDescent="0.25">
      <c r="A54" s="3">
        <v>45</v>
      </c>
      <c r="B54" s="50" t="s">
        <v>75</v>
      </c>
      <c r="C54" s="51" t="s">
        <v>120</v>
      </c>
      <c r="D54" s="23">
        <v>2</v>
      </c>
      <c r="E54" s="23">
        <v>0</v>
      </c>
      <c r="F54" s="23"/>
      <c r="G54" s="23"/>
      <c r="H54" s="23"/>
      <c r="I54" s="23"/>
      <c r="J54" s="23"/>
      <c r="K54" s="23"/>
      <c r="L54" s="23">
        <v>0</v>
      </c>
      <c r="M54" s="23">
        <v>0</v>
      </c>
      <c r="N54" s="23">
        <v>1.5</v>
      </c>
      <c r="O54" s="23">
        <v>5</v>
      </c>
      <c r="P54" s="23">
        <v>0</v>
      </c>
      <c r="Q54" s="23">
        <v>4</v>
      </c>
      <c r="R54" s="19">
        <f t="shared" si="1"/>
        <v>50</v>
      </c>
      <c r="S54" s="17">
        <f t="shared" si="2"/>
        <v>36.111111111111114</v>
      </c>
      <c r="T54" s="17">
        <f t="shared" si="3"/>
        <v>40</v>
      </c>
      <c r="U54" s="17">
        <f t="shared" si="4"/>
        <v>0</v>
      </c>
      <c r="V54" s="18">
        <f t="shared" si="0"/>
        <v>12.5</v>
      </c>
    </row>
    <row r="55" spans="1:22" x14ac:dyDescent="0.25">
      <c r="A55" s="3">
        <v>46</v>
      </c>
      <c r="B55" s="50" t="s">
        <v>75</v>
      </c>
      <c r="C55" s="51" t="s">
        <v>121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19"/>
      <c r="S55" s="17"/>
      <c r="T55" s="17"/>
      <c r="U55" s="17"/>
      <c r="V55" s="18"/>
    </row>
    <row r="56" spans="1:22" ht="15.75" customHeight="1" x14ac:dyDescent="0.25">
      <c r="A56" s="3"/>
      <c r="D56" s="97" t="s">
        <v>15</v>
      </c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62">
        <f>COUNTIF(R10:R49,"&gt;49")</f>
        <v>9</v>
      </c>
      <c r="S56" s="62">
        <f>COUNTIF(S10:S49,"&gt;49")</f>
        <v>27</v>
      </c>
      <c r="T56" s="62">
        <f>COUNTIF(T10:T49,"&gt;49")</f>
        <v>31</v>
      </c>
      <c r="U56" s="62">
        <f>COUNTIF(U10:U49,"&gt;49")</f>
        <v>19</v>
      </c>
      <c r="V56" s="55"/>
    </row>
    <row r="57" spans="1:22" x14ac:dyDescent="0.25">
      <c r="A57" s="28"/>
      <c r="D57" s="94" t="s">
        <v>62</v>
      </c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6"/>
      <c r="R57" s="63">
        <f>R56*100/$S59</f>
        <v>20.454545454545453</v>
      </c>
      <c r="S57" s="63">
        <f>S56*100/$S59</f>
        <v>61.363636363636367</v>
      </c>
      <c r="T57" s="63">
        <f>T56*100/$S59</f>
        <v>70.454545454545453</v>
      </c>
      <c r="U57" s="63">
        <f>U56*100/$S59</f>
        <v>43.18181818181818</v>
      </c>
    </row>
    <row r="58" spans="1:22" ht="15.75" customHeight="1" x14ac:dyDescent="0.25">
      <c r="A58" s="28"/>
      <c r="B58" s="53" t="s">
        <v>16</v>
      </c>
      <c r="C58" s="54" t="s">
        <v>17</v>
      </c>
      <c r="D58" s="64"/>
      <c r="E58" s="64"/>
      <c r="L58" s="98" t="s">
        <v>43</v>
      </c>
      <c r="M58" s="98"/>
      <c r="N58" s="98"/>
      <c r="O58" s="98"/>
      <c r="P58" s="98"/>
      <c r="Q58" s="98"/>
      <c r="R58" s="60">
        <v>0</v>
      </c>
      <c r="S58" s="60">
        <v>1</v>
      </c>
      <c r="T58" s="61">
        <v>2</v>
      </c>
      <c r="U58" s="61">
        <v>0</v>
      </c>
    </row>
    <row r="59" spans="1:22" ht="27" customHeight="1" x14ac:dyDescent="0.25">
      <c r="A59" s="28"/>
      <c r="B59" s="89" t="s">
        <v>18</v>
      </c>
      <c r="C59" s="90"/>
      <c r="D59" s="84" t="s">
        <v>5</v>
      </c>
      <c r="E59" s="85"/>
      <c r="L59" s="92" t="s">
        <v>42</v>
      </c>
      <c r="M59" s="99"/>
      <c r="N59" s="99"/>
      <c r="O59" s="99"/>
      <c r="P59" s="99"/>
      <c r="Q59" s="93"/>
      <c r="R59" s="59"/>
      <c r="S59" s="10">
        <v>44</v>
      </c>
      <c r="T59" s="13"/>
      <c r="U59" s="13"/>
    </row>
    <row r="60" spans="1:22" ht="15" customHeight="1" x14ac:dyDescent="0.25">
      <c r="A60" s="28"/>
      <c r="B60" s="80" t="s">
        <v>19</v>
      </c>
      <c r="C60" s="81"/>
      <c r="D60" s="24">
        <v>3</v>
      </c>
      <c r="E60" s="25"/>
      <c r="L60" s="86" t="s">
        <v>41</v>
      </c>
      <c r="M60" s="86"/>
      <c r="N60" s="86"/>
      <c r="O60" s="86"/>
      <c r="P60" s="86"/>
      <c r="Q60" s="86"/>
      <c r="R60" s="58"/>
      <c r="S60" s="10">
        <v>46</v>
      </c>
      <c r="T60" s="13"/>
    </row>
    <row r="61" spans="1:22" x14ac:dyDescent="0.25">
      <c r="B61" s="80" t="s">
        <v>20</v>
      </c>
      <c r="C61" s="81"/>
      <c r="D61" s="24">
        <v>2</v>
      </c>
      <c r="E61" s="25"/>
    </row>
    <row r="62" spans="1:22" ht="15" customHeight="1" x14ac:dyDescent="0.25">
      <c r="B62" s="80" t="s">
        <v>21</v>
      </c>
      <c r="C62" s="81"/>
      <c r="D62" s="24">
        <v>1</v>
      </c>
      <c r="E62" s="25"/>
    </row>
    <row r="63" spans="1:22" s="4" customFormat="1" ht="15.75" thickBot="1" x14ac:dyDescent="0.3">
      <c r="A63"/>
      <c r="B63" s="82" t="s">
        <v>6</v>
      </c>
      <c r="C63" s="83"/>
      <c r="D63" s="26">
        <v>0</v>
      </c>
      <c r="E63" s="27"/>
      <c r="I63" s="7"/>
      <c r="V63" s="1"/>
    </row>
    <row r="64" spans="1:22" s="4" customFormat="1" ht="15" customHeight="1" x14ac:dyDescent="0.25">
      <c r="A64"/>
      <c r="I64" s="7"/>
      <c r="V64" s="1"/>
    </row>
    <row r="65" spans="1:22" s="4" customFormat="1" ht="15" customHeight="1" x14ac:dyDescent="0.25">
      <c r="A65"/>
      <c r="I65" s="7"/>
      <c r="V65" s="1"/>
    </row>
    <row r="66" spans="1:22" s="4" customFormat="1" x14ac:dyDescent="0.25">
      <c r="A66"/>
      <c r="I66" s="7"/>
      <c r="V66" s="1"/>
    </row>
  </sheetData>
  <mergeCells count="20">
    <mergeCell ref="A1:V1"/>
    <mergeCell ref="A7:C7"/>
    <mergeCell ref="D7:Q7"/>
    <mergeCell ref="S7:U7"/>
    <mergeCell ref="A8:C8"/>
    <mergeCell ref="S8:S9"/>
    <mergeCell ref="U8:U9"/>
    <mergeCell ref="B61:C61"/>
    <mergeCell ref="B62:C62"/>
    <mergeCell ref="B63:C63"/>
    <mergeCell ref="R8:R9"/>
    <mergeCell ref="T8:T9"/>
    <mergeCell ref="D57:Q57"/>
    <mergeCell ref="D56:Q56"/>
    <mergeCell ref="L58:Q58"/>
    <mergeCell ref="B59:C59"/>
    <mergeCell ref="D59:E59"/>
    <mergeCell ref="L59:Q59"/>
    <mergeCell ref="B60:C60"/>
    <mergeCell ref="L60:Q60"/>
  </mergeCells>
  <phoneticPr fontId="29" type="noConversion"/>
  <pageMargins left="0.70866141732283472" right="0.70866141732283472" top="0.74803149606299213" bottom="0.23622047244094491" header="0.51181102362204722" footer="0.15748031496062992"/>
  <pageSetup paperSize="9" firstPageNumber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</vt:lpstr>
      <vt:lpstr>T1</vt:lpstr>
      <vt:lpstr>T2</vt:lpstr>
      <vt:lpstr>T3</vt:lpstr>
    </vt:vector>
  </TitlesOfParts>
  <Company>Jiitu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sandeep.singh</dc:creator>
  <cp:lastModifiedBy>USER</cp:lastModifiedBy>
  <cp:lastPrinted>2019-12-23T04:58:44Z</cp:lastPrinted>
  <dcterms:created xsi:type="dcterms:W3CDTF">2018-09-26T10:17:33Z</dcterms:created>
  <dcterms:modified xsi:type="dcterms:W3CDTF">2024-11-04T11:28:32Z</dcterms:modified>
</cp:coreProperties>
</file>