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ra\Documents\Local\R129\Design Calculations\"/>
    </mc:Choice>
  </mc:AlternateContent>
  <xr:revisionPtr revIDLastSave="0" documentId="13_ncr:1_{0AF1A35C-381D-4D1B-8EA0-D57E0ECBEBE1}" xr6:coauthVersionLast="47" xr6:coauthVersionMax="47" xr10:uidLastSave="{00000000-0000-0000-0000-000000000000}"/>
  <bookViews>
    <workbookView xWindow="-120" yWindow="-120" windowWidth="29040" windowHeight="15720" xr2:uid="{6D56AA34-E0AD-4960-BC84-92AC20183887}"/>
  </bookViews>
  <sheets>
    <sheet name="MRF 135 70 R12 69S" sheetId="1" r:id="rId1"/>
    <sheet name="JK 135 70 R12 69S" sheetId="2" r:id="rId2"/>
    <sheet name="CONTINENTAL 125 80 R13 (BM)" sheetId="3" r:id="rId3"/>
    <sheet name="MRF 120 80 R12 74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4" l="1"/>
  <c r="D118" i="4"/>
  <c r="D119" i="4"/>
  <c r="D120" i="4"/>
  <c r="D121" i="4"/>
  <c r="D122" i="4"/>
  <c r="D123" i="4"/>
  <c r="D124" i="4"/>
  <c r="D125" i="4"/>
  <c r="D126" i="4"/>
  <c r="D127" i="4"/>
  <c r="D128" i="4"/>
  <c r="D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16" i="4"/>
  <c r="S21" i="4"/>
  <c r="T21" i="4"/>
  <c r="U21" i="4"/>
  <c r="V21" i="4"/>
  <c r="W21" i="4"/>
  <c r="X21" i="4"/>
  <c r="Y21" i="4"/>
  <c r="Z21" i="4"/>
  <c r="S22" i="4"/>
  <c r="T22" i="4"/>
  <c r="U22" i="4"/>
  <c r="V22" i="4"/>
  <c r="W22" i="4"/>
  <c r="X22" i="4"/>
  <c r="Y22" i="4"/>
  <c r="Z22" i="4"/>
  <c r="Q21" i="4"/>
  <c r="R21" i="4"/>
  <c r="Q22" i="4"/>
  <c r="R2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B28" i="1"/>
  <c r="B37" i="1"/>
  <c r="B32" i="1"/>
  <c r="B25" i="4"/>
  <c r="B25" i="1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D63" i="3" l="1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H22" i="3"/>
  <c r="G22" i="3"/>
  <c r="F22" i="3"/>
  <c r="E22" i="3"/>
  <c r="D22" i="3"/>
  <c r="C22" i="3"/>
  <c r="H21" i="3"/>
  <c r="G21" i="3"/>
  <c r="F21" i="3"/>
  <c r="E21" i="3"/>
  <c r="D21" i="3"/>
  <c r="C21" i="3"/>
  <c r="M21" i="2"/>
  <c r="K21" i="2"/>
  <c r="I21" i="2"/>
  <c r="G21" i="2"/>
  <c r="E21" i="2"/>
  <c r="C21" i="2"/>
  <c r="E21" i="1"/>
  <c r="D41" i="1" s="1"/>
  <c r="P22" i="1"/>
  <c r="P21" i="1"/>
  <c r="N22" i="1"/>
  <c r="M22" i="1"/>
  <c r="L22" i="1"/>
  <c r="K22" i="1"/>
  <c r="J22" i="1"/>
  <c r="I22" i="1"/>
  <c r="B67" i="1" s="1"/>
  <c r="H22" i="1"/>
  <c r="G22" i="1"/>
  <c r="B56" i="1" s="1"/>
  <c r="F22" i="1"/>
  <c r="E22" i="1"/>
  <c r="D22" i="1"/>
  <c r="C22" i="1"/>
  <c r="N21" i="1"/>
  <c r="M21" i="1"/>
  <c r="D91" i="1" s="1"/>
  <c r="L21" i="1"/>
  <c r="K21" i="1"/>
  <c r="D82" i="1" s="1"/>
  <c r="J21" i="1"/>
  <c r="I21" i="1"/>
  <c r="D67" i="1" s="1"/>
  <c r="H21" i="1"/>
  <c r="G21" i="1"/>
  <c r="F21" i="1"/>
  <c r="D21" i="1"/>
  <c r="C21" i="1"/>
  <c r="D26" i="1" s="1"/>
  <c r="N22" i="2"/>
  <c r="N21" i="2"/>
  <c r="L22" i="2"/>
  <c r="L21" i="2"/>
  <c r="J22" i="2"/>
  <c r="J21" i="2"/>
  <c r="H22" i="2"/>
  <c r="H21" i="2"/>
  <c r="F22" i="2"/>
  <c r="F21" i="2"/>
  <c r="D22" i="2"/>
  <c r="D21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M22" i="2"/>
  <c r="B102" i="2" s="1"/>
  <c r="K22" i="2"/>
  <c r="B86" i="2" s="1"/>
  <c r="I22" i="2"/>
  <c r="B70" i="2" s="1"/>
  <c r="G22" i="2"/>
  <c r="B62" i="2" s="1"/>
  <c r="E22" i="2"/>
  <c r="B46" i="2" s="1"/>
  <c r="C22" i="2"/>
  <c r="B30" i="2" s="1"/>
  <c r="D96" i="2"/>
  <c r="D88" i="2"/>
  <c r="D72" i="2"/>
  <c r="D56" i="2"/>
  <c r="D48" i="2"/>
  <c r="D32" i="2"/>
  <c r="D81" i="1"/>
  <c r="D89" i="1"/>
  <c r="D65" i="1"/>
  <c r="D66" i="1"/>
  <c r="D70" i="1"/>
  <c r="D71" i="1"/>
  <c r="D72" i="1"/>
  <c r="D73" i="1"/>
  <c r="D74" i="1"/>
  <c r="D75" i="1"/>
  <c r="D76" i="1"/>
  <c r="D64" i="1"/>
  <c r="D52" i="1"/>
  <c r="D53" i="1"/>
  <c r="D54" i="1"/>
  <c r="D55" i="1"/>
  <c r="D56" i="1"/>
  <c r="D57" i="1"/>
  <c r="D58" i="1"/>
  <c r="D59" i="1"/>
  <c r="D60" i="1"/>
  <c r="D61" i="1"/>
  <c r="D62" i="1"/>
  <c r="D63" i="1"/>
  <c r="D51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03" i="1"/>
  <c r="C91" i="1"/>
  <c r="C92" i="1"/>
  <c r="C93" i="1"/>
  <c r="C94" i="1"/>
  <c r="C95" i="1"/>
  <c r="C96" i="1"/>
  <c r="C97" i="1"/>
  <c r="C98" i="1"/>
  <c r="C99" i="1"/>
  <c r="C100" i="1"/>
  <c r="C101" i="1"/>
  <c r="C102" i="1"/>
  <c r="C90" i="1"/>
  <c r="C78" i="1"/>
  <c r="C79" i="1"/>
  <c r="C80" i="1"/>
  <c r="C81" i="1"/>
  <c r="C82" i="1"/>
  <c r="C83" i="1"/>
  <c r="C84" i="1"/>
  <c r="C85" i="1"/>
  <c r="C86" i="1"/>
  <c r="C87" i="1"/>
  <c r="C88" i="1"/>
  <c r="C89" i="1"/>
  <c r="C77" i="1"/>
  <c r="C65" i="1"/>
  <c r="C66" i="1"/>
  <c r="C67" i="1"/>
  <c r="C68" i="1"/>
  <c r="C69" i="1"/>
  <c r="C70" i="1"/>
  <c r="C71" i="1"/>
  <c r="C72" i="1"/>
  <c r="C73" i="1"/>
  <c r="C74" i="1"/>
  <c r="C75" i="1"/>
  <c r="C76" i="1"/>
  <c r="C64" i="1"/>
  <c r="C52" i="1"/>
  <c r="C53" i="1"/>
  <c r="C54" i="1"/>
  <c r="C55" i="1"/>
  <c r="C56" i="1"/>
  <c r="C57" i="1"/>
  <c r="C58" i="1"/>
  <c r="C59" i="1"/>
  <c r="C60" i="1"/>
  <c r="C61" i="1"/>
  <c r="C62" i="1"/>
  <c r="C63" i="1"/>
  <c r="C51" i="1"/>
  <c r="C39" i="1"/>
  <c r="C40" i="1"/>
  <c r="C41" i="1"/>
  <c r="C42" i="1"/>
  <c r="C43" i="1"/>
  <c r="C44" i="1"/>
  <c r="C45" i="1"/>
  <c r="C46" i="1"/>
  <c r="C47" i="1"/>
  <c r="C48" i="1"/>
  <c r="C49" i="1"/>
  <c r="C50" i="1"/>
  <c r="C38" i="1"/>
  <c r="C26" i="1"/>
  <c r="C27" i="1"/>
  <c r="C28" i="1"/>
  <c r="C29" i="1"/>
  <c r="C30" i="1"/>
  <c r="C31" i="1"/>
  <c r="C32" i="1"/>
  <c r="C33" i="1"/>
  <c r="C34" i="1"/>
  <c r="C35" i="1"/>
  <c r="C36" i="1"/>
  <c r="C37" i="1"/>
  <c r="C25" i="1"/>
  <c r="B112" i="1"/>
  <c r="B91" i="1"/>
  <c r="B92" i="1"/>
  <c r="B93" i="1"/>
  <c r="B94" i="1"/>
  <c r="B95" i="1"/>
  <c r="B96" i="1"/>
  <c r="B97" i="1"/>
  <c r="B98" i="1"/>
  <c r="B99" i="1"/>
  <c r="B100" i="1"/>
  <c r="B101" i="1"/>
  <c r="B102" i="1"/>
  <c r="B90" i="1"/>
  <c r="B78" i="1"/>
  <c r="B79" i="1"/>
  <c r="B80" i="1"/>
  <c r="B81" i="1"/>
  <c r="B82" i="1"/>
  <c r="B83" i="1"/>
  <c r="B84" i="1"/>
  <c r="B85" i="1"/>
  <c r="B86" i="1"/>
  <c r="B87" i="1"/>
  <c r="B88" i="1"/>
  <c r="B89" i="1"/>
  <c r="B77" i="1"/>
  <c r="B55" i="1"/>
  <c r="B63" i="1"/>
  <c r="B39" i="1"/>
  <c r="B40" i="1"/>
  <c r="B41" i="1"/>
  <c r="B42" i="1"/>
  <c r="B43" i="1"/>
  <c r="B44" i="1"/>
  <c r="B45" i="1"/>
  <c r="B46" i="1"/>
  <c r="B47" i="1"/>
  <c r="B48" i="1"/>
  <c r="B49" i="1"/>
  <c r="B50" i="1"/>
  <c r="B38" i="1"/>
  <c r="O22" i="1"/>
  <c r="B105" i="1" s="1"/>
  <c r="B26" i="1"/>
  <c r="B27" i="1"/>
  <c r="B35" i="1"/>
  <c r="O21" i="1"/>
  <c r="D108" i="1" s="1"/>
  <c r="D69" i="1" l="1"/>
  <c r="D68" i="1"/>
  <c r="D33" i="1"/>
  <c r="B89" i="2"/>
  <c r="B25" i="2"/>
  <c r="D43" i="2"/>
  <c r="B57" i="2"/>
  <c r="D75" i="2"/>
  <c r="B97" i="2"/>
  <c r="B33" i="2"/>
  <c r="D51" i="2"/>
  <c r="B65" i="2"/>
  <c r="D91" i="2"/>
  <c r="D27" i="2"/>
  <c r="B41" i="2"/>
  <c r="D59" i="2"/>
  <c r="B73" i="2"/>
  <c r="D99" i="2"/>
  <c r="D35" i="2"/>
  <c r="B49" i="2"/>
  <c r="D67" i="2"/>
  <c r="B81" i="2"/>
  <c r="B104" i="1"/>
  <c r="B74" i="1"/>
  <c r="D100" i="1"/>
  <c r="B66" i="1"/>
  <c r="D48" i="1"/>
  <c r="D40" i="1"/>
  <c r="B28" i="2"/>
  <c r="D30" i="2"/>
  <c r="B36" i="2"/>
  <c r="D38" i="2"/>
  <c r="B44" i="2"/>
  <c r="D46" i="2"/>
  <c r="B52" i="2"/>
  <c r="D54" i="2"/>
  <c r="B60" i="2"/>
  <c r="D62" i="2"/>
  <c r="B68" i="2"/>
  <c r="D70" i="2"/>
  <c r="B76" i="2"/>
  <c r="D78" i="2"/>
  <c r="B84" i="2"/>
  <c r="D86" i="2"/>
  <c r="B92" i="2"/>
  <c r="D94" i="2"/>
  <c r="B100" i="2"/>
  <c r="D102" i="2"/>
  <c r="D83" i="2"/>
  <c r="D25" i="2"/>
  <c r="B31" i="2"/>
  <c r="D33" i="2"/>
  <c r="B39" i="2"/>
  <c r="D41" i="2"/>
  <c r="B47" i="2"/>
  <c r="D49" i="2"/>
  <c r="B55" i="2"/>
  <c r="D57" i="2"/>
  <c r="B63" i="2"/>
  <c r="D65" i="2"/>
  <c r="B71" i="2"/>
  <c r="D73" i="2"/>
  <c r="B79" i="2"/>
  <c r="D81" i="2"/>
  <c r="B87" i="2"/>
  <c r="D89" i="2"/>
  <c r="B95" i="2"/>
  <c r="D97" i="2"/>
  <c r="B26" i="2"/>
  <c r="D28" i="2"/>
  <c r="B34" i="2"/>
  <c r="D36" i="2"/>
  <c r="B42" i="2"/>
  <c r="D44" i="2"/>
  <c r="B50" i="2"/>
  <c r="D52" i="2"/>
  <c r="B58" i="2"/>
  <c r="D60" i="2"/>
  <c r="B66" i="2"/>
  <c r="D68" i="2"/>
  <c r="B74" i="2"/>
  <c r="D76" i="2"/>
  <c r="B82" i="2"/>
  <c r="D84" i="2"/>
  <c r="B90" i="2"/>
  <c r="D92" i="2"/>
  <c r="B98" i="2"/>
  <c r="D100" i="2"/>
  <c r="B29" i="2"/>
  <c r="D31" i="2"/>
  <c r="B37" i="2"/>
  <c r="D39" i="2"/>
  <c r="B45" i="2"/>
  <c r="D47" i="2"/>
  <c r="B53" i="2"/>
  <c r="D55" i="2"/>
  <c r="B61" i="2"/>
  <c r="D63" i="2"/>
  <c r="B69" i="2"/>
  <c r="D71" i="2"/>
  <c r="B77" i="2"/>
  <c r="D79" i="2"/>
  <c r="B85" i="2"/>
  <c r="D87" i="2"/>
  <c r="B93" i="2"/>
  <c r="D95" i="2"/>
  <c r="B101" i="2"/>
  <c r="D26" i="2"/>
  <c r="B32" i="2"/>
  <c r="D34" i="2"/>
  <c r="B40" i="2"/>
  <c r="D42" i="2"/>
  <c r="B48" i="2"/>
  <c r="D50" i="2"/>
  <c r="B56" i="2"/>
  <c r="D58" i="2"/>
  <c r="B64" i="2"/>
  <c r="D66" i="2"/>
  <c r="B72" i="2"/>
  <c r="D74" i="2"/>
  <c r="B80" i="2"/>
  <c r="D82" i="2"/>
  <c r="B88" i="2"/>
  <c r="D90" i="2"/>
  <c r="B96" i="2"/>
  <c r="D98" i="2"/>
  <c r="B27" i="2"/>
  <c r="D29" i="2"/>
  <c r="B35" i="2"/>
  <c r="D37" i="2"/>
  <c r="B43" i="2"/>
  <c r="D45" i="2"/>
  <c r="B51" i="2"/>
  <c r="D53" i="2"/>
  <c r="B59" i="2"/>
  <c r="D61" i="2"/>
  <c r="B67" i="2"/>
  <c r="D69" i="2"/>
  <c r="B75" i="2"/>
  <c r="D77" i="2"/>
  <c r="B83" i="2"/>
  <c r="D85" i="2"/>
  <c r="B91" i="2"/>
  <c r="D93" i="2"/>
  <c r="B99" i="2"/>
  <c r="D101" i="2"/>
  <c r="B38" i="2"/>
  <c r="D40" i="2"/>
  <c r="B54" i="2"/>
  <c r="D64" i="2"/>
  <c r="B78" i="2"/>
  <c r="D80" i="2"/>
  <c r="B94" i="2"/>
  <c r="B73" i="1"/>
  <c r="B65" i="1"/>
  <c r="B111" i="1"/>
  <c r="D47" i="1"/>
  <c r="D39" i="1"/>
  <c r="D99" i="1"/>
  <c r="D114" i="1"/>
  <c r="D106" i="1"/>
  <c r="B72" i="1"/>
  <c r="B110" i="1"/>
  <c r="D46" i="1"/>
  <c r="D98" i="1"/>
  <c r="D113" i="1"/>
  <c r="D105" i="1"/>
  <c r="D115" i="1"/>
  <c r="B71" i="1"/>
  <c r="B109" i="1"/>
  <c r="D45" i="1"/>
  <c r="D96" i="1"/>
  <c r="D112" i="1"/>
  <c r="D104" i="1"/>
  <c r="B70" i="1"/>
  <c r="B103" i="1"/>
  <c r="B108" i="1"/>
  <c r="D44" i="1"/>
  <c r="D94" i="1"/>
  <c r="D111" i="1"/>
  <c r="B64" i="1"/>
  <c r="B69" i="1"/>
  <c r="B115" i="1"/>
  <c r="B107" i="1"/>
  <c r="D38" i="1"/>
  <c r="D43" i="1"/>
  <c r="D92" i="1"/>
  <c r="D110" i="1"/>
  <c r="D107" i="1"/>
  <c r="B76" i="1"/>
  <c r="B68" i="1"/>
  <c r="B114" i="1"/>
  <c r="B106" i="1"/>
  <c r="D50" i="1"/>
  <c r="D42" i="1"/>
  <c r="D90" i="1"/>
  <c r="D102" i="1"/>
  <c r="D109" i="1"/>
  <c r="B75" i="1"/>
  <c r="B113" i="1"/>
  <c r="D49" i="1"/>
  <c r="D101" i="1"/>
  <c r="D103" i="1"/>
  <c r="B62" i="1"/>
  <c r="B54" i="1"/>
  <c r="D32" i="1"/>
  <c r="D88" i="1"/>
  <c r="D80" i="1"/>
  <c r="D97" i="1"/>
  <c r="B61" i="1"/>
  <c r="B53" i="1"/>
  <c r="D31" i="1"/>
  <c r="D87" i="1"/>
  <c r="D79" i="1"/>
  <c r="B60" i="1"/>
  <c r="B52" i="1"/>
  <c r="D25" i="1"/>
  <c r="D30" i="1"/>
  <c r="D86" i="1"/>
  <c r="D78" i="1"/>
  <c r="D95" i="1"/>
  <c r="B59" i="1"/>
  <c r="D37" i="1"/>
  <c r="D29" i="1"/>
  <c r="D85" i="1"/>
  <c r="B58" i="1"/>
  <c r="D36" i="1"/>
  <c r="D28" i="1"/>
  <c r="D84" i="1"/>
  <c r="D93" i="1"/>
  <c r="B57" i="1"/>
  <c r="D35" i="1"/>
  <c r="D27" i="1"/>
  <c r="D83" i="1"/>
  <c r="B51" i="1"/>
  <c r="D34" i="1"/>
  <c r="D77" i="1"/>
  <c r="B33" i="1"/>
  <c r="B31" i="1"/>
  <c r="B30" i="1"/>
  <c r="B29" i="1"/>
  <c r="B34" i="1"/>
  <c r="B36" i="1"/>
</calcChain>
</file>

<file path=xl/sharedStrings.xml><?xml version="1.0" encoding="utf-8"?>
<sst xmlns="http://schemas.openxmlformats.org/spreadsheetml/2006/main" count="154" uniqueCount="43">
  <si>
    <t>SLIP ANGLE (Degree)</t>
  </si>
  <si>
    <t>MRF 135/70 R12" 69S</t>
  </si>
  <si>
    <t>TYRE NO: 4428301 3417</t>
  </si>
  <si>
    <t>TYRE NO: 4428339 3417</t>
  </si>
  <si>
    <t>Load: 175Kg</t>
  </si>
  <si>
    <t>Load: 200Kg</t>
  </si>
  <si>
    <t>Load: 250Kg</t>
  </si>
  <si>
    <t>Load: 290Kg</t>
  </si>
  <si>
    <t>Load: 325Kg</t>
  </si>
  <si>
    <t>A.P.: 30PSI</t>
  </si>
  <si>
    <t>A.P.: 32PSI</t>
  </si>
  <si>
    <t>A.P.: 34PSI</t>
  </si>
  <si>
    <t>A.P.: 35PSI</t>
  </si>
  <si>
    <t>CF(N)</t>
  </si>
  <si>
    <t>SAT(N-m)</t>
  </si>
  <si>
    <t>ANGLE (Degree)</t>
  </si>
  <si>
    <t>JK 135/70 R12" 69S</t>
  </si>
  <si>
    <t>TYRE NO: 4118</t>
  </si>
  <si>
    <t>Load: 310Kg</t>
  </si>
  <si>
    <t>A.P.: 40PSI</t>
  </si>
  <si>
    <t>A.P.: 42PSI</t>
  </si>
  <si>
    <t>Load: kg</t>
  </si>
  <si>
    <t>Mz/Fy</t>
  </si>
  <si>
    <t>Fy/alpha</t>
  </si>
  <si>
    <t>mu</t>
  </si>
  <si>
    <t>alphaprime</t>
  </si>
  <si>
    <t>SATprime</t>
  </si>
  <si>
    <t>CFprime</t>
  </si>
  <si>
    <t>CONTINENTAL 125/80 R13" (BM)</t>
  </si>
  <si>
    <t>Load: 150Kg</t>
  </si>
  <si>
    <t>P ANGLE (Degree)</t>
  </si>
  <si>
    <t>MRF 120/80 R12" 74F</t>
  </si>
  <si>
    <t>S1 TYRE NO: 6007441 4424</t>
  </si>
  <si>
    <t>S2 TYRE NO: 6010901 4424</t>
  </si>
  <si>
    <t>S3 TYRE NO: 6001550 4424</t>
  </si>
  <si>
    <t>S4 TYRE NO: 6003758 4424</t>
  </si>
  <si>
    <t>Load: 125Kg</t>
  </si>
  <si>
    <t>Load: 275Kg</t>
  </si>
  <si>
    <t>Load: 300Kg</t>
  </si>
  <si>
    <t>Load: 350Kg</t>
  </si>
  <si>
    <t>Load: 375Kg</t>
  </si>
  <si>
    <t>A.P.: 38PSI</t>
  </si>
  <si>
    <t>A.P.: 50PSI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</si>
</sst>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2" borderId="0" xfId="1" applyAlignment="1">
      <alignment vertical="center" wrapText="1"/>
    </xf>
    <xf numFmtId="0" fontId="2" fillId="2" borderId="0" xfId="1" applyAlignment="1">
      <alignment vertical="center" wrapText="1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EACF-5D0B-48F8-AEBB-B8E3FBA30728}">
  <dimension ref="B2:P115"/>
  <sheetViews>
    <sheetView tabSelected="1" zoomScaleNormal="100" workbookViewId="0">
      <selection activeCell="W23" sqref="W23"/>
    </sheetView>
  </sheetViews>
  <sheetFormatPr defaultRowHeight="15" x14ac:dyDescent="0.25"/>
  <cols>
    <col min="2" max="2" width="11.5703125" bestFit="1" customWidth="1"/>
  </cols>
  <sheetData>
    <row r="2" spans="2:16" ht="15" customHeight="1" x14ac:dyDescent="0.25">
      <c r="B2" s="4" t="s">
        <v>0</v>
      </c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" t="s">
        <v>24</v>
      </c>
      <c r="P2" s="2">
        <v>0.5</v>
      </c>
    </row>
    <row r="3" spans="2:16" ht="15" customHeight="1" x14ac:dyDescent="0.25">
      <c r="B3" s="4"/>
      <c r="C3" s="4" t="s">
        <v>2</v>
      </c>
      <c r="D3" s="4"/>
      <c r="E3" s="4"/>
      <c r="F3" s="4"/>
      <c r="G3" s="4"/>
      <c r="H3" s="4"/>
      <c r="I3" s="4"/>
      <c r="J3" s="4"/>
      <c r="K3" s="4" t="s">
        <v>3</v>
      </c>
      <c r="L3" s="4"/>
      <c r="M3" s="4"/>
      <c r="N3" s="4"/>
      <c r="O3" s="4"/>
      <c r="P3" s="4"/>
    </row>
    <row r="4" spans="2:16" ht="15" customHeight="1" x14ac:dyDescent="0.25">
      <c r="B4" s="4"/>
      <c r="C4" s="2" t="s">
        <v>21</v>
      </c>
      <c r="D4" s="2">
        <v>125</v>
      </c>
      <c r="E4" s="2" t="s">
        <v>21</v>
      </c>
      <c r="F4" s="2">
        <v>175</v>
      </c>
      <c r="G4" s="2" t="s">
        <v>21</v>
      </c>
      <c r="H4" s="2">
        <v>200</v>
      </c>
      <c r="I4" s="2" t="s">
        <v>21</v>
      </c>
      <c r="J4" s="2">
        <v>225</v>
      </c>
      <c r="K4" s="2" t="s">
        <v>21</v>
      </c>
      <c r="L4" s="2">
        <v>250</v>
      </c>
      <c r="M4" s="2" t="s">
        <v>21</v>
      </c>
      <c r="N4" s="2">
        <v>290</v>
      </c>
      <c r="O4" s="2" t="s">
        <v>21</v>
      </c>
      <c r="P4" s="2">
        <v>325</v>
      </c>
    </row>
    <row r="5" spans="2:16" ht="15" customHeight="1" x14ac:dyDescent="0.25">
      <c r="B5" s="4"/>
      <c r="C5" s="4" t="s">
        <v>9</v>
      </c>
      <c r="D5" s="4"/>
      <c r="E5" s="4" t="s">
        <v>9</v>
      </c>
      <c r="F5" s="4"/>
      <c r="G5" s="4" t="s">
        <v>10</v>
      </c>
      <c r="H5" s="4"/>
      <c r="I5" s="4" t="s">
        <v>11</v>
      </c>
      <c r="J5" s="4"/>
      <c r="K5" s="4" t="s">
        <v>11</v>
      </c>
      <c r="L5" s="4"/>
      <c r="M5" s="4" t="s">
        <v>12</v>
      </c>
      <c r="N5" s="4"/>
      <c r="O5" s="4" t="s">
        <v>12</v>
      </c>
      <c r="P5" s="4"/>
    </row>
    <row r="6" spans="2:16" ht="30" x14ac:dyDescent="0.25">
      <c r="B6" s="4"/>
      <c r="C6" s="2" t="s">
        <v>13</v>
      </c>
      <c r="D6" s="2" t="s">
        <v>14</v>
      </c>
      <c r="E6" s="2" t="s">
        <v>13</v>
      </c>
      <c r="F6" s="2" t="s">
        <v>14</v>
      </c>
      <c r="G6" s="2" t="s">
        <v>13</v>
      </c>
      <c r="H6" s="2" t="s">
        <v>14</v>
      </c>
      <c r="I6" s="2" t="s">
        <v>13</v>
      </c>
      <c r="J6" s="2" t="s">
        <v>14</v>
      </c>
      <c r="K6" s="2" t="s">
        <v>13</v>
      </c>
      <c r="L6" s="2" t="s">
        <v>14</v>
      </c>
      <c r="M6" s="2" t="s">
        <v>13</v>
      </c>
      <c r="N6" s="2" t="s">
        <v>14</v>
      </c>
      <c r="O6" s="2" t="s">
        <v>13</v>
      </c>
      <c r="P6" s="2" t="s">
        <v>14</v>
      </c>
    </row>
    <row r="7" spans="2:16" x14ac:dyDescent="0.25"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2:16" x14ac:dyDescent="0.25">
      <c r="B8" s="2">
        <v>0.5</v>
      </c>
      <c r="C8" s="1">
        <v>144.68</v>
      </c>
      <c r="D8" s="1">
        <v>0.93</v>
      </c>
      <c r="E8" s="1">
        <v>194.93</v>
      </c>
      <c r="F8" s="1">
        <v>2.69</v>
      </c>
      <c r="G8" s="1">
        <v>210.83</v>
      </c>
      <c r="H8" s="1">
        <v>3.91</v>
      </c>
      <c r="I8" s="1">
        <v>222.67</v>
      </c>
      <c r="J8" s="1">
        <v>4.49</v>
      </c>
      <c r="K8" s="1">
        <v>233.7</v>
      </c>
      <c r="L8" s="1">
        <v>4.82</v>
      </c>
      <c r="M8" s="1">
        <v>246.82</v>
      </c>
      <c r="N8" s="1">
        <v>6.09</v>
      </c>
      <c r="O8" s="1">
        <v>254.2</v>
      </c>
      <c r="P8" s="1">
        <v>7.19</v>
      </c>
    </row>
    <row r="9" spans="2:16" x14ac:dyDescent="0.25">
      <c r="B9" s="2">
        <v>1</v>
      </c>
      <c r="C9" s="1">
        <v>283.02999999999997</v>
      </c>
      <c r="D9" s="1">
        <v>1.37</v>
      </c>
      <c r="E9" s="1">
        <v>385.57</v>
      </c>
      <c r="F9" s="1">
        <v>4.21</v>
      </c>
      <c r="G9" s="1">
        <v>419.27</v>
      </c>
      <c r="H9" s="1">
        <v>6.39</v>
      </c>
      <c r="I9" s="1">
        <v>443.29</v>
      </c>
      <c r="J9" s="1">
        <v>7.28</v>
      </c>
      <c r="K9" s="1">
        <v>465.36</v>
      </c>
      <c r="L9" s="1">
        <v>7.6</v>
      </c>
      <c r="M9" s="1">
        <v>492.96</v>
      </c>
      <c r="N9" s="1">
        <v>10.25</v>
      </c>
      <c r="O9" s="1">
        <v>509.66</v>
      </c>
      <c r="P9" s="1">
        <v>12.75</v>
      </c>
    </row>
    <row r="10" spans="2:16" x14ac:dyDescent="0.25">
      <c r="B10" s="2">
        <v>1.5</v>
      </c>
      <c r="C10" s="1">
        <v>410.15</v>
      </c>
      <c r="D10" s="1">
        <v>1.42</v>
      </c>
      <c r="E10" s="1">
        <v>563.52</v>
      </c>
      <c r="F10" s="1">
        <v>5.0999999999999996</v>
      </c>
      <c r="G10" s="1">
        <v>612.04999999999995</v>
      </c>
      <c r="H10" s="1">
        <v>7.74</v>
      </c>
      <c r="I10" s="1">
        <v>649.91999999999996</v>
      </c>
      <c r="J10" s="1">
        <v>8.98</v>
      </c>
      <c r="K10" s="1">
        <v>687.25</v>
      </c>
      <c r="L10" s="1">
        <v>9.73</v>
      </c>
      <c r="M10" s="1">
        <v>731.05</v>
      </c>
      <c r="N10" s="1">
        <v>13.29</v>
      </c>
      <c r="O10" s="1">
        <v>758.62</v>
      </c>
      <c r="P10" s="1">
        <v>16.88</v>
      </c>
    </row>
    <row r="11" spans="2:16" x14ac:dyDescent="0.25">
      <c r="B11" s="2">
        <v>2</v>
      </c>
      <c r="C11" s="1">
        <v>526.77</v>
      </c>
      <c r="D11" s="1">
        <v>1.33</v>
      </c>
      <c r="E11" s="1">
        <v>728.95</v>
      </c>
      <c r="F11" s="1">
        <v>5.45</v>
      </c>
      <c r="G11" s="1">
        <v>788.38</v>
      </c>
      <c r="H11" s="1">
        <v>8.0500000000000007</v>
      </c>
      <c r="I11" s="1">
        <v>840.95</v>
      </c>
      <c r="J11" s="1">
        <v>9.6199999999999992</v>
      </c>
      <c r="K11" s="1">
        <v>896.6</v>
      </c>
      <c r="L11" s="1">
        <v>11.19</v>
      </c>
      <c r="M11" s="1">
        <v>958.05</v>
      </c>
      <c r="N11" s="1">
        <v>15.49</v>
      </c>
      <c r="O11" s="1">
        <v>997.62</v>
      </c>
      <c r="P11" s="1">
        <v>19.82</v>
      </c>
    </row>
    <row r="12" spans="2:16" x14ac:dyDescent="0.25">
      <c r="B12" s="2">
        <v>2.5</v>
      </c>
      <c r="C12" s="1">
        <v>631.4</v>
      </c>
      <c r="D12" s="1">
        <v>0.93</v>
      </c>
      <c r="E12" s="1">
        <v>877.96</v>
      </c>
      <c r="F12" s="1">
        <v>5.35</v>
      </c>
      <c r="G12" s="1">
        <v>947.11</v>
      </c>
      <c r="H12" s="1">
        <v>7.77</v>
      </c>
      <c r="I12" s="1">
        <v>1015.29</v>
      </c>
      <c r="J12" s="1">
        <v>9.64</v>
      </c>
      <c r="K12" s="1">
        <v>1087.4000000000001</v>
      </c>
      <c r="L12" s="1">
        <v>11.79</v>
      </c>
      <c r="M12" s="1">
        <v>1169.8399999999999</v>
      </c>
      <c r="N12" s="1">
        <v>16.77</v>
      </c>
      <c r="O12" s="1">
        <v>1223.1099999999999</v>
      </c>
      <c r="P12" s="1">
        <v>21.8</v>
      </c>
    </row>
    <row r="13" spans="2:16" x14ac:dyDescent="0.25">
      <c r="B13" s="2">
        <v>3</v>
      </c>
      <c r="C13" s="1">
        <v>726.16</v>
      </c>
      <c r="D13" s="1">
        <v>0.48</v>
      </c>
      <c r="E13" s="1">
        <v>1011.99</v>
      </c>
      <c r="F13" s="1">
        <v>4.88</v>
      </c>
      <c r="G13" s="1">
        <v>1090.1099999999999</v>
      </c>
      <c r="H13" s="1">
        <v>7.01</v>
      </c>
      <c r="I13" s="1">
        <v>1173.93</v>
      </c>
      <c r="J13" s="1">
        <v>9.06</v>
      </c>
      <c r="K13" s="1">
        <v>1261.68</v>
      </c>
      <c r="L13" s="1">
        <v>11.8</v>
      </c>
      <c r="M13" s="1">
        <v>1367.96</v>
      </c>
      <c r="N13" s="1">
        <v>17.36</v>
      </c>
      <c r="O13" s="1">
        <v>1437.32</v>
      </c>
      <c r="P13" s="1">
        <v>22.96</v>
      </c>
    </row>
    <row r="14" spans="2:16" x14ac:dyDescent="0.25">
      <c r="B14" s="2">
        <v>3.5</v>
      </c>
      <c r="C14" s="1">
        <v>809.14</v>
      </c>
      <c r="D14" s="1">
        <v>-0.1</v>
      </c>
      <c r="E14" s="1">
        <v>1126.6300000000001</v>
      </c>
      <c r="F14" s="1">
        <v>4.0999999999999996</v>
      </c>
      <c r="G14" s="1">
        <v>1214.3900000000001</v>
      </c>
      <c r="H14" s="1">
        <v>5.97</v>
      </c>
      <c r="I14" s="1">
        <v>1309.3499999999999</v>
      </c>
      <c r="J14" s="1">
        <v>7.9</v>
      </c>
      <c r="K14" s="1">
        <v>1414.5</v>
      </c>
      <c r="L14" s="1">
        <v>11.4</v>
      </c>
      <c r="M14" s="1">
        <v>1546.02</v>
      </c>
      <c r="N14" s="1">
        <v>17.21</v>
      </c>
      <c r="O14" s="1">
        <v>1629.04</v>
      </c>
      <c r="P14" s="1">
        <v>22.82</v>
      </c>
    </row>
    <row r="15" spans="2:16" x14ac:dyDescent="0.25">
      <c r="B15" s="2">
        <v>4</v>
      </c>
      <c r="C15" s="1">
        <v>879.84</v>
      </c>
      <c r="D15" s="1">
        <v>-0.69</v>
      </c>
      <c r="E15" s="1">
        <v>1222.47</v>
      </c>
      <c r="F15" s="1">
        <v>3.33</v>
      </c>
      <c r="G15" s="1">
        <v>1320.27</v>
      </c>
      <c r="H15" s="1">
        <v>5.0199999999999996</v>
      </c>
      <c r="I15" s="1">
        <v>1422.2</v>
      </c>
      <c r="J15" s="1">
        <v>6.74</v>
      </c>
      <c r="K15" s="1">
        <v>1542.76</v>
      </c>
      <c r="L15" s="1">
        <v>10.69</v>
      </c>
      <c r="M15" s="1">
        <v>1698.86</v>
      </c>
      <c r="N15" s="1">
        <v>16.68</v>
      </c>
      <c r="O15" s="1">
        <v>1793.13</v>
      </c>
      <c r="P15" s="1">
        <v>22</v>
      </c>
    </row>
    <row r="16" spans="2:16" x14ac:dyDescent="0.25">
      <c r="B16" s="2">
        <v>4.5</v>
      </c>
      <c r="C16" s="1">
        <v>940.29</v>
      </c>
      <c r="D16" s="1">
        <v>-1.4</v>
      </c>
      <c r="E16" s="1">
        <v>1303.67</v>
      </c>
      <c r="F16" s="1">
        <v>2.4900000000000002</v>
      </c>
      <c r="G16" s="1">
        <v>1410</v>
      </c>
      <c r="H16" s="1">
        <v>3.95</v>
      </c>
      <c r="I16" s="1">
        <v>1518.05</v>
      </c>
      <c r="J16" s="1">
        <v>5.39</v>
      </c>
      <c r="K16" s="1">
        <v>1650.93</v>
      </c>
      <c r="L16" s="1">
        <v>9.61</v>
      </c>
      <c r="M16" s="1">
        <v>1829.47</v>
      </c>
      <c r="N16" s="1">
        <v>15.63</v>
      </c>
      <c r="O16" s="1">
        <v>1938.44</v>
      </c>
      <c r="P16" s="1">
        <v>20.96</v>
      </c>
    </row>
    <row r="17" spans="2:16" x14ac:dyDescent="0.25">
      <c r="B17" s="2">
        <v>5</v>
      </c>
      <c r="C17" s="1">
        <v>990.59</v>
      </c>
      <c r="D17" s="1">
        <v>-2.0699999999999998</v>
      </c>
      <c r="E17" s="1">
        <v>1374.19</v>
      </c>
      <c r="F17" s="1">
        <v>1.65</v>
      </c>
      <c r="G17" s="1">
        <v>1486.44</v>
      </c>
      <c r="H17" s="1">
        <v>2.86</v>
      </c>
      <c r="I17" s="1">
        <v>1599.06</v>
      </c>
      <c r="J17" s="1">
        <v>3.99</v>
      </c>
      <c r="K17" s="1">
        <v>1745.9</v>
      </c>
      <c r="L17" s="1">
        <v>8.51</v>
      </c>
      <c r="M17" s="1">
        <v>1938.09</v>
      </c>
      <c r="N17" s="1">
        <v>14.09</v>
      </c>
      <c r="O17" s="1">
        <v>2065.65</v>
      </c>
      <c r="P17" s="1">
        <v>19.55</v>
      </c>
    </row>
    <row r="18" spans="2:16" x14ac:dyDescent="0.25">
      <c r="B18" s="2">
        <v>5.5</v>
      </c>
      <c r="C18" s="1">
        <v>1031.3800000000001</v>
      </c>
      <c r="D18" s="1">
        <v>-2.74</v>
      </c>
      <c r="E18" s="1">
        <v>1435.38</v>
      </c>
      <c r="F18" s="1">
        <v>0.84</v>
      </c>
      <c r="G18" s="1">
        <v>1554.03</v>
      </c>
      <c r="H18" s="1">
        <v>1.82</v>
      </c>
      <c r="I18" s="1">
        <v>1668.97</v>
      </c>
      <c r="J18" s="1">
        <v>2.7</v>
      </c>
      <c r="K18" s="1">
        <v>1830.31</v>
      </c>
      <c r="L18" s="1">
        <v>7.35</v>
      </c>
      <c r="M18" s="1">
        <v>2024.56</v>
      </c>
      <c r="N18" s="1">
        <v>12.03</v>
      </c>
      <c r="O18" s="1">
        <v>2177.61</v>
      </c>
      <c r="P18" s="1">
        <v>18.010000000000002</v>
      </c>
    </row>
    <row r="19" spans="2:16" x14ac:dyDescent="0.25">
      <c r="B19" s="2">
        <v>6</v>
      </c>
      <c r="C19" s="1">
        <v>1064.8499999999999</v>
      </c>
      <c r="D19" s="1">
        <v>-3.4</v>
      </c>
      <c r="E19" s="1">
        <v>1479.22</v>
      </c>
      <c r="F19" s="1">
        <v>-0.36</v>
      </c>
      <c r="G19" s="1">
        <v>1616.42</v>
      </c>
      <c r="H19" s="1">
        <v>0.98</v>
      </c>
      <c r="I19" s="1">
        <v>1732.92</v>
      </c>
      <c r="J19" s="1">
        <v>1.73</v>
      </c>
      <c r="K19" s="1">
        <v>1905.54</v>
      </c>
      <c r="L19" s="1">
        <v>6.25</v>
      </c>
      <c r="M19" s="1">
        <v>2092.4299999999998</v>
      </c>
      <c r="N19" s="1">
        <v>9.61</v>
      </c>
      <c r="O19" s="1">
        <v>2274.9699999999998</v>
      </c>
      <c r="P19" s="1">
        <v>16.420000000000002</v>
      </c>
    </row>
    <row r="21" spans="2:16" x14ac:dyDescent="0.25">
      <c r="B21" t="s">
        <v>22</v>
      </c>
      <c r="C21">
        <f>D8/C8</f>
        <v>6.4279789881116949E-3</v>
      </c>
      <c r="D21">
        <f>D4</f>
        <v>125</v>
      </c>
      <c r="E21">
        <f>F8/E8</f>
        <v>1.3799825578412762E-2</v>
      </c>
      <c r="F21">
        <f>F4</f>
        <v>175</v>
      </c>
      <c r="G21">
        <f>H8/G8</f>
        <v>1.8545747758857846E-2</v>
      </c>
      <c r="H21">
        <f>H4</f>
        <v>200</v>
      </c>
      <c r="I21">
        <f>J8/I8</f>
        <v>2.0164368796874301E-2</v>
      </c>
      <c r="J21">
        <f>J4</f>
        <v>225</v>
      </c>
      <c r="K21">
        <f>L8/K8</f>
        <v>2.0624732563115106E-2</v>
      </c>
      <c r="L21">
        <f>L4</f>
        <v>250</v>
      </c>
      <c r="M21">
        <f>N8/M8</f>
        <v>2.4673851389676687E-2</v>
      </c>
      <c r="N21">
        <f>N4</f>
        <v>290</v>
      </c>
      <c r="O21">
        <f>P8/O8</f>
        <v>2.8284815106215583E-2</v>
      </c>
      <c r="P21">
        <f>P4</f>
        <v>325</v>
      </c>
    </row>
    <row r="22" spans="2:16" x14ac:dyDescent="0.25">
      <c r="B22" t="s">
        <v>23</v>
      </c>
      <c r="C22">
        <f>(C8-C9)/RADIANS(-0.5)</f>
        <v>15853.742191269874</v>
      </c>
      <c r="D22">
        <f>D4</f>
        <v>125</v>
      </c>
      <c r="E22">
        <f t="shared" ref="E22:M22" si="0">(E8-E9)/RADIANS(-0.5)</f>
        <v>21845.734812748025</v>
      </c>
      <c r="F22">
        <f>F4</f>
        <v>175</v>
      </c>
      <c r="G22">
        <f t="shared" si="0"/>
        <v>23885.464563413756</v>
      </c>
      <c r="H22">
        <f>H4</f>
        <v>200</v>
      </c>
      <c r="I22">
        <f t="shared" si="0"/>
        <v>25281.189752352446</v>
      </c>
      <c r="J22">
        <f>J4</f>
        <v>225</v>
      </c>
      <c r="K22">
        <f t="shared" si="0"/>
        <v>26546.280564001303</v>
      </c>
      <c r="L22">
        <f>L4</f>
        <v>250</v>
      </c>
      <c r="M22">
        <f t="shared" si="0"/>
        <v>28205.566338700162</v>
      </c>
      <c r="N22">
        <f>N4</f>
        <v>290</v>
      </c>
      <c r="O22">
        <f t="shared" ref="O22" si="1">(O8-O9)/RADIANS(-0.5)</f>
        <v>29273.559668824026</v>
      </c>
      <c r="P22">
        <f>P4</f>
        <v>325</v>
      </c>
    </row>
    <row r="24" spans="2:16" x14ac:dyDescent="0.25">
      <c r="B24" t="s">
        <v>25</v>
      </c>
      <c r="C24" t="s">
        <v>27</v>
      </c>
      <c r="D24" t="s">
        <v>26</v>
      </c>
    </row>
    <row r="25" spans="2:16" x14ac:dyDescent="0.25">
      <c r="B25" s="2">
        <f>$C$22*TAN(RADIANS(B7))/$P$2/$D$4/9.8</f>
        <v>0</v>
      </c>
      <c r="C25" s="1">
        <f>C7/$P$2/$D$4/9.8</f>
        <v>0</v>
      </c>
      <c r="D25" s="1">
        <f>D7/$P$2/$D$4/9.8/$C$21</f>
        <v>0</v>
      </c>
    </row>
    <row r="26" spans="2:16" x14ac:dyDescent="0.25">
      <c r="B26" s="2">
        <f>$C$22*TAN(RADIANS(B8))/$P$2/$D$4/9.8</f>
        <v>0.22588328504814159</v>
      </c>
      <c r="C26" s="1">
        <f t="shared" ref="C26:C37" si="2">C8/$P$2/$D$4/9.8</f>
        <v>0.23621224489795917</v>
      </c>
      <c r="D26" s="1">
        <f t="shared" ref="D26:D37" si="3">D8/$P$2/$D$4/9.8/$C$21</f>
        <v>0.23621224489795917</v>
      </c>
    </row>
    <row r="27" spans="2:16" x14ac:dyDescent="0.25">
      <c r="B27" s="2">
        <f t="shared" ref="B27:B37" si="4">$C$22*TAN(RADIANS(B9))/$P$2/$D$4/9.8</f>
        <v>0.45180097845524597</v>
      </c>
      <c r="C27" s="1">
        <f t="shared" si="2"/>
        <v>0.46208979591836724</v>
      </c>
      <c r="D27" s="1">
        <f t="shared" si="3"/>
        <v>0.34796857581742374</v>
      </c>
    </row>
    <row r="28" spans="2:16" x14ac:dyDescent="0.25">
      <c r="B28" s="2">
        <f t="shared" si="4"/>
        <v>0.67778750954890221</v>
      </c>
      <c r="C28" s="1">
        <f t="shared" si="2"/>
        <v>0.66963265306122433</v>
      </c>
      <c r="D28" s="1">
        <f t="shared" si="3"/>
        <v>0.3606681588764537</v>
      </c>
    </row>
    <row r="29" spans="2:16" x14ac:dyDescent="0.25">
      <c r="B29" s="2">
        <f t="shared" si="4"/>
        <v>0.90387734962111144</v>
      </c>
      <c r="C29" s="1">
        <f t="shared" si="2"/>
        <v>0.86003265306122434</v>
      </c>
      <c r="D29" s="1">
        <f t="shared" si="3"/>
        <v>0.33780890937019964</v>
      </c>
    </row>
    <row r="30" spans="2:16" x14ac:dyDescent="0.25">
      <c r="B30" s="2">
        <f t="shared" si="4"/>
        <v>1.1301050329784534</v>
      </c>
      <c r="C30" s="1">
        <f t="shared" si="2"/>
        <v>1.0308571428571427</v>
      </c>
      <c r="D30" s="1">
        <f t="shared" si="3"/>
        <v>0.23621224489795917</v>
      </c>
    </row>
    <row r="31" spans="2:16" x14ac:dyDescent="0.25">
      <c r="B31" s="2">
        <f t="shared" si="4"/>
        <v>1.356505178073975</v>
      </c>
      <c r="C31" s="1">
        <f t="shared" si="2"/>
        <v>1.1855673469387753</v>
      </c>
      <c r="D31" s="1">
        <f t="shared" si="3"/>
        <v>0.12191599736668858</v>
      </c>
    </row>
    <row r="32" spans="2:16" x14ac:dyDescent="0.25">
      <c r="B32" s="2">
        <f t="shared" si="4"/>
        <v>1.58311250874832</v>
      </c>
      <c r="C32" s="1">
        <f t="shared" si="2"/>
        <v>1.3210448979591836</v>
      </c>
      <c r="D32" s="1">
        <f t="shared" si="3"/>
        <v>-2.5399166118060128E-2</v>
      </c>
    </row>
    <row r="33" spans="2:4" x14ac:dyDescent="0.25">
      <c r="B33" s="2">
        <f t="shared" si="4"/>
        <v>1.8099618756078777</v>
      </c>
      <c r="C33" s="1">
        <f t="shared" si="2"/>
        <v>1.436473469387755</v>
      </c>
      <c r="D33" s="1">
        <f t="shared" si="3"/>
        <v>-0.17525424621461483</v>
      </c>
    </row>
    <row r="34" spans="2:4" x14ac:dyDescent="0.25">
      <c r="B34" s="2">
        <f t="shared" si="4"/>
        <v>2.0370882775680088</v>
      </c>
      <c r="C34" s="1">
        <f t="shared" si="2"/>
        <v>1.5351673469387754</v>
      </c>
      <c r="D34" s="1">
        <f t="shared" si="3"/>
        <v>-0.35558832565284171</v>
      </c>
    </row>
    <row r="35" spans="2:4" x14ac:dyDescent="0.25">
      <c r="B35" s="2">
        <f t="shared" si="4"/>
        <v>2.264526883589804</v>
      </c>
      <c r="C35" s="1">
        <f t="shared" si="2"/>
        <v>1.6172897959183674</v>
      </c>
      <c r="D35" s="1">
        <f t="shared" si="3"/>
        <v>-0.52576273864384448</v>
      </c>
    </row>
    <row r="36" spans="2:4" x14ac:dyDescent="0.25">
      <c r="B36" s="2">
        <f t="shared" si="4"/>
        <v>2.4923130546392431</v>
      </c>
      <c r="C36" s="1">
        <f t="shared" si="2"/>
        <v>1.6838857142857144</v>
      </c>
      <c r="D36" s="1">
        <f t="shared" si="3"/>
        <v>-0.69593715163484748</v>
      </c>
    </row>
    <row r="37" spans="2:4" x14ac:dyDescent="0.25">
      <c r="B37" s="2">
        <f t="shared" si="4"/>
        <v>2.7204823658981385</v>
      </c>
      <c r="C37" s="1">
        <f t="shared" si="2"/>
        <v>1.7385306122448976</v>
      </c>
      <c r="D37" s="1">
        <f t="shared" si="3"/>
        <v>-0.86357164801404418</v>
      </c>
    </row>
    <row r="38" spans="2:4" x14ac:dyDescent="0.25">
      <c r="B38" s="2">
        <f>$E$22*TAN(RADIANS(B7))/$P$2/$F$4/9.8</f>
        <v>0</v>
      </c>
      <c r="C38" s="1">
        <f>E7/$P$2/$F$4/9.8</f>
        <v>0</v>
      </c>
      <c r="D38" s="1">
        <f>F7/$P$2/$F$4/9.8/$E$21</f>
        <v>0</v>
      </c>
    </row>
    <row r="39" spans="2:4" x14ac:dyDescent="0.25">
      <c r="B39" s="2">
        <f t="shared" ref="B39:B50" si="5">$E$22*TAN(RADIANS(B8))/$P$2/$F$4/9.8</f>
        <v>0.22232634344353205</v>
      </c>
      <c r="C39" s="1">
        <f t="shared" ref="C39:C50" si="6">E8/$P$2/$F$4/9.8</f>
        <v>0.22732361516034985</v>
      </c>
      <c r="D39" s="1">
        <f t="shared" ref="D39:D50" si="7">F8/$P$2/$F$4/9.8/$E$21</f>
        <v>0.22732361516034985</v>
      </c>
    </row>
    <row r="40" spans="2:4" x14ac:dyDescent="0.25">
      <c r="B40" s="2">
        <f t="shared" si="5"/>
        <v>0.44468655342406999</v>
      </c>
      <c r="C40" s="1">
        <f t="shared" si="6"/>
        <v>0.44964431486880463</v>
      </c>
      <c r="D40" s="1">
        <f t="shared" si="7"/>
        <v>0.35577413376396766</v>
      </c>
    </row>
    <row r="41" spans="2:4" x14ac:dyDescent="0.25">
      <c r="B41" s="2">
        <f t="shared" si="5"/>
        <v>0.66711451711705694</v>
      </c>
      <c r="C41" s="1">
        <f t="shared" si="6"/>
        <v>0.65716618075801747</v>
      </c>
      <c r="D41" s="1">
        <f t="shared" si="7"/>
        <v>0.43098529268319113</v>
      </c>
    </row>
    <row r="42" spans="2:4" x14ac:dyDescent="0.25">
      <c r="B42" s="2">
        <f t="shared" si="5"/>
        <v>0.88964416300154214</v>
      </c>
      <c r="C42" s="1">
        <f t="shared" si="6"/>
        <v>0.85008746355685127</v>
      </c>
      <c r="D42" s="1">
        <f t="shared" si="7"/>
        <v>0.46056271473007687</v>
      </c>
    </row>
    <row r="43" spans="2:4" x14ac:dyDescent="0.25">
      <c r="B43" s="2">
        <f t="shared" si="5"/>
        <v>1.1123094815788757</v>
      </c>
      <c r="C43" s="1">
        <f t="shared" si="6"/>
        <v>1.0238600583090378</v>
      </c>
      <c r="D43" s="1">
        <f t="shared" si="7"/>
        <v>0.45211202271668088</v>
      </c>
    </row>
    <row r="44" spans="2:4" x14ac:dyDescent="0.25">
      <c r="B44" s="2">
        <f t="shared" si="5"/>
        <v>1.3351445461718343</v>
      </c>
      <c r="C44" s="1">
        <f t="shared" si="6"/>
        <v>1.1801632653061223</v>
      </c>
      <c r="D44" s="1">
        <f t="shared" si="7"/>
        <v>0.4123937702537202</v>
      </c>
    </row>
    <row r="45" spans="2:4" x14ac:dyDescent="0.25">
      <c r="B45" s="2">
        <f t="shared" si="5"/>
        <v>1.5581835338312757</v>
      </c>
      <c r="C45" s="1">
        <f t="shared" si="6"/>
        <v>1.3138542274052478</v>
      </c>
      <c r="D45" s="1">
        <f t="shared" si="7"/>
        <v>0.34647837254923208</v>
      </c>
    </row>
    <row r="46" spans="2:4" x14ac:dyDescent="0.25">
      <c r="B46" s="2">
        <f t="shared" si="5"/>
        <v>1.7814607463776442</v>
      </c>
      <c r="C46" s="1">
        <f t="shared" si="6"/>
        <v>1.4256209912536444</v>
      </c>
      <c r="D46" s="1">
        <f t="shared" si="7"/>
        <v>0.28140804404608366</v>
      </c>
    </row>
    <row r="47" spans="2:4" x14ac:dyDescent="0.25">
      <c r="B47" s="2">
        <f t="shared" si="5"/>
        <v>2.005010631604963</v>
      </c>
      <c r="C47" s="1">
        <f t="shared" si="6"/>
        <v>1.5203148688046646</v>
      </c>
      <c r="D47" s="1">
        <f t="shared" si="7"/>
        <v>0.21042223113355804</v>
      </c>
    </row>
    <row r="48" spans="2:4" x14ac:dyDescent="0.25">
      <c r="B48" s="2">
        <f t="shared" si="5"/>
        <v>2.2288678046753079</v>
      </c>
      <c r="C48" s="1">
        <f t="shared" si="6"/>
        <v>1.6025539358600582</v>
      </c>
      <c r="D48" s="1">
        <f t="shared" si="7"/>
        <v>0.13943641822103245</v>
      </c>
    </row>
    <row r="49" spans="2:4" x14ac:dyDescent="0.25">
      <c r="B49" s="2">
        <f t="shared" si="5"/>
        <v>2.4530670697321768</v>
      </c>
      <c r="C49" s="1">
        <f t="shared" si="6"/>
        <v>1.6739125364431486</v>
      </c>
      <c r="D49" s="1">
        <f t="shared" si="7"/>
        <v>7.0985812912525606E-2</v>
      </c>
    </row>
    <row r="50" spans="2:4" x14ac:dyDescent="0.25">
      <c r="B50" s="2">
        <f t="shared" si="5"/>
        <v>2.6776434417616874</v>
      </c>
      <c r="C50" s="1">
        <f t="shared" si="6"/>
        <v>1.7250379008746353</v>
      </c>
      <c r="D50" s="1">
        <f t="shared" si="7"/>
        <v>-3.0422491248225259E-2</v>
      </c>
    </row>
    <row r="51" spans="2:4" x14ac:dyDescent="0.25">
      <c r="B51" s="2">
        <f>$G$22*TAN(RADIANS(B7))/$P$2/$H$4/9.8</f>
        <v>0</v>
      </c>
      <c r="C51" s="1">
        <f>G7/$P$2/$H$4/9.8</f>
        <v>0</v>
      </c>
      <c r="D51" s="1">
        <f>H7/$P$2/$H$4/9.8/$G$21</f>
        <v>0</v>
      </c>
    </row>
    <row r="52" spans="2:4" x14ac:dyDescent="0.25">
      <c r="B52" s="2">
        <f t="shared" ref="B52:B63" si="8">$G$22*TAN(RADIANS(B8))/$P$2/$H$4/9.8</f>
        <v>0.2126992769038428</v>
      </c>
      <c r="C52" s="1">
        <f t="shared" ref="C52:C63" si="9">G8/$P$2/$H$4/9.8</f>
        <v>0.2151326530612245</v>
      </c>
      <c r="D52" s="1">
        <f t="shared" ref="D52:D63" si="10">H8/$P$2/$H$4/9.8/$G$21</f>
        <v>0.21513265306122448</v>
      </c>
    </row>
    <row r="53" spans="2:4" x14ac:dyDescent="0.25">
      <c r="B53" s="2">
        <f t="shared" si="8"/>
        <v>0.42543095387247698</v>
      </c>
      <c r="C53" s="1">
        <f t="shared" si="9"/>
        <v>0.42782653061224479</v>
      </c>
      <c r="D53" s="1">
        <f t="shared" si="10"/>
        <v>0.3515850775092646</v>
      </c>
    </row>
    <row r="54" spans="2:4" x14ac:dyDescent="0.25">
      <c r="B54" s="2">
        <f t="shared" si="8"/>
        <v>0.63822745071545539</v>
      </c>
      <c r="C54" s="1">
        <f t="shared" si="9"/>
        <v>0.62454081632653058</v>
      </c>
      <c r="D54" s="1">
        <f t="shared" si="10"/>
        <v>0.42586361501122189</v>
      </c>
    </row>
    <row r="55" spans="2:4" x14ac:dyDescent="0.25">
      <c r="B55" s="2">
        <f t="shared" si="8"/>
        <v>0.85112122675742918</v>
      </c>
      <c r="C55" s="1">
        <f t="shared" si="9"/>
        <v>0.80446938775510202</v>
      </c>
      <c r="D55" s="1">
        <f t="shared" si="10"/>
        <v>0.44292016806722689</v>
      </c>
    </row>
    <row r="56" spans="2:4" x14ac:dyDescent="0.25">
      <c r="B56" s="2">
        <f t="shared" si="8"/>
        <v>1.0641448006596896</v>
      </c>
      <c r="C56" s="1">
        <f t="shared" si="9"/>
        <v>0.96643877551020396</v>
      </c>
      <c r="D56" s="1">
        <f t="shared" si="10"/>
        <v>0.42751424917793202</v>
      </c>
    </row>
    <row r="57" spans="2:4" x14ac:dyDescent="0.25">
      <c r="B57" s="2">
        <f t="shared" si="8"/>
        <v>1.2773307703186636</v>
      </c>
      <c r="C57" s="1">
        <f t="shared" si="9"/>
        <v>1.1123571428571428</v>
      </c>
      <c r="D57" s="1">
        <f t="shared" si="10"/>
        <v>0.38569818362127462</v>
      </c>
    </row>
    <row r="58" spans="2:4" x14ac:dyDescent="0.25">
      <c r="B58" s="2">
        <f t="shared" si="8"/>
        <v>1.4907118328672746</v>
      </c>
      <c r="C58" s="1">
        <f t="shared" si="9"/>
        <v>1.239173469387755</v>
      </c>
      <c r="D58" s="1">
        <f t="shared" si="10"/>
        <v>0.32847619917532228</v>
      </c>
    </row>
    <row r="59" spans="2:4" x14ac:dyDescent="0.25">
      <c r="B59" s="2">
        <f t="shared" si="8"/>
        <v>1.7043208048053222</v>
      </c>
      <c r="C59" s="1">
        <f t="shared" si="9"/>
        <v>1.3472142857142857</v>
      </c>
      <c r="D59" s="1">
        <f t="shared" si="10"/>
        <v>0.27620611722950045</v>
      </c>
    </row>
    <row r="60" spans="2:4" x14ac:dyDescent="0.25">
      <c r="B60" s="2">
        <f t="shared" si="8"/>
        <v>1.9181906422853086</v>
      </c>
      <c r="C60" s="1">
        <f t="shared" si="9"/>
        <v>1.4387755102040816</v>
      </c>
      <c r="D60" s="1">
        <f t="shared" si="10"/>
        <v>0.21733349861683804</v>
      </c>
    </row>
    <row r="61" spans="2:4" x14ac:dyDescent="0.25">
      <c r="B61" s="2">
        <f t="shared" si="8"/>
        <v>2.1323544615804972</v>
      </c>
      <c r="C61" s="1">
        <f t="shared" si="9"/>
        <v>1.5167755102040814</v>
      </c>
      <c r="D61" s="1">
        <f t="shared" si="10"/>
        <v>0.15736045722636882</v>
      </c>
    </row>
    <row r="62" spans="2:4" x14ac:dyDescent="0.25">
      <c r="B62" s="2">
        <f t="shared" si="8"/>
        <v>2.3468455597623952</v>
      </c>
      <c r="C62" s="1">
        <f t="shared" si="9"/>
        <v>1.5857448979591835</v>
      </c>
      <c r="D62" s="1">
        <f t="shared" si="10"/>
        <v>0.10013847278041652</v>
      </c>
    </row>
    <row r="63" spans="2:4" x14ac:dyDescent="0.25">
      <c r="B63" s="2">
        <f t="shared" si="8"/>
        <v>2.5616974356153239</v>
      </c>
      <c r="C63" s="1">
        <f t="shared" si="9"/>
        <v>1.6494081632653061</v>
      </c>
      <c r="D63" s="1">
        <f t="shared" si="10"/>
        <v>5.3920716112531963E-2</v>
      </c>
    </row>
    <row r="64" spans="2:4" x14ac:dyDescent="0.25">
      <c r="B64" s="2">
        <f>$I$22*TAN(RADIANS(B7))/$P$2/$J$4/9.8</f>
        <v>0</v>
      </c>
      <c r="C64" s="1">
        <f>I7/$P$2/$J$4/9.8</f>
        <v>0</v>
      </c>
      <c r="D64" s="1">
        <f>J7/$P$2/$J$4/9.8/$I$21</f>
        <v>0</v>
      </c>
    </row>
    <row r="65" spans="2:4" x14ac:dyDescent="0.25">
      <c r="B65" s="2">
        <f t="shared" ref="B65:B76" si="11">$I$22*TAN(RADIANS(B8))/$P$2/$J$4/9.8</f>
        <v>0.20011392341212308</v>
      </c>
      <c r="C65" s="1">
        <f t="shared" ref="C65:C76" si="12">I8/$P$2/$J$4/9.8</f>
        <v>0.20196825396825396</v>
      </c>
      <c r="D65" s="1">
        <f t="shared" ref="D65:D76" si="13">J8/$P$2/$J$4/9.8/$I$21</f>
        <v>0.20196825396825394</v>
      </c>
    </row>
    <row r="66" spans="2:4" x14ac:dyDescent="0.25">
      <c r="B66" s="2">
        <f t="shared" si="11"/>
        <v>0.40025832978675824</v>
      </c>
      <c r="C66" s="1">
        <f t="shared" si="12"/>
        <v>0.40207709750566889</v>
      </c>
      <c r="D66" s="1">
        <f t="shared" si="13"/>
        <v>0.32746745854986381</v>
      </c>
    </row>
    <row r="67" spans="2:4" x14ac:dyDescent="0.25">
      <c r="B67" s="2">
        <f t="shared" si="11"/>
        <v>0.60046372066288745</v>
      </c>
      <c r="C67" s="1">
        <f t="shared" si="12"/>
        <v>0.58949659863945569</v>
      </c>
      <c r="D67" s="1">
        <f t="shared" si="13"/>
        <v>0.40393650793650787</v>
      </c>
    </row>
    <row r="68" spans="2:4" x14ac:dyDescent="0.25">
      <c r="B68" s="2">
        <f t="shared" si="11"/>
        <v>0.80076063475649406</v>
      </c>
      <c r="C68" s="1">
        <f t="shared" si="12"/>
        <v>0.76276643990929704</v>
      </c>
      <c r="D68" s="1">
        <f t="shared" si="13"/>
        <v>0.4327248559408915</v>
      </c>
    </row>
    <row r="69" spans="2:4" x14ac:dyDescent="0.25">
      <c r="B69" s="2">
        <f t="shared" si="11"/>
        <v>1.00117966660927</v>
      </c>
      <c r="C69" s="1">
        <f t="shared" si="12"/>
        <v>0.92089795918367334</v>
      </c>
      <c r="D69" s="1">
        <f t="shared" si="13"/>
        <v>0.43362449181602852</v>
      </c>
    </row>
    <row r="70" spans="2:4" x14ac:dyDescent="0.25">
      <c r="B70" s="2">
        <f t="shared" si="11"/>
        <v>1.2017514853097235</v>
      </c>
      <c r="C70" s="1">
        <f t="shared" si="12"/>
        <v>1.0647891156462583</v>
      </c>
      <c r="D70" s="1">
        <f t="shared" si="13"/>
        <v>0.40753505143705582</v>
      </c>
    </row>
    <row r="71" spans="2:4" x14ac:dyDescent="0.25">
      <c r="B71" s="2">
        <f t="shared" si="11"/>
        <v>1.4025068533110649</v>
      </c>
      <c r="C71" s="1">
        <f t="shared" si="12"/>
        <v>1.1876190476190474</v>
      </c>
      <c r="D71" s="1">
        <f t="shared" si="13"/>
        <v>0.35535617067911052</v>
      </c>
    </row>
    <row r="72" spans="2:4" x14ac:dyDescent="0.25">
      <c r="B72" s="2">
        <f t="shared" si="11"/>
        <v>1.6034766453704781</v>
      </c>
      <c r="C72" s="1">
        <f t="shared" si="12"/>
        <v>1.2899773242630383</v>
      </c>
      <c r="D72" s="1">
        <f t="shared" si="13"/>
        <v>0.30317728992116516</v>
      </c>
    </row>
    <row r="73" spans="2:4" x14ac:dyDescent="0.25">
      <c r="B73" s="2">
        <f t="shared" si="11"/>
        <v>1.8046918676346397</v>
      </c>
      <c r="C73" s="1">
        <f t="shared" si="12"/>
        <v>1.3769160997732426</v>
      </c>
      <c r="D73" s="1">
        <f t="shared" si="13"/>
        <v>0.24245186834941837</v>
      </c>
    </row>
    <row r="74" spans="2:4" x14ac:dyDescent="0.25">
      <c r="B74" s="2">
        <f t="shared" si="11"/>
        <v>2.0061836768966903</v>
      </c>
      <c r="C74" s="1">
        <f t="shared" si="12"/>
        <v>1.4503945578231292</v>
      </c>
      <c r="D74" s="1">
        <f t="shared" si="13"/>
        <v>0.17947735708982923</v>
      </c>
    </row>
    <row r="75" spans="2:4" x14ac:dyDescent="0.25">
      <c r="B75" s="2">
        <f t="shared" si="11"/>
        <v>2.2079834000502347</v>
      </c>
      <c r="C75" s="1">
        <f t="shared" si="12"/>
        <v>1.5138049886621314</v>
      </c>
      <c r="D75" s="1">
        <f t="shared" si="13"/>
        <v>0.12145084314349346</v>
      </c>
    </row>
    <row r="76" spans="2:4" x14ac:dyDescent="0.25">
      <c r="B76" s="2">
        <f t="shared" si="11"/>
        <v>2.4101225537664042</v>
      </c>
      <c r="C76" s="1">
        <f t="shared" si="12"/>
        <v>1.5718095238095238</v>
      </c>
      <c r="D76" s="1">
        <f t="shared" si="13"/>
        <v>7.7818503199349506E-2</v>
      </c>
    </row>
    <row r="77" spans="2:4" x14ac:dyDescent="0.25">
      <c r="B77" s="2">
        <f>$K$22*TAN(RADIANS(B7))/$P$2/$L$4/9.8</f>
        <v>0</v>
      </c>
      <c r="C77" s="1">
        <f>K7/$P$2/$L$4/9.8</f>
        <v>0</v>
      </c>
      <c r="D77" s="1">
        <f>L7/$P$2/$L$4/9.8/$K$21</f>
        <v>0</v>
      </c>
    </row>
    <row r="78" spans="2:4" x14ac:dyDescent="0.25">
      <c r="B78" s="2">
        <f t="shared" ref="B78:B89" si="14">$K$22*TAN(RADIANS(B8))/$P$2/$L$4/9.8</f>
        <v>0.18911500474973797</v>
      </c>
      <c r="C78" s="1">
        <f t="shared" ref="C78:C89" si="15">K8/$P$2/$L$4/9.8</f>
        <v>0.19077551020408162</v>
      </c>
      <c r="D78" s="1">
        <f t="shared" ref="D78:D89" si="16">L8/$P$2/$L$4/9.8/$K$21</f>
        <v>0.19077551020408165</v>
      </c>
    </row>
    <row r="79" spans="2:4" x14ac:dyDescent="0.25">
      <c r="B79" s="2">
        <f t="shared" si="14"/>
        <v>0.37825881701822311</v>
      </c>
      <c r="C79" s="1">
        <f t="shared" si="15"/>
        <v>0.37988571428571427</v>
      </c>
      <c r="D79" s="1">
        <f t="shared" si="16"/>
        <v>0.30080785841307472</v>
      </c>
    </row>
    <row r="80" spans="2:4" x14ac:dyDescent="0.25">
      <c r="B80" s="2">
        <f t="shared" si="14"/>
        <v>0.56746026187964849</v>
      </c>
      <c r="C80" s="1">
        <f t="shared" si="15"/>
        <v>0.56102040816326526</v>
      </c>
      <c r="D80" s="1">
        <f t="shared" si="16"/>
        <v>0.38511321873147591</v>
      </c>
    </row>
    <row r="81" spans="2:4" x14ac:dyDescent="0.25">
      <c r="B81" s="2">
        <f t="shared" si="14"/>
        <v>0.7567481995418387</v>
      </c>
      <c r="C81" s="1">
        <f t="shared" si="15"/>
        <v>0.73191836734693883</v>
      </c>
      <c r="D81" s="1">
        <f t="shared" si="16"/>
        <v>0.44289999153188242</v>
      </c>
    </row>
    <row r="82" spans="2:4" x14ac:dyDescent="0.25">
      <c r="B82" s="2">
        <f t="shared" si="14"/>
        <v>0.9461515429699624</v>
      </c>
      <c r="C82" s="1">
        <f t="shared" si="15"/>
        <v>0.88767346938775515</v>
      </c>
      <c r="D82" s="1">
        <f t="shared" si="16"/>
        <v>0.46664798035396721</v>
      </c>
    </row>
    <row r="83" spans="2:4" x14ac:dyDescent="0.25">
      <c r="B83" s="2">
        <f t="shared" si="14"/>
        <v>1.135699275578667</v>
      </c>
      <c r="C83" s="1">
        <f t="shared" si="15"/>
        <v>1.0299428571428573</v>
      </c>
      <c r="D83" s="1">
        <f t="shared" si="16"/>
        <v>0.46704378016766873</v>
      </c>
    </row>
    <row r="84" spans="2:4" x14ac:dyDescent="0.25">
      <c r="B84" s="2">
        <f t="shared" si="14"/>
        <v>1.3254204690156701</v>
      </c>
      <c r="C84" s="1">
        <f t="shared" si="15"/>
        <v>1.1546938775510205</v>
      </c>
      <c r="D84" s="1">
        <f t="shared" si="16"/>
        <v>0.45121178761961211</v>
      </c>
    </row>
    <row r="85" spans="2:4" x14ac:dyDescent="0.25">
      <c r="B85" s="2">
        <f t="shared" si="14"/>
        <v>1.5153443010600691</v>
      </c>
      <c r="C85" s="1">
        <f t="shared" si="15"/>
        <v>1.2593959183673469</v>
      </c>
      <c r="D85" s="1">
        <f t="shared" si="16"/>
        <v>0.42311000084681166</v>
      </c>
    </row>
    <row r="86" spans="2:4" x14ac:dyDescent="0.25">
      <c r="B86" s="2">
        <f t="shared" si="14"/>
        <v>1.7055000736588548</v>
      </c>
      <c r="C86" s="1">
        <f t="shared" si="15"/>
        <v>1.3476979591836733</v>
      </c>
      <c r="D86" s="1">
        <f t="shared" si="16"/>
        <v>0.38036362096705889</v>
      </c>
    </row>
    <row r="87" spans="2:4" x14ac:dyDescent="0.25">
      <c r="B87" s="2">
        <f t="shared" si="14"/>
        <v>1.8959172311254577</v>
      </c>
      <c r="C87" s="1">
        <f t="shared" si="15"/>
        <v>1.4252244897959183</v>
      </c>
      <c r="D87" s="1">
        <f t="shared" si="16"/>
        <v>0.3368256414599034</v>
      </c>
    </row>
    <row r="88" spans="2:4" x14ac:dyDescent="0.25">
      <c r="B88" s="2">
        <f t="shared" si="14"/>
        <v>2.0866253785244928</v>
      </c>
      <c r="C88" s="1">
        <f t="shared" si="15"/>
        <v>1.4941306122448978</v>
      </c>
      <c r="D88" s="1">
        <f t="shared" si="16"/>
        <v>0.29091286307053937</v>
      </c>
    </row>
    <row r="89" spans="2:4" x14ac:dyDescent="0.25">
      <c r="B89" s="2">
        <f t="shared" si="14"/>
        <v>2.277654300267304</v>
      </c>
      <c r="C89" s="1">
        <f t="shared" si="15"/>
        <v>1.5555428571428571</v>
      </c>
      <c r="D89" s="1">
        <f t="shared" si="16"/>
        <v>0.24737488356338383</v>
      </c>
    </row>
    <row r="90" spans="2:4" x14ac:dyDescent="0.25">
      <c r="B90" s="2">
        <f>$M$22*TAN(RADIANS(B7))/$P$2/$N$4/9.8</f>
        <v>0</v>
      </c>
      <c r="C90" s="1">
        <f>M7/$P$2/$N$4/9.8</f>
        <v>0</v>
      </c>
      <c r="D90" s="1">
        <f>N7/$P$2/$N$4/9.8/$M$21</f>
        <v>0</v>
      </c>
    </row>
    <row r="91" spans="2:4" x14ac:dyDescent="0.25">
      <c r="B91" s="2">
        <f t="shared" ref="B91:B102" si="17">$M$22*TAN(RADIANS(B8))/$P$2/$N$4/9.8</f>
        <v>0.17322044222470989</v>
      </c>
      <c r="C91" s="1">
        <f t="shared" ref="C91:C102" si="18">M8/$P$2/$N$4/9.8</f>
        <v>0.17369458128078816</v>
      </c>
      <c r="D91" s="1">
        <f t="shared" ref="D91:D101" si="19">N8/$P$2/$N$4/9.8/$M$21</f>
        <v>0.17369458128078816</v>
      </c>
    </row>
    <row r="92" spans="2:4" x14ac:dyDescent="0.25">
      <c r="B92" s="2">
        <f t="shared" si="17"/>
        <v>0.34646727078054868</v>
      </c>
      <c r="C92" s="1">
        <f t="shared" si="18"/>
        <v>0.34691062631949332</v>
      </c>
      <c r="D92" s="1">
        <f t="shared" si="19"/>
        <v>0.29234309657275515</v>
      </c>
    </row>
    <row r="93" spans="2:4" x14ac:dyDescent="0.25">
      <c r="B93" s="2">
        <f t="shared" si="17"/>
        <v>0.5197668880786076</v>
      </c>
      <c r="C93" s="1">
        <f t="shared" si="18"/>
        <v>0.51446164672765649</v>
      </c>
      <c r="D93" s="1">
        <f t="shared" si="19"/>
        <v>0.37904778082457713</v>
      </c>
    </row>
    <row r="94" spans="2:4" x14ac:dyDescent="0.25">
      <c r="B94" s="2">
        <f t="shared" si="17"/>
        <v>0.69314572871072999</v>
      </c>
      <c r="C94" s="1">
        <f t="shared" si="18"/>
        <v>0.67420830401125953</v>
      </c>
      <c r="D94" s="1">
        <f t="shared" si="19"/>
        <v>0.44179459179629044</v>
      </c>
    </row>
    <row r="95" spans="2:4" x14ac:dyDescent="0.25">
      <c r="B95" s="2">
        <f t="shared" si="17"/>
        <v>0.86663027559200378</v>
      </c>
      <c r="C95" s="1">
        <f t="shared" si="18"/>
        <v>0.82325123152709334</v>
      </c>
      <c r="D95" s="1">
        <f t="shared" si="19"/>
        <v>0.47830182727074178</v>
      </c>
    </row>
    <row r="96" spans="2:4" x14ac:dyDescent="0.25">
      <c r="B96" s="2">
        <f t="shared" si="17"/>
        <v>1.0402470761659217</v>
      </c>
      <c r="C96" s="1">
        <f t="shared" si="18"/>
        <v>0.9626741731175229</v>
      </c>
      <c r="D96" s="1">
        <f t="shared" si="19"/>
        <v>0.49512938112224669</v>
      </c>
    </row>
    <row r="97" spans="2:4" x14ac:dyDescent="0.25">
      <c r="B97" s="2">
        <f t="shared" si="17"/>
        <v>1.2140227586933177</v>
      </c>
      <c r="C97" s="1">
        <f t="shared" si="18"/>
        <v>1.0879802955665026</v>
      </c>
      <c r="D97" s="1">
        <f t="shared" si="19"/>
        <v>0.49085118946508449</v>
      </c>
    </row>
    <row r="98" spans="2:4" x14ac:dyDescent="0.25">
      <c r="B98" s="2">
        <f t="shared" si="17"/>
        <v>1.3879840486463715</v>
      </c>
      <c r="C98" s="1">
        <f t="shared" si="18"/>
        <v>1.1955383532723434</v>
      </c>
      <c r="D98" s="1">
        <f t="shared" si="19"/>
        <v>0.47573491227644443</v>
      </c>
    </row>
    <row r="99" spans="2:4" x14ac:dyDescent="0.25">
      <c r="B99" s="2">
        <f t="shared" si="17"/>
        <v>1.5621577852292092</v>
      </c>
      <c r="C99" s="1">
        <f t="shared" si="18"/>
        <v>1.2874524982406754</v>
      </c>
      <c r="D99" s="1">
        <f t="shared" si="19"/>
        <v>0.44578757067630853</v>
      </c>
    </row>
    <row r="100" spans="2:4" x14ac:dyDescent="0.25">
      <c r="B100" s="2">
        <f t="shared" si="17"/>
        <v>1.7365709380469152</v>
      </c>
      <c r="C100" s="1">
        <f t="shared" si="18"/>
        <v>1.3638916256157634</v>
      </c>
      <c r="D100" s="1">
        <f t="shared" si="19"/>
        <v>0.40186480299610922</v>
      </c>
    </row>
    <row r="101" spans="2:4" x14ac:dyDescent="0.25">
      <c r="B101" s="2">
        <f t="shared" si="17"/>
        <v>1.9112506239450897</v>
      </c>
      <c r="C101" s="1">
        <f t="shared" si="18"/>
        <v>1.4247431386347642</v>
      </c>
      <c r="D101" s="1">
        <f t="shared" si="19"/>
        <v>0.34311097090441406</v>
      </c>
    </row>
    <row r="102" spans="2:4" x14ac:dyDescent="0.25">
      <c r="B102" s="2">
        <f t="shared" si="17"/>
        <v>2.0862241240424959</v>
      </c>
      <c r="C102" s="1">
        <f t="shared" si="18"/>
        <v>1.4725052779732579</v>
      </c>
      <c r="D102" s="1">
        <f>N19/$P$2/$N$4/9.8/$M$21</f>
        <v>0.27408947883552942</v>
      </c>
    </row>
    <row r="103" spans="2:4" x14ac:dyDescent="0.25">
      <c r="B103" s="2">
        <f>$O$22*TAN(RADIANS(B7))/$P$2/$P$4/9.8</f>
        <v>0</v>
      </c>
      <c r="C103" s="1">
        <f>O7/$P$2/$P$4/9.8</f>
        <v>0</v>
      </c>
      <c r="D103" s="1">
        <f>P7/$P$2/$P$4/9.8/$O$21</f>
        <v>0</v>
      </c>
    </row>
    <row r="104" spans="2:4" x14ac:dyDescent="0.25">
      <c r="B104" s="2">
        <f t="shared" ref="B104:B115" si="20">$O$22*TAN(RADIANS(B8))/$P$2/$P$4/9.8</f>
        <v>0.16041851491033965</v>
      </c>
      <c r="C104" s="1">
        <f t="shared" ref="C104:C115" si="21">O8/$P$2/$P$4/9.8</f>
        <v>0.15962323390894817</v>
      </c>
      <c r="D104" s="1">
        <f t="shared" ref="D104:D115" si="22">P8/$P$2/$P$4/9.8/$O$21</f>
        <v>0.1596232339089482</v>
      </c>
    </row>
    <row r="105" spans="2:4" x14ac:dyDescent="0.25">
      <c r="B105" s="2">
        <f t="shared" si="20"/>
        <v>0.32086146605926219</v>
      </c>
      <c r="C105" s="1">
        <f t="shared" si="21"/>
        <v>0.3200376766091052</v>
      </c>
      <c r="D105" s="1">
        <f t="shared" si="22"/>
        <v>0.28305928127108326</v>
      </c>
    </row>
    <row r="106" spans="2:4" x14ac:dyDescent="0.25">
      <c r="B106" s="2">
        <f t="shared" si="20"/>
        <v>0.48135330457691655</v>
      </c>
      <c r="C106" s="1">
        <f t="shared" si="21"/>
        <v>0.47637048665620096</v>
      </c>
      <c r="D106" s="1">
        <f t="shared" si="22"/>
        <v>0.37474828767497148</v>
      </c>
    </row>
    <row r="107" spans="2:4" x14ac:dyDescent="0.25">
      <c r="B107" s="2">
        <f t="shared" si="20"/>
        <v>0.6419185113958723</v>
      </c>
      <c r="C107" s="1">
        <f t="shared" si="21"/>
        <v>0.62644897959183665</v>
      </c>
      <c r="D107" s="1">
        <f t="shared" si="22"/>
        <v>0.44001842782689188</v>
      </c>
    </row>
    <row r="108" spans="2:4" x14ac:dyDescent="0.25">
      <c r="B108" s="2">
        <f t="shared" si="20"/>
        <v>0.80258161220059454</v>
      </c>
      <c r="C108" s="1">
        <f t="shared" si="21"/>
        <v>0.76804395604395592</v>
      </c>
      <c r="D108" s="1">
        <f t="shared" si="22"/>
        <v>0.48397586915369534</v>
      </c>
    </row>
    <row r="109" spans="2:4" x14ac:dyDescent="0.25">
      <c r="B109" s="2">
        <f t="shared" si="20"/>
        <v>0.96336719243495539</v>
      </c>
      <c r="C109" s="1">
        <f t="shared" si="21"/>
        <v>0.90255572998430134</v>
      </c>
      <c r="D109" s="1">
        <f t="shared" si="22"/>
        <v>0.50972871356737826</v>
      </c>
    </row>
    <row r="110" spans="2:4" x14ac:dyDescent="0.25">
      <c r="B110" s="2">
        <f t="shared" si="20"/>
        <v>1.1242999123873285</v>
      </c>
      <c r="C110" s="1">
        <f t="shared" si="21"/>
        <v>1.0229450549450547</v>
      </c>
      <c r="D110" s="1">
        <f t="shared" si="22"/>
        <v>0.50662061165538197</v>
      </c>
    </row>
    <row r="111" spans="2:4" x14ac:dyDescent="0.25">
      <c r="B111" s="2">
        <f t="shared" si="20"/>
        <v>1.2854045223729913</v>
      </c>
      <c r="C111" s="1">
        <f t="shared" si="21"/>
        <v>1.1259843014128728</v>
      </c>
      <c r="D111" s="1">
        <f t="shared" si="22"/>
        <v>0.48841601474226143</v>
      </c>
    </row>
    <row r="112" spans="2:4" x14ac:dyDescent="0.25">
      <c r="B112" s="2">
        <f t="shared" si="20"/>
        <v>1.4467058780337601</v>
      </c>
      <c r="C112" s="1">
        <f t="shared" si="21"/>
        <v>1.2172307692307691</v>
      </c>
      <c r="D112" s="1">
        <f t="shared" si="22"/>
        <v>0.46532725768171818</v>
      </c>
    </row>
    <row r="113" spans="2:4" x14ac:dyDescent="0.25">
      <c r="B113" s="2">
        <f t="shared" si="20"/>
        <v>1.6082289557750735</v>
      </c>
      <c r="C113" s="1">
        <f t="shared" si="21"/>
        <v>1.2971114599686029</v>
      </c>
      <c r="D113" s="1">
        <f t="shared" si="22"/>
        <v>0.43402423128232775</v>
      </c>
    </row>
    <row r="114" spans="2:4" x14ac:dyDescent="0.25">
      <c r="B114" s="2">
        <f t="shared" si="20"/>
        <v>1.7699988683610168</v>
      </c>
      <c r="C114" s="1">
        <f t="shared" si="21"/>
        <v>1.3674160125588697</v>
      </c>
      <c r="D114" s="1">
        <f t="shared" si="22"/>
        <v>0.3998351102503695</v>
      </c>
    </row>
    <row r="115" spans="2:4" x14ac:dyDescent="0.25">
      <c r="B115" s="2">
        <f t="shared" si="20"/>
        <v>1.9320408806881622</v>
      </c>
      <c r="C115" s="1">
        <f t="shared" si="21"/>
        <v>1.4285525902668756</v>
      </c>
      <c r="D115" s="1">
        <f t="shared" si="22"/>
        <v>0.36453595282126972</v>
      </c>
    </row>
  </sheetData>
  <mergeCells count="11">
    <mergeCell ref="O5:P5"/>
    <mergeCell ref="B2:B6"/>
    <mergeCell ref="C3:J3"/>
    <mergeCell ref="K3:P3"/>
    <mergeCell ref="C2:N2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r:id="rId1"/>
  <ignoredErrors>
    <ignoredError sqref="D21:N22 O21:O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F99F-D4AF-4CCB-993E-F08DDEADFBB0}">
  <dimension ref="B2:P102"/>
  <sheetViews>
    <sheetView workbookViewId="0">
      <selection activeCell="M5" sqref="M5:N5"/>
    </sheetView>
  </sheetViews>
  <sheetFormatPr defaultRowHeight="15" x14ac:dyDescent="0.25"/>
  <sheetData>
    <row r="2" spans="2:16" ht="15" customHeight="1" x14ac:dyDescent="0.25">
      <c r="B2" s="4" t="s">
        <v>15</v>
      </c>
      <c r="C2" s="4" t="s">
        <v>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 t="s">
        <v>24</v>
      </c>
      <c r="P2" s="3">
        <v>0.5</v>
      </c>
    </row>
    <row r="3" spans="2:16" ht="15" customHeight="1" x14ac:dyDescent="0.25">
      <c r="B3" s="4"/>
      <c r="C3" s="4" t="s">
        <v>17</v>
      </c>
      <c r="D3" s="4"/>
      <c r="E3" s="4"/>
      <c r="F3" s="4"/>
      <c r="G3" s="4"/>
      <c r="H3" s="4"/>
      <c r="I3" s="4" t="s">
        <v>17</v>
      </c>
      <c r="J3" s="4"/>
      <c r="K3" s="4"/>
      <c r="L3" s="4"/>
      <c r="M3" s="4"/>
      <c r="N3" s="4"/>
    </row>
    <row r="4" spans="2:16" ht="15" customHeight="1" x14ac:dyDescent="0.25">
      <c r="B4" s="4"/>
      <c r="C4" s="2" t="s">
        <v>4</v>
      </c>
      <c r="D4" s="2">
        <v>175</v>
      </c>
      <c r="E4" s="2" t="s">
        <v>5</v>
      </c>
      <c r="F4" s="2">
        <v>200</v>
      </c>
      <c r="G4" s="2" t="s">
        <v>6</v>
      </c>
      <c r="H4" s="2">
        <v>250</v>
      </c>
      <c r="I4" s="2" t="s">
        <v>7</v>
      </c>
      <c r="J4" s="2">
        <v>290</v>
      </c>
      <c r="K4" s="2" t="s">
        <v>18</v>
      </c>
      <c r="L4" s="2">
        <v>310</v>
      </c>
      <c r="M4" s="2" t="s">
        <v>8</v>
      </c>
      <c r="N4" s="2">
        <v>325</v>
      </c>
    </row>
    <row r="5" spans="2:16" ht="15" customHeight="1" x14ac:dyDescent="0.25">
      <c r="B5" s="4"/>
      <c r="C5" s="4" t="s">
        <v>9</v>
      </c>
      <c r="D5" s="4"/>
      <c r="E5" s="4" t="s">
        <v>10</v>
      </c>
      <c r="F5" s="4"/>
      <c r="G5" s="4" t="s">
        <v>11</v>
      </c>
      <c r="H5" s="4"/>
      <c r="I5" s="4" t="s">
        <v>12</v>
      </c>
      <c r="J5" s="4"/>
      <c r="K5" s="4" t="s">
        <v>19</v>
      </c>
      <c r="L5" s="4"/>
      <c r="M5" s="4" t="s">
        <v>20</v>
      </c>
      <c r="N5" s="4"/>
    </row>
    <row r="6" spans="2:16" ht="30" x14ac:dyDescent="0.25">
      <c r="B6" s="4"/>
      <c r="C6" s="2" t="s">
        <v>13</v>
      </c>
      <c r="D6" s="2" t="s">
        <v>14</v>
      </c>
      <c r="E6" s="2" t="s">
        <v>13</v>
      </c>
      <c r="F6" s="2" t="s">
        <v>14</v>
      </c>
      <c r="G6" s="2" t="s">
        <v>13</v>
      </c>
      <c r="H6" s="2" t="s">
        <v>14</v>
      </c>
      <c r="I6" s="2" t="s">
        <v>13</v>
      </c>
      <c r="J6" s="2" t="s">
        <v>14</v>
      </c>
      <c r="K6" s="2" t="s">
        <v>13</v>
      </c>
      <c r="L6" s="2" t="s">
        <v>14</v>
      </c>
      <c r="M6" s="2" t="s">
        <v>13</v>
      </c>
      <c r="N6" s="2" t="s">
        <v>14</v>
      </c>
    </row>
    <row r="7" spans="2:16" x14ac:dyDescent="0.25"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6" x14ac:dyDescent="0.25">
      <c r="B8" s="2">
        <v>0.5</v>
      </c>
      <c r="C8" s="1">
        <v>224.76</v>
      </c>
      <c r="D8" s="1">
        <v>1.28</v>
      </c>
      <c r="E8" s="1">
        <v>252.15</v>
      </c>
      <c r="F8" s="1">
        <v>2.2000000000000002</v>
      </c>
      <c r="G8" s="1">
        <v>266.19</v>
      </c>
      <c r="H8" s="1">
        <v>3.07</v>
      </c>
      <c r="I8" s="1">
        <v>289.38</v>
      </c>
      <c r="J8" s="1">
        <v>4.08</v>
      </c>
      <c r="K8" s="1">
        <v>293</v>
      </c>
      <c r="L8" s="1">
        <v>4.0199999999999996</v>
      </c>
      <c r="M8" s="1">
        <v>300.45999999999998</v>
      </c>
      <c r="N8" s="1">
        <v>4.3499999999999996</v>
      </c>
    </row>
    <row r="9" spans="2:16" x14ac:dyDescent="0.25">
      <c r="B9" s="2">
        <v>1</v>
      </c>
      <c r="C9" s="1">
        <v>419.84</v>
      </c>
      <c r="D9" s="1">
        <v>1.59</v>
      </c>
      <c r="E9" s="1">
        <v>484.08</v>
      </c>
      <c r="F9" s="1">
        <v>3.75</v>
      </c>
      <c r="G9" s="1">
        <v>513.34</v>
      </c>
      <c r="H9" s="1">
        <v>5.25</v>
      </c>
      <c r="I9" s="1">
        <v>563.94000000000005</v>
      </c>
      <c r="J9" s="1">
        <v>7.33</v>
      </c>
      <c r="K9" s="1">
        <v>568.73</v>
      </c>
      <c r="L9" s="1">
        <v>7.08</v>
      </c>
      <c r="M9" s="1">
        <v>584.29999999999995</v>
      </c>
      <c r="N9" s="1">
        <v>7.59</v>
      </c>
    </row>
    <row r="10" spans="2:16" x14ac:dyDescent="0.25">
      <c r="B10" s="2">
        <v>1.5</v>
      </c>
      <c r="C10" s="1">
        <v>588.14</v>
      </c>
      <c r="D10" s="1">
        <v>1.33</v>
      </c>
      <c r="E10" s="1">
        <v>696.57</v>
      </c>
      <c r="F10" s="1">
        <v>4.6399999999999997</v>
      </c>
      <c r="G10" s="1">
        <v>743.77</v>
      </c>
      <c r="H10" s="1">
        <v>6.75</v>
      </c>
      <c r="I10" s="1">
        <v>818.72</v>
      </c>
      <c r="J10" s="1">
        <v>9.94</v>
      </c>
      <c r="K10" s="1">
        <v>828.75</v>
      </c>
      <c r="L10" s="1">
        <v>9.4600000000000009</v>
      </c>
      <c r="M10" s="1">
        <v>851.85</v>
      </c>
      <c r="N10" s="1">
        <v>10.220000000000001</v>
      </c>
    </row>
    <row r="11" spans="2:16" x14ac:dyDescent="0.25">
      <c r="B11" s="2">
        <v>2</v>
      </c>
      <c r="C11" s="1">
        <v>733.36</v>
      </c>
      <c r="D11" s="1">
        <v>0.61</v>
      </c>
      <c r="E11" s="1">
        <v>887.88</v>
      </c>
      <c r="F11" s="1">
        <v>4.91</v>
      </c>
      <c r="G11" s="1">
        <v>948.63</v>
      </c>
      <c r="H11" s="1">
        <v>7.74</v>
      </c>
      <c r="I11" s="1">
        <v>1049.75</v>
      </c>
      <c r="J11" s="1">
        <v>11.74</v>
      </c>
      <c r="K11" s="1">
        <v>1063.76</v>
      </c>
      <c r="L11" s="1">
        <v>11.15</v>
      </c>
      <c r="M11" s="1">
        <v>1094.6600000000001</v>
      </c>
      <c r="N11" s="1">
        <v>12.19</v>
      </c>
    </row>
    <row r="12" spans="2:16" x14ac:dyDescent="0.25">
      <c r="B12" s="2">
        <v>2.5</v>
      </c>
      <c r="C12" s="1">
        <v>856.57</v>
      </c>
      <c r="D12" s="1">
        <v>-0.48</v>
      </c>
      <c r="E12" s="1">
        <v>1056.06</v>
      </c>
      <c r="F12" s="1">
        <v>4.6399999999999997</v>
      </c>
      <c r="G12" s="1">
        <v>1131.8599999999999</v>
      </c>
      <c r="H12" s="1">
        <v>8.52</v>
      </c>
      <c r="I12" s="1">
        <v>1258.32</v>
      </c>
      <c r="J12" s="1">
        <v>12.84</v>
      </c>
      <c r="K12" s="1">
        <v>1276.92</v>
      </c>
      <c r="L12" s="1">
        <v>12.75</v>
      </c>
      <c r="M12" s="1">
        <v>1315.02</v>
      </c>
      <c r="N12" s="1">
        <v>13.86</v>
      </c>
    </row>
    <row r="13" spans="2:16" x14ac:dyDescent="0.25">
      <c r="B13" s="2">
        <v>3</v>
      </c>
      <c r="C13" s="1">
        <v>965.22</v>
      </c>
      <c r="D13" s="1">
        <v>-1.63</v>
      </c>
      <c r="E13" s="1">
        <v>1202.8800000000001</v>
      </c>
      <c r="F13" s="1">
        <v>3.87</v>
      </c>
      <c r="G13" s="1">
        <v>1300.6400000000001</v>
      </c>
      <c r="H13" s="1">
        <v>9.08</v>
      </c>
      <c r="I13" s="1">
        <v>1453.97</v>
      </c>
      <c r="J13" s="1">
        <v>13.92</v>
      </c>
      <c r="K13" s="1">
        <v>1475.36</v>
      </c>
      <c r="L13" s="1">
        <v>13.99</v>
      </c>
      <c r="M13" s="1">
        <v>1522.29</v>
      </c>
      <c r="N13" s="1">
        <v>15.37</v>
      </c>
    </row>
    <row r="14" spans="2:16" x14ac:dyDescent="0.25">
      <c r="B14" s="2">
        <v>3.5</v>
      </c>
      <c r="C14" s="1">
        <v>1062.1099999999999</v>
      </c>
      <c r="D14" s="1">
        <v>-2.78</v>
      </c>
      <c r="E14" s="1">
        <v>1326.27</v>
      </c>
      <c r="F14" s="1">
        <v>2.78</v>
      </c>
      <c r="G14" s="1">
        <v>1451.07</v>
      </c>
      <c r="H14" s="1">
        <v>9.07</v>
      </c>
      <c r="I14" s="1">
        <v>1631.1</v>
      </c>
      <c r="J14" s="1">
        <v>14.65</v>
      </c>
      <c r="K14" s="1">
        <v>1652.58</v>
      </c>
      <c r="L14" s="1">
        <v>14.39</v>
      </c>
      <c r="M14" s="1">
        <v>1706.99</v>
      </c>
      <c r="N14" s="1">
        <v>15.96</v>
      </c>
    </row>
    <row r="15" spans="2:16" x14ac:dyDescent="0.25">
      <c r="B15" s="2">
        <v>4</v>
      </c>
      <c r="C15" s="1">
        <v>1144.6199999999999</v>
      </c>
      <c r="D15" s="1">
        <v>-3.79</v>
      </c>
      <c r="E15" s="1">
        <v>1426.16</v>
      </c>
      <c r="F15" s="1">
        <v>1.46</v>
      </c>
      <c r="G15" s="1">
        <v>1578.88</v>
      </c>
      <c r="H15" s="1">
        <v>8.5399999999999991</v>
      </c>
      <c r="I15" s="1">
        <v>1780.15</v>
      </c>
      <c r="J15" s="1">
        <v>14.17</v>
      </c>
      <c r="K15" s="1">
        <v>1804.47</v>
      </c>
      <c r="L15" s="1">
        <v>14.06</v>
      </c>
      <c r="M15" s="1">
        <v>1863.73</v>
      </c>
      <c r="N15" s="1">
        <v>15.62</v>
      </c>
    </row>
    <row r="16" spans="2:16" x14ac:dyDescent="0.25">
      <c r="B16" s="2">
        <v>4.5</v>
      </c>
      <c r="C16" s="1">
        <v>1220.95</v>
      </c>
      <c r="D16" s="1">
        <v>-4.66</v>
      </c>
      <c r="E16" s="1">
        <v>1506.66</v>
      </c>
      <c r="F16" s="1">
        <v>0.02</v>
      </c>
      <c r="G16" s="1">
        <v>1691.27</v>
      </c>
      <c r="H16" s="1">
        <v>7.73</v>
      </c>
      <c r="I16" s="1">
        <v>1907.55</v>
      </c>
      <c r="J16" s="1">
        <v>13.15</v>
      </c>
      <c r="K16" s="1">
        <v>1937.15</v>
      </c>
      <c r="L16" s="1">
        <v>13.27</v>
      </c>
      <c r="M16" s="1">
        <v>1999.71</v>
      </c>
      <c r="N16" s="1">
        <v>14.66</v>
      </c>
    </row>
    <row r="17" spans="2:14" x14ac:dyDescent="0.25">
      <c r="B17" s="2">
        <v>5</v>
      </c>
      <c r="C17" s="1">
        <v>1297.03</v>
      </c>
      <c r="D17" s="1">
        <v>-5.33</v>
      </c>
      <c r="E17" s="1">
        <v>1570.82</v>
      </c>
      <c r="F17" s="1">
        <v>-1.46</v>
      </c>
      <c r="G17" s="1">
        <v>1788.11</v>
      </c>
      <c r="H17" s="1">
        <v>6.62</v>
      </c>
      <c r="I17" s="1">
        <v>2019.34</v>
      </c>
      <c r="J17" s="1">
        <v>11.95</v>
      </c>
      <c r="K17" s="1">
        <v>2052.71</v>
      </c>
      <c r="L17" s="1">
        <v>12.1</v>
      </c>
      <c r="M17" s="1">
        <v>2117.13</v>
      </c>
      <c r="N17" s="1">
        <v>13.41</v>
      </c>
    </row>
    <row r="18" spans="2:14" x14ac:dyDescent="0.25">
      <c r="B18" s="2">
        <v>5.5</v>
      </c>
      <c r="C18" s="1">
        <v>1365.92</v>
      </c>
      <c r="D18" s="1">
        <v>-6.06</v>
      </c>
      <c r="E18" s="1">
        <v>1621.41</v>
      </c>
      <c r="F18" s="1">
        <v>-3.06</v>
      </c>
      <c r="G18" s="1">
        <v>1873.78</v>
      </c>
      <c r="H18" s="1">
        <v>5.4</v>
      </c>
      <c r="I18" s="1">
        <v>2106.65</v>
      </c>
      <c r="J18" s="1">
        <v>9.8000000000000007</v>
      </c>
      <c r="K18" s="1">
        <v>2158.11</v>
      </c>
      <c r="L18" s="1">
        <v>11.08</v>
      </c>
      <c r="M18" s="1">
        <v>2222.6999999999998</v>
      </c>
      <c r="N18" s="1">
        <v>12.35</v>
      </c>
    </row>
    <row r="19" spans="2:14" x14ac:dyDescent="0.25">
      <c r="B19" s="2">
        <v>6</v>
      </c>
      <c r="C19" s="1">
        <v>1424.23</v>
      </c>
      <c r="D19" s="1">
        <v>-6.82</v>
      </c>
      <c r="E19" s="1">
        <v>1664.98</v>
      </c>
      <c r="F19" s="1">
        <v>-4.6900000000000004</v>
      </c>
      <c r="G19" s="1">
        <v>1948.08</v>
      </c>
      <c r="H19" s="1">
        <v>4.08</v>
      </c>
      <c r="I19" s="1">
        <v>2176.9499999999998</v>
      </c>
      <c r="J19" s="1">
        <v>7.34</v>
      </c>
      <c r="K19" s="1">
        <v>2241.6999999999998</v>
      </c>
      <c r="L19" s="1">
        <v>9.2899999999999991</v>
      </c>
      <c r="M19" s="1">
        <v>2306.6799999999998</v>
      </c>
      <c r="N19" s="1">
        <v>10.46</v>
      </c>
    </row>
    <row r="21" spans="2:14" x14ac:dyDescent="0.25">
      <c r="B21" t="s">
        <v>22</v>
      </c>
      <c r="C21">
        <f>D8/C8</f>
        <v>5.6949635166399721E-3</v>
      </c>
      <c r="D21">
        <f>D4</f>
        <v>175</v>
      </c>
      <c r="E21">
        <f>F8/E8</f>
        <v>8.7249652984334718E-3</v>
      </c>
      <c r="F21">
        <f>F4</f>
        <v>200</v>
      </c>
      <c r="G21">
        <f>H8/G8</f>
        <v>1.1533115443855891E-2</v>
      </c>
      <c r="H21">
        <f>H4</f>
        <v>250</v>
      </c>
      <c r="I21">
        <f>J8/I8</f>
        <v>1.409910843873108E-2</v>
      </c>
      <c r="J21">
        <f>J4</f>
        <v>290</v>
      </c>
      <c r="K21">
        <f>L8/K8</f>
        <v>1.3720136518771329E-2</v>
      </c>
      <c r="L21">
        <f>L4</f>
        <v>310</v>
      </c>
      <c r="M21">
        <f>N8/M8</f>
        <v>1.447780070558477E-2</v>
      </c>
      <c r="N21">
        <f>N4</f>
        <v>325</v>
      </c>
    </row>
    <row r="22" spans="2:14" x14ac:dyDescent="0.25">
      <c r="B22" t="s">
        <v>23</v>
      </c>
      <c r="C22">
        <f>(C8-C9)/RADIANS(-0.5)</f>
        <v>22354.521334824196</v>
      </c>
      <c r="D22">
        <f>D4</f>
        <v>175</v>
      </c>
      <c r="E22">
        <f t="shared" ref="E22:M22" si="0">(E8-E9)/RADIANS(-0.5)</f>
        <v>26577.220284938365</v>
      </c>
      <c r="F22">
        <f>F4</f>
        <v>200</v>
      </c>
      <c r="G22">
        <f t="shared" si="0"/>
        <v>28321.303813316597</v>
      </c>
      <c r="H22">
        <f>H4</f>
        <v>250</v>
      </c>
      <c r="I22">
        <f t="shared" si="0"/>
        <v>31462.258446223772</v>
      </c>
      <c r="J22">
        <f>J4</f>
        <v>290</v>
      </c>
      <c r="K22">
        <f t="shared" si="0"/>
        <v>31596.330570284379</v>
      </c>
      <c r="L22">
        <f>L4</f>
        <v>310</v>
      </c>
      <c r="M22">
        <f t="shared" si="0"/>
        <v>32525.668113986569</v>
      </c>
      <c r="N22">
        <f>N4</f>
        <v>325</v>
      </c>
    </row>
    <row r="24" spans="2:14" x14ac:dyDescent="0.25">
      <c r="B24" t="s">
        <v>25</v>
      </c>
      <c r="C24" t="s">
        <v>27</v>
      </c>
      <c r="D24" t="s">
        <v>26</v>
      </c>
    </row>
    <row r="25" spans="2:14" x14ac:dyDescent="0.25">
      <c r="B25">
        <f>$C$22*TAN(RADIANS(B7))/$P$2/$D$4/9.8</f>
        <v>0</v>
      </c>
      <c r="C25">
        <f>C7/$P$2/$D$4/9.8</f>
        <v>0</v>
      </c>
      <c r="D25">
        <f>D7/$P$2/$D$4/9.8/$C$21</f>
        <v>0</v>
      </c>
    </row>
    <row r="26" spans="2:14" x14ac:dyDescent="0.25">
      <c r="B26">
        <f>$C$22*TAN(RADIANS(B8))/$P$2/$D$4/9.8</f>
        <v>0.22750431745155383</v>
      </c>
      <c r="C26">
        <f t="shared" ref="C26:C37" si="1">C8/$P$2/$D$4/9.8</f>
        <v>0.26211078717201164</v>
      </c>
      <c r="D26">
        <f t="shared" ref="D26:D37" si="2">D8/$P$2/$D$4/9.8/$C$21</f>
        <v>0.26211078717201158</v>
      </c>
    </row>
    <row r="27" spans="2:14" x14ac:dyDescent="0.25">
      <c r="B27">
        <f t="shared" ref="B27:B37" si="3">$C$22*TAN(RADIANS(B9))/$P$2/$D$4/9.8</f>
        <v>0.45504329019076573</v>
      </c>
      <c r="C27">
        <f t="shared" si="1"/>
        <v>0.48960932944606406</v>
      </c>
      <c r="D27">
        <f t="shared" si="2"/>
        <v>0.32559074344023314</v>
      </c>
    </row>
    <row r="28" spans="2:14" x14ac:dyDescent="0.25">
      <c r="B28">
        <f t="shared" si="3"/>
        <v>0.68265159462439917</v>
      </c>
      <c r="C28">
        <f t="shared" si="1"/>
        <v>0.68587755102040804</v>
      </c>
      <c r="D28">
        <f t="shared" si="2"/>
        <v>0.27234948979591833</v>
      </c>
    </row>
    <row r="29" spans="2:14" x14ac:dyDescent="0.25">
      <c r="B29">
        <f t="shared" si="3"/>
        <v>0.91036394942478405</v>
      </c>
      <c r="C29">
        <f t="shared" si="1"/>
        <v>0.85523032069970839</v>
      </c>
      <c r="D29">
        <f t="shared" si="2"/>
        <v>0.12491217201166178</v>
      </c>
    </row>
    <row r="30" spans="2:14" x14ac:dyDescent="0.25">
      <c r="B30">
        <f t="shared" si="3"/>
        <v>1.1382151367310485</v>
      </c>
      <c r="C30">
        <f t="shared" si="1"/>
        <v>0.99891545189504383</v>
      </c>
      <c r="D30">
        <f t="shared" si="2"/>
        <v>-9.8291545189504365E-2</v>
      </c>
    </row>
    <row r="31" spans="2:14" x14ac:dyDescent="0.25">
      <c r="B31">
        <f t="shared" si="3"/>
        <v>1.3662400234326553</v>
      </c>
      <c r="C31">
        <f t="shared" si="1"/>
        <v>1.1256209912536441</v>
      </c>
      <c r="D31">
        <f t="shared" si="2"/>
        <v>-0.33378170553935854</v>
      </c>
    </row>
    <row r="32" spans="2:14" x14ac:dyDescent="0.25">
      <c r="B32">
        <f t="shared" si="3"/>
        <v>1.5944735825629732</v>
      </c>
      <c r="C32">
        <f t="shared" si="1"/>
        <v>1.2386122448979591</v>
      </c>
      <c r="D32">
        <f t="shared" si="2"/>
        <v>-0.56927186588921264</v>
      </c>
    </row>
    <row r="33" spans="2:4" x14ac:dyDescent="0.25">
      <c r="B33">
        <f t="shared" si="3"/>
        <v>1.8229509148308372</v>
      </c>
      <c r="C33">
        <f t="shared" si="1"/>
        <v>1.3348338192419824</v>
      </c>
      <c r="D33">
        <f t="shared" si="2"/>
        <v>-0.77609365889212822</v>
      </c>
    </row>
    <row r="34" spans="2:4" x14ac:dyDescent="0.25">
      <c r="B34">
        <f t="shared" si="3"/>
        <v>2.051707270318381</v>
      </c>
      <c r="C34">
        <f t="shared" si="1"/>
        <v>1.4238483965014577</v>
      </c>
      <c r="D34">
        <f t="shared" si="2"/>
        <v>-0.95424708454810481</v>
      </c>
    </row>
    <row r="35" spans="2:4" x14ac:dyDescent="0.25">
      <c r="B35">
        <f t="shared" si="3"/>
        <v>2.2807780703737883</v>
      </c>
      <c r="C35">
        <f t="shared" si="1"/>
        <v>1.5125714285714285</v>
      </c>
      <c r="D35">
        <f t="shared" si="2"/>
        <v>-1.0914456997084545</v>
      </c>
    </row>
    <row r="36" spans="2:4" x14ac:dyDescent="0.25">
      <c r="B36">
        <f t="shared" si="3"/>
        <v>2.5101989297280376</v>
      </c>
      <c r="C36">
        <f t="shared" si="1"/>
        <v>1.5929096209912537</v>
      </c>
      <c r="D36">
        <f t="shared" si="2"/>
        <v>-1.2409307580174924</v>
      </c>
    </row>
    <row r="37" spans="2:4" x14ac:dyDescent="0.25">
      <c r="B37">
        <f t="shared" si="3"/>
        <v>2.7400056788652427</v>
      </c>
      <c r="C37">
        <f t="shared" si="1"/>
        <v>1.6609096209912537</v>
      </c>
      <c r="D37">
        <f t="shared" si="2"/>
        <v>-1.3965590379008743</v>
      </c>
    </row>
    <row r="38" spans="2:4" x14ac:dyDescent="0.25">
      <c r="B38">
        <f>$E$22*TAN(RADIANS(B7))/$P$2/$F$4/9.8</f>
        <v>0</v>
      </c>
      <c r="C38">
        <f>E7/$P$2/$F$4/9.8</f>
        <v>0</v>
      </c>
      <c r="D38">
        <f>F7/$P$2/$F$4/9.8/$E$21</f>
        <v>0</v>
      </c>
    </row>
    <row r="39" spans="2:4" x14ac:dyDescent="0.25">
      <c r="B39">
        <f t="shared" ref="B39:B50" si="4">$E$22*TAN(RADIANS(B8))/$P$2/$F$4/9.8</f>
        <v>0.23666927313523442</v>
      </c>
      <c r="C39">
        <f t="shared" ref="C39:C50" si="5">E8/$P$2/$F$4/9.8</f>
        <v>0.25729591836734694</v>
      </c>
      <c r="D39">
        <f t="shared" ref="D39:D50" si="6">F8/$P$2/$F$4/9.8/$E$21</f>
        <v>0.25729591836734694</v>
      </c>
    </row>
    <row r="40" spans="2:4" x14ac:dyDescent="0.25">
      <c r="B40">
        <f t="shared" si="4"/>
        <v>0.47337459763789852</v>
      </c>
      <c r="C40">
        <f t="shared" si="5"/>
        <v>0.4939591836734693</v>
      </c>
      <c r="D40">
        <f t="shared" si="6"/>
        <v>0.43857258812615951</v>
      </c>
    </row>
    <row r="41" spans="2:4" x14ac:dyDescent="0.25">
      <c r="B41">
        <f t="shared" si="4"/>
        <v>0.71015204684530608</v>
      </c>
      <c r="C41">
        <f t="shared" si="5"/>
        <v>0.71078571428571435</v>
      </c>
      <c r="D41">
        <f t="shared" si="6"/>
        <v>0.54266048237476805</v>
      </c>
    </row>
    <row r="42" spans="2:4" x14ac:dyDescent="0.25">
      <c r="B42">
        <f t="shared" si="4"/>
        <v>0.94703773806299429</v>
      </c>
      <c r="C42">
        <f t="shared" si="5"/>
        <v>0.90599999999999992</v>
      </c>
      <c r="D42">
        <f t="shared" si="6"/>
        <v>0.57423770871985158</v>
      </c>
    </row>
    <row r="43" spans="2:4" x14ac:dyDescent="0.25">
      <c r="B43">
        <f t="shared" si="4"/>
        <v>1.1840678546200434</v>
      </c>
      <c r="C43">
        <f t="shared" si="5"/>
        <v>1.077612244897959</v>
      </c>
      <c r="D43">
        <f t="shared" si="6"/>
        <v>0.54266048237476805</v>
      </c>
    </row>
    <row r="44" spans="2:4" x14ac:dyDescent="0.25">
      <c r="B44">
        <f t="shared" si="4"/>
        <v>1.4212786680100156</v>
      </c>
      <c r="C44">
        <f t="shared" si="5"/>
        <v>1.2274285714285713</v>
      </c>
      <c r="D44">
        <f t="shared" si="6"/>
        <v>0.45260691094619659</v>
      </c>
    </row>
    <row r="45" spans="2:4" x14ac:dyDescent="0.25">
      <c r="B45">
        <f t="shared" si="4"/>
        <v>1.6587065601463586</v>
      </c>
      <c r="C45">
        <f t="shared" si="5"/>
        <v>1.3533367346938776</v>
      </c>
      <c r="D45">
        <f t="shared" si="6"/>
        <v>0.32512847866419292</v>
      </c>
    </row>
    <row r="46" spans="2:4" x14ac:dyDescent="0.25">
      <c r="B46">
        <f t="shared" si="4"/>
        <v>1.8963880457613622</v>
      </c>
      <c r="C46">
        <f t="shared" si="5"/>
        <v>1.455265306122449</v>
      </c>
      <c r="D46">
        <f t="shared" si="6"/>
        <v>0.1707509276437848</v>
      </c>
    </row>
    <row r="47" spans="2:4" x14ac:dyDescent="0.25">
      <c r="B47">
        <f t="shared" si="4"/>
        <v>2.1343597949780828</v>
      </c>
      <c r="C47">
        <f t="shared" si="5"/>
        <v>1.537408163265306</v>
      </c>
      <c r="D47">
        <f t="shared" si="6"/>
        <v>2.3390538033395175E-3</v>
      </c>
    </row>
    <row r="48" spans="2:4" x14ac:dyDescent="0.25">
      <c r="B48">
        <f t="shared" si="4"/>
        <v>2.3726586560850351</v>
      </c>
      <c r="C48">
        <f t="shared" si="5"/>
        <v>1.6028775510204081</v>
      </c>
      <c r="D48">
        <f t="shared" si="6"/>
        <v>-0.1707509276437848</v>
      </c>
    </row>
    <row r="49" spans="2:4" x14ac:dyDescent="0.25">
      <c r="B49">
        <f t="shared" si="4"/>
        <v>2.6113216785439093</v>
      </c>
      <c r="C49">
        <f t="shared" si="5"/>
        <v>1.6545000000000001</v>
      </c>
      <c r="D49">
        <f t="shared" si="6"/>
        <v>-0.35787523191094622</v>
      </c>
    </row>
    <row r="50" spans="2:4" x14ac:dyDescent="0.25">
      <c r="B50">
        <f t="shared" si="4"/>
        <v>2.8503861362610925</v>
      </c>
      <c r="C50">
        <f t="shared" si="5"/>
        <v>1.6989591836734692</v>
      </c>
      <c r="D50">
        <f t="shared" si="6"/>
        <v>-0.54850811688311685</v>
      </c>
    </row>
    <row r="51" spans="2:4" x14ac:dyDescent="0.25">
      <c r="B51">
        <f>$G$22*TAN(RADIANS(B7))/$P$2/$H$4/9.8</f>
        <v>0</v>
      </c>
      <c r="C51">
        <f>G7/$P$2/$H$4/9.8</f>
        <v>0</v>
      </c>
      <c r="D51">
        <f>H7/$P$2/$H$4/9.8/$G$21</f>
        <v>0</v>
      </c>
    </row>
    <row r="52" spans="2:4" x14ac:dyDescent="0.25">
      <c r="B52">
        <f t="shared" ref="B52:B63" si="7">$G$22*TAN(RADIANS(B8))/$P$2/$H$4/9.8</f>
        <v>0.20176022370671565</v>
      </c>
      <c r="C52">
        <f t="shared" ref="C52:C63" si="8">G8/$P$2/$H$4/9.8</f>
        <v>0.21729795918367345</v>
      </c>
      <c r="D52">
        <f t="shared" ref="D52:D63" si="9">H8/$P$2/$H$4/9.8/$G$21</f>
        <v>0.21729795918367345</v>
      </c>
    </row>
    <row r="53" spans="2:4" x14ac:dyDescent="0.25">
      <c r="B53">
        <f t="shared" si="7"/>
        <v>0.40355118115364685</v>
      </c>
      <c r="C53">
        <f t="shared" si="8"/>
        <v>0.41905306122448976</v>
      </c>
      <c r="D53">
        <f t="shared" si="9"/>
        <v>0.37160074453234065</v>
      </c>
    </row>
    <row r="54" spans="2:4" x14ac:dyDescent="0.25">
      <c r="B54">
        <f t="shared" si="7"/>
        <v>0.60540362481030452</v>
      </c>
      <c r="C54">
        <f t="shared" si="8"/>
        <v>0.60715918367346933</v>
      </c>
      <c r="D54">
        <f t="shared" si="9"/>
        <v>0.47777238582729509</v>
      </c>
    </row>
    <row r="55" spans="2:4" x14ac:dyDescent="0.25">
      <c r="B55">
        <f t="shared" si="7"/>
        <v>0.80734834462904881</v>
      </c>
      <c r="C55">
        <f t="shared" si="8"/>
        <v>0.77439183673469381</v>
      </c>
      <c r="D55">
        <f t="shared" si="9"/>
        <v>0.54784566908196508</v>
      </c>
    </row>
    <row r="56" spans="2:4" x14ac:dyDescent="0.25">
      <c r="B56">
        <f t="shared" si="7"/>
        <v>1.0094161868472169</v>
      </c>
      <c r="C56">
        <f t="shared" si="8"/>
        <v>0.92396734693877536</v>
      </c>
      <c r="D56">
        <f t="shared" si="9"/>
        <v>0.60305492255534132</v>
      </c>
    </row>
    <row r="57" spans="2:4" x14ac:dyDescent="0.25">
      <c r="B57">
        <f t="shared" si="7"/>
        <v>1.2116380728622447</v>
      </c>
      <c r="C57">
        <f t="shared" si="8"/>
        <v>1.0617469387755101</v>
      </c>
      <c r="D57">
        <f t="shared" si="9"/>
        <v>0.64269233530545766</v>
      </c>
    </row>
    <row r="58" spans="2:4" x14ac:dyDescent="0.25">
      <c r="B58">
        <f t="shared" si="7"/>
        <v>1.4140450182043638</v>
      </c>
      <c r="C58">
        <f t="shared" si="8"/>
        <v>1.1845469387755101</v>
      </c>
      <c r="D58">
        <f t="shared" si="9"/>
        <v>0.6419845243634914</v>
      </c>
    </row>
    <row r="59" spans="2:4" x14ac:dyDescent="0.25">
      <c r="B59">
        <f t="shared" si="7"/>
        <v>1.6166681516316848</v>
      </c>
      <c r="C59">
        <f t="shared" si="8"/>
        <v>1.2888816326530612</v>
      </c>
      <c r="D59">
        <f t="shared" si="9"/>
        <v>0.60447054443927406</v>
      </c>
    </row>
    <row r="60" spans="2:4" x14ac:dyDescent="0.25">
      <c r="B60">
        <f t="shared" si="7"/>
        <v>1.8195387343727272</v>
      </c>
      <c r="C60">
        <f t="shared" si="8"/>
        <v>1.3806285714285713</v>
      </c>
      <c r="D60">
        <f t="shared" si="9"/>
        <v>0.54713785813999871</v>
      </c>
    </row>
    <row r="61" spans="2:4" x14ac:dyDescent="0.25">
      <c r="B61">
        <f t="shared" si="7"/>
        <v>2.0226881795418157</v>
      </c>
      <c r="C61">
        <f t="shared" si="8"/>
        <v>1.4596816326530611</v>
      </c>
      <c r="D61">
        <f t="shared" si="9"/>
        <v>0.4685708435817324</v>
      </c>
    </row>
    <row r="62" spans="2:4" x14ac:dyDescent="0.25">
      <c r="B62">
        <f t="shared" si="7"/>
        <v>2.2261480717531228</v>
      </c>
      <c r="C62">
        <f t="shared" si="8"/>
        <v>1.5296163265306122</v>
      </c>
      <c r="D62">
        <f t="shared" si="9"/>
        <v>0.38221790866183608</v>
      </c>
    </row>
    <row r="63" spans="2:4" x14ac:dyDescent="0.25">
      <c r="B63">
        <f t="shared" si="7"/>
        <v>2.4299501869596143</v>
      </c>
      <c r="C63">
        <f t="shared" si="8"/>
        <v>1.590269387755102</v>
      </c>
      <c r="D63">
        <f t="shared" si="9"/>
        <v>0.28878686432227618</v>
      </c>
    </row>
    <row r="64" spans="2:4" x14ac:dyDescent="0.25">
      <c r="B64">
        <f>$I$22*TAN(RADIANS(B7))/$P$2/$J$4/9.8</f>
        <v>0</v>
      </c>
      <c r="C64">
        <f>I7/$P$2/$J$4/9.8</f>
        <v>0</v>
      </c>
      <c r="D64">
        <f>J7/$P$2/$J$4/9.8/$I$21</f>
        <v>0</v>
      </c>
    </row>
    <row r="65" spans="2:4" x14ac:dyDescent="0.25">
      <c r="B65">
        <f t="shared" ref="B65:B76" si="10">$I$22*TAN(RADIANS(B8))/$P$2/$J$4/9.8</f>
        <v>0.19322094993587538</v>
      </c>
      <c r="C65">
        <f t="shared" ref="C65:C76" si="11">I8/$P$2/$J$4/9.8</f>
        <v>0.20364532019704432</v>
      </c>
      <c r="D65">
        <f t="shared" ref="D65:D76" si="12">J8/$P$2/$J$4/9.8/$I$21</f>
        <v>0.20364532019704432</v>
      </c>
    </row>
    <row r="66" spans="2:4" x14ac:dyDescent="0.25">
      <c r="B66">
        <f t="shared" si="10"/>
        <v>0.38647133284109642</v>
      </c>
      <c r="C66">
        <f t="shared" si="11"/>
        <v>0.3968613652357495</v>
      </c>
      <c r="D66">
        <f t="shared" si="12"/>
        <v>0.36586279339321931</v>
      </c>
    </row>
    <row r="67" spans="2:4" x14ac:dyDescent="0.25">
      <c r="B67">
        <f t="shared" si="10"/>
        <v>0.57978059962160777</v>
      </c>
      <c r="C67">
        <f t="shared" si="11"/>
        <v>0.57615763546798027</v>
      </c>
      <c r="D67">
        <f t="shared" si="12"/>
        <v>0.49613590263691681</v>
      </c>
    </row>
    <row r="68" spans="2:4" x14ac:dyDescent="0.25">
      <c r="B68">
        <f t="shared" si="10"/>
        <v>0.77317823707978417</v>
      </c>
      <c r="C68">
        <f t="shared" si="11"/>
        <v>0.7387403237156932</v>
      </c>
      <c r="D68">
        <f t="shared" si="12"/>
        <v>0.58597942625325994</v>
      </c>
    </row>
    <row r="69" spans="2:4" x14ac:dyDescent="0.25">
      <c r="B69">
        <f t="shared" si="10"/>
        <v>0.96669378592077926</v>
      </c>
      <c r="C69">
        <f t="shared" si="11"/>
        <v>0.8855172413793102</v>
      </c>
      <c r="D69">
        <f t="shared" si="12"/>
        <v>0.64088380179658078</v>
      </c>
    </row>
    <row r="70" spans="2:4" x14ac:dyDescent="0.25">
      <c r="B70">
        <f t="shared" si="10"/>
        <v>1.1603568588287785</v>
      </c>
      <c r="C70">
        <f t="shared" si="11"/>
        <v>1.0232019704433497</v>
      </c>
      <c r="D70">
        <f t="shared" si="12"/>
        <v>0.69478991596638651</v>
      </c>
    </row>
    <row r="71" spans="2:4" x14ac:dyDescent="0.25">
      <c r="B71">
        <f t="shared" si="10"/>
        <v>1.3541971586367003</v>
      </c>
      <c r="C71">
        <f t="shared" si="11"/>
        <v>1.1478536242083039</v>
      </c>
      <c r="D71">
        <f t="shared" si="12"/>
        <v>0.73122645609968118</v>
      </c>
    </row>
    <row r="72" spans="2:4" x14ac:dyDescent="0.25">
      <c r="B72">
        <f t="shared" si="10"/>
        <v>1.5482444966130977</v>
      </c>
      <c r="C72">
        <f t="shared" si="11"/>
        <v>1.2527445460942999</v>
      </c>
      <c r="D72">
        <f t="shared" si="12"/>
        <v>0.70726818313532303</v>
      </c>
    </row>
    <row r="73" spans="2:4" x14ac:dyDescent="0.25">
      <c r="B73">
        <f t="shared" si="10"/>
        <v>1.7425288108902734</v>
      </c>
      <c r="C73">
        <f t="shared" si="11"/>
        <v>1.3423997185080929</v>
      </c>
      <c r="D73">
        <f t="shared" si="12"/>
        <v>0.65635685308606206</v>
      </c>
    </row>
    <row r="74" spans="2:4" x14ac:dyDescent="0.25">
      <c r="B74">
        <f t="shared" si="10"/>
        <v>1.9370801850579393</v>
      </c>
      <c r="C74">
        <f t="shared" si="11"/>
        <v>1.4210696692470091</v>
      </c>
      <c r="D74">
        <f t="shared" si="12"/>
        <v>0.59646117067516657</v>
      </c>
    </row>
    <row r="75" spans="2:4" x14ac:dyDescent="0.25">
      <c r="B75">
        <f t="shared" si="10"/>
        <v>2.1319288669471197</v>
      </c>
      <c r="C75">
        <f t="shared" si="11"/>
        <v>1.4825123152709359</v>
      </c>
      <c r="D75">
        <f t="shared" si="12"/>
        <v>0.48914807302231239</v>
      </c>
    </row>
    <row r="76" spans="2:4" x14ac:dyDescent="0.25">
      <c r="B76">
        <f t="shared" si="10"/>
        <v>2.3271052876294296</v>
      </c>
      <c r="C76">
        <f t="shared" si="11"/>
        <v>1.5319845179451088</v>
      </c>
      <c r="D76">
        <f t="shared" si="12"/>
        <v>0.36636192407997681</v>
      </c>
    </row>
    <row r="77" spans="2:4" x14ac:dyDescent="0.25">
      <c r="B77">
        <f>$K$22*TAN(RADIANS(B7))/$P$2/$L$4/9.8</f>
        <v>0</v>
      </c>
      <c r="C77">
        <f>K7/$P$2/$L$4/9.8</f>
        <v>0</v>
      </c>
      <c r="D77">
        <f>L7/$P$2/$L$4/9.8/$K$21</f>
        <v>0</v>
      </c>
    </row>
    <row r="78" spans="2:4" x14ac:dyDescent="0.25">
      <c r="B78">
        <f t="shared" ref="B78:B89" si="13">$K$22*TAN(RADIANS(B8))/$P$2/$L$4/9.8</f>
        <v>0.18152534533244374</v>
      </c>
      <c r="C78">
        <f t="shared" ref="C78:C89" si="14">K8/$P$2/$L$4/9.8</f>
        <v>0.19289005924950625</v>
      </c>
      <c r="D78">
        <f t="shared" ref="D78:D89" si="15">L8/$P$2/$L$4/9.8/$K$21</f>
        <v>0.19289005924950622</v>
      </c>
    </row>
    <row r="79" spans="2:4" x14ac:dyDescent="0.25">
      <c r="B79">
        <f t="shared" si="13"/>
        <v>0.36307834206566159</v>
      </c>
      <c r="C79">
        <f t="shared" si="14"/>
        <v>0.37441079657669518</v>
      </c>
      <c r="D79">
        <f t="shared" si="15"/>
        <v>0.3397168207677872</v>
      </c>
    </row>
    <row r="80" spans="2:4" x14ac:dyDescent="0.25">
      <c r="B80">
        <f t="shared" si="13"/>
        <v>0.54468665845132991</v>
      </c>
      <c r="C80">
        <f t="shared" si="14"/>
        <v>0.54558920342330475</v>
      </c>
      <c r="D80">
        <f t="shared" si="15"/>
        <v>0.45391541305978345</v>
      </c>
    </row>
    <row r="81" spans="2:4" x14ac:dyDescent="0.25">
      <c r="B81">
        <f t="shared" si="13"/>
        <v>0.72637799646475487</v>
      </c>
      <c r="C81">
        <f t="shared" si="14"/>
        <v>0.7003028308097432</v>
      </c>
      <c r="D81">
        <f t="shared" si="15"/>
        <v>0.53500601010746152</v>
      </c>
    </row>
    <row r="82" spans="2:4" x14ac:dyDescent="0.25">
      <c r="B82">
        <f t="shared" si="13"/>
        <v>0.90818010872130361</v>
      </c>
      <c r="C82">
        <f t="shared" si="14"/>
        <v>0.84063199473337713</v>
      </c>
      <c r="D82">
        <f t="shared" si="15"/>
        <v>0.6117781729928371</v>
      </c>
    </row>
    <row r="83" spans="2:4" x14ac:dyDescent="0.25">
      <c r="B83">
        <f t="shared" si="13"/>
        <v>1.0901208154585065</v>
      </c>
      <c r="C83">
        <f t="shared" si="14"/>
        <v>0.97127057274522699</v>
      </c>
      <c r="D83">
        <f t="shared" si="15"/>
        <v>0.67127659922900318</v>
      </c>
    </row>
    <row r="84" spans="2:4" x14ac:dyDescent="0.25">
      <c r="B84">
        <f t="shared" si="13"/>
        <v>1.2722280216059505</v>
      </c>
      <c r="C84">
        <f t="shared" si="14"/>
        <v>1.0879394338380513</v>
      </c>
      <c r="D84">
        <f t="shared" si="15"/>
        <v>0.69046963995034716</v>
      </c>
    </row>
    <row r="85" spans="2:4" x14ac:dyDescent="0.25">
      <c r="B85">
        <f t="shared" si="13"/>
        <v>1.454529733965283</v>
      </c>
      <c r="C85">
        <f t="shared" si="14"/>
        <v>1.1879328505595785</v>
      </c>
      <c r="D85">
        <f t="shared" si="15"/>
        <v>0.67463538135523837</v>
      </c>
    </row>
    <row r="86" spans="2:4" x14ac:dyDescent="0.25">
      <c r="B86">
        <f t="shared" si="13"/>
        <v>1.6370540785228769</v>
      </c>
      <c r="C86">
        <f t="shared" si="14"/>
        <v>1.2752797893350889</v>
      </c>
      <c r="D86">
        <f t="shared" si="15"/>
        <v>0.63672912593058417</v>
      </c>
    </row>
    <row r="87" spans="2:4" x14ac:dyDescent="0.25">
      <c r="B87">
        <f t="shared" si="13"/>
        <v>1.8198293179180225</v>
      </c>
      <c r="C87">
        <f t="shared" si="14"/>
        <v>1.3513561553653719</v>
      </c>
      <c r="D87">
        <f t="shared" si="15"/>
        <v>0.58058948182065317</v>
      </c>
    </row>
    <row r="88" spans="2:4" x14ac:dyDescent="0.25">
      <c r="B88">
        <f t="shared" si="13"/>
        <v>2.0028838690898456</v>
      </c>
      <c r="C88">
        <f t="shared" si="14"/>
        <v>1.4207439104674129</v>
      </c>
      <c r="D88">
        <f t="shared" si="15"/>
        <v>0.53164722798122621</v>
      </c>
    </row>
    <row r="89" spans="2:4" x14ac:dyDescent="0.25">
      <c r="B89">
        <f t="shared" si="13"/>
        <v>2.1862463211265668</v>
      </c>
      <c r="C89">
        <f t="shared" si="14"/>
        <v>1.4757735352205397</v>
      </c>
      <c r="D89">
        <f t="shared" si="15"/>
        <v>0.44575837075321217</v>
      </c>
    </row>
    <row r="90" spans="2:4" x14ac:dyDescent="0.25">
      <c r="B90">
        <f>$M$22*TAN(RADIANS(B7))/$P$2/$N$4/9.8</f>
        <v>0</v>
      </c>
      <c r="C90">
        <f>M7/$P$2/$N$4/9.8</f>
        <v>0</v>
      </c>
      <c r="D90">
        <f>N7/$P$2/$N$4/9.8/$M$21</f>
        <v>0</v>
      </c>
    </row>
    <row r="91" spans="2:4" x14ac:dyDescent="0.25">
      <c r="B91">
        <f t="shared" ref="B91:B102" si="16">$M$22*TAN(RADIANS(B8))/$P$2/$N$4/9.8</f>
        <v>0.17824000341404053</v>
      </c>
      <c r="C91">
        <f t="shared" ref="C91:C102" si="17">M8/$P$2/$N$4/9.8</f>
        <v>0.18867189952904237</v>
      </c>
      <c r="D91">
        <f t="shared" ref="D91:D101" si="18">N8/$P$2/$N$4/9.8/$M$21</f>
        <v>0.18867189952904237</v>
      </c>
    </row>
    <row r="92" spans="2:4" x14ac:dyDescent="0.25">
      <c r="B92">
        <f t="shared" si="16"/>
        <v>0.35650715777914727</v>
      </c>
      <c r="C92">
        <f t="shared" si="17"/>
        <v>0.36690737833594972</v>
      </c>
      <c r="D92">
        <f t="shared" si="18"/>
        <v>0.32919993504032907</v>
      </c>
    </row>
    <row r="93" spans="2:4" x14ac:dyDescent="0.25">
      <c r="B93">
        <f t="shared" si="16"/>
        <v>0.53482863059231167</v>
      </c>
      <c r="C93">
        <f t="shared" si="17"/>
        <v>0.53491365777080069</v>
      </c>
      <c r="D93">
        <f t="shared" si="18"/>
        <v>0.44327053176708348</v>
      </c>
    </row>
    <row r="94" spans="2:4" x14ac:dyDescent="0.25">
      <c r="B94">
        <f t="shared" si="16"/>
        <v>0.71323162246380789</v>
      </c>
      <c r="C94">
        <f t="shared" si="17"/>
        <v>0.68738461538461537</v>
      </c>
      <c r="D94">
        <f t="shared" si="18"/>
        <v>0.52871504718598306</v>
      </c>
    </row>
    <row r="95" spans="2:4" x14ac:dyDescent="0.25">
      <c r="B95">
        <f t="shared" si="16"/>
        <v>0.8917433837274592</v>
      </c>
      <c r="C95">
        <f t="shared" si="17"/>
        <v>0.82575824175824175</v>
      </c>
      <c r="D95">
        <f t="shared" si="18"/>
        <v>0.60114770746494883</v>
      </c>
    </row>
    <row r="96" spans="2:4" x14ac:dyDescent="0.25">
      <c r="B96">
        <f t="shared" si="16"/>
        <v>1.0703912311153905</v>
      </c>
      <c r="C96">
        <f t="shared" si="17"/>
        <v>0.95591208791208782</v>
      </c>
      <c r="D96">
        <f t="shared" si="18"/>
        <v>0.66664071166928296</v>
      </c>
    </row>
    <row r="97" spans="2:4" x14ac:dyDescent="0.25">
      <c r="B97">
        <f t="shared" si="16"/>
        <v>1.2492025645189826</v>
      </c>
      <c r="C97">
        <f t="shared" si="17"/>
        <v>1.0718932496075353</v>
      </c>
      <c r="D97">
        <f t="shared" si="18"/>
        <v>0.69223069344448662</v>
      </c>
    </row>
    <row r="98" spans="2:4" x14ac:dyDescent="0.25">
      <c r="B98">
        <f t="shared" si="16"/>
        <v>1.4282048838579413</v>
      </c>
      <c r="C98">
        <f t="shared" si="17"/>
        <v>1.1703171114599686</v>
      </c>
      <c r="D98">
        <f t="shared" si="18"/>
        <v>0.67748392428589466</v>
      </c>
    </row>
    <row r="99" spans="2:4" x14ac:dyDescent="0.25">
      <c r="B99">
        <f t="shared" si="16"/>
        <v>1.6074258060796303</v>
      </c>
      <c r="C99">
        <f t="shared" si="17"/>
        <v>1.2557048665620094</v>
      </c>
      <c r="D99">
        <f t="shared" si="18"/>
        <v>0.63584598783810597</v>
      </c>
    </row>
    <row r="100" spans="2:4" x14ac:dyDescent="0.25">
      <c r="B100">
        <f t="shared" si="16"/>
        <v>1.7868930823111118</v>
      </c>
      <c r="C100">
        <f t="shared" si="17"/>
        <v>1.3294379905808478</v>
      </c>
      <c r="D100">
        <f t="shared" si="18"/>
        <v>0.58162992475504782</v>
      </c>
    </row>
    <row r="101" spans="2:4" x14ac:dyDescent="0.25">
      <c r="B101">
        <f t="shared" si="16"/>
        <v>1.9666346151866863</v>
      </c>
      <c r="C101">
        <f t="shared" si="17"/>
        <v>1.3957299843014128</v>
      </c>
      <c r="D101">
        <f t="shared" si="18"/>
        <v>0.53565470326061448</v>
      </c>
    </row>
    <row r="102" spans="2:4" x14ac:dyDescent="0.25">
      <c r="B102">
        <f t="shared" si="16"/>
        <v>2.1466784763741007</v>
      </c>
      <c r="C102">
        <f t="shared" si="17"/>
        <v>1.4484646781789636</v>
      </c>
      <c r="D102">
        <f>N19/$P$2/$N$4/9.8/$M$21</f>
        <v>0.45368001587903067</v>
      </c>
    </row>
  </sheetData>
  <mergeCells count="10">
    <mergeCell ref="M5:N5"/>
    <mergeCell ref="B2:B6"/>
    <mergeCell ref="C2:N2"/>
    <mergeCell ref="C3:H3"/>
    <mergeCell ref="I3:N3"/>
    <mergeCell ref="C5:D5"/>
    <mergeCell ref="E5:F5"/>
    <mergeCell ref="G5:H5"/>
    <mergeCell ref="I5:J5"/>
    <mergeCell ref="K5:L5"/>
  </mergeCells>
  <pageMargins left="0.7" right="0.7" top="0.75" bottom="0.75" header="0.3" footer="0.3"/>
  <ignoredErrors>
    <ignoredError sqref="D22:M22 D21 F21 H21 J21 L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2437-9327-458E-9801-F5D0CEEBD9E8}">
  <dimension ref="B2:P63"/>
  <sheetViews>
    <sheetView workbookViewId="0">
      <selection activeCell="H8" sqref="H8"/>
    </sheetView>
  </sheetViews>
  <sheetFormatPr defaultRowHeight="15" x14ac:dyDescent="0.25"/>
  <sheetData>
    <row r="2" spans="2:16" ht="15" customHeight="1" x14ac:dyDescent="0.25">
      <c r="B2" s="6" t="s">
        <v>0</v>
      </c>
      <c r="C2" s="4" t="s">
        <v>28</v>
      </c>
      <c r="D2" s="4"/>
      <c r="E2" s="4"/>
      <c r="F2" s="4"/>
      <c r="G2" s="4"/>
      <c r="H2" s="4"/>
      <c r="I2" s="3" t="s">
        <v>24</v>
      </c>
      <c r="J2" s="3">
        <v>0.5</v>
      </c>
      <c r="K2" s="1"/>
      <c r="L2" s="1"/>
      <c r="M2" s="1"/>
      <c r="N2" s="1"/>
      <c r="O2" s="3" t="s">
        <v>24</v>
      </c>
      <c r="P2" s="3">
        <v>0.5</v>
      </c>
    </row>
    <row r="3" spans="2:16" ht="15" customHeight="1" x14ac:dyDescent="0.25">
      <c r="B3" s="6"/>
      <c r="C3" s="2"/>
      <c r="D3" s="2"/>
      <c r="E3" s="2"/>
      <c r="F3" s="2"/>
      <c r="G3" s="2"/>
      <c r="H3" s="2"/>
      <c r="I3" s="3"/>
      <c r="J3" s="3"/>
      <c r="K3" s="1"/>
      <c r="L3" s="1"/>
      <c r="M3" s="1"/>
      <c r="N3" s="1"/>
    </row>
    <row r="4" spans="2:16" ht="15" customHeight="1" x14ac:dyDescent="0.25">
      <c r="B4" s="6"/>
      <c r="C4" s="2" t="s">
        <v>29</v>
      </c>
      <c r="D4" s="2">
        <v>150</v>
      </c>
      <c r="E4" s="2" t="s">
        <v>5</v>
      </c>
      <c r="F4" s="2">
        <v>200</v>
      </c>
      <c r="G4" s="2" t="s">
        <v>6</v>
      </c>
      <c r="H4" s="2">
        <v>250</v>
      </c>
      <c r="I4" s="4"/>
      <c r="J4" s="4"/>
      <c r="K4" s="4"/>
      <c r="L4" s="4"/>
      <c r="M4" s="4"/>
      <c r="N4" s="4"/>
    </row>
    <row r="5" spans="2:16" ht="15" customHeight="1" x14ac:dyDescent="0.25">
      <c r="B5" s="6"/>
      <c r="C5" s="4" t="s">
        <v>9</v>
      </c>
      <c r="D5" s="4"/>
      <c r="E5" s="4" t="s">
        <v>10</v>
      </c>
      <c r="F5" s="4"/>
      <c r="G5" s="4" t="s">
        <v>11</v>
      </c>
      <c r="H5" s="4"/>
      <c r="I5" s="4"/>
      <c r="J5" s="4"/>
      <c r="K5" s="4"/>
      <c r="L5" s="4"/>
      <c r="M5" s="4"/>
      <c r="N5" s="4"/>
    </row>
    <row r="6" spans="2:16" ht="30" x14ac:dyDescent="0.25">
      <c r="B6" s="6"/>
      <c r="C6" s="2" t="s">
        <v>13</v>
      </c>
      <c r="D6" s="2" t="s">
        <v>14</v>
      </c>
      <c r="E6" s="2" t="s">
        <v>13</v>
      </c>
      <c r="F6" s="2" t="s">
        <v>14</v>
      </c>
      <c r="G6" s="2" t="s">
        <v>13</v>
      </c>
      <c r="H6" s="2" t="s">
        <v>14</v>
      </c>
      <c r="I6" s="2"/>
      <c r="J6" s="2"/>
      <c r="K6" s="2"/>
      <c r="L6" s="2"/>
      <c r="M6" s="2"/>
      <c r="N6" s="2"/>
    </row>
    <row r="7" spans="2:16" x14ac:dyDescent="0.25"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</row>
    <row r="8" spans="2:16" x14ac:dyDescent="0.25">
      <c r="B8" s="2">
        <v>0.5</v>
      </c>
      <c r="C8" s="1">
        <v>185.57</v>
      </c>
      <c r="D8" s="1">
        <v>2.21</v>
      </c>
      <c r="E8" s="1">
        <v>206.66</v>
      </c>
      <c r="F8" s="1">
        <v>3.82</v>
      </c>
      <c r="G8" s="1">
        <v>223.73</v>
      </c>
      <c r="H8" s="1">
        <v>5.22</v>
      </c>
      <c r="I8" s="1"/>
      <c r="J8" s="1"/>
      <c r="K8" s="1"/>
      <c r="L8" s="1"/>
      <c r="M8" s="1"/>
      <c r="N8" s="1"/>
    </row>
    <row r="9" spans="2:16" x14ac:dyDescent="0.25">
      <c r="B9" s="2">
        <v>1</v>
      </c>
      <c r="C9" s="1">
        <v>362.15</v>
      </c>
      <c r="D9" s="1">
        <v>3.84</v>
      </c>
      <c r="E9" s="1">
        <v>407.65</v>
      </c>
      <c r="F9" s="1">
        <v>6.87</v>
      </c>
      <c r="G9" s="1">
        <v>438.66</v>
      </c>
      <c r="H9" s="1">
        <v>9.23</v>
      </c>
      <c r="I9" s="1"/>
      <c r="J9" s="1"/>
      <c r="K9" s="1"/>
      <c r="L9" s="1"/>
      <c r="M9" s="1"/>
      <c r="N9" s="1"/>
    </row>
    <row r="10" spans="2:16" x14ac:dyDescent="0.25">
      <c r="B10" s="2">
        <v>1.5</v>
      </c>
      <c r="C10" s="1">
        <v>526.08000000000004</v>
      </c>
      <c r="D10" s="1">
        <v>4.9400000000000004</v>
      </c>
      <c r="E10" s="1">
        <v>596</v>
      </c>
      <c r="F10" s="1">
        <v>9.2200000000000006</v>
      </c>
      <c r="G10" s="1">
        <v>639.79999999999995</v>
      </c>
      <c r="H10" s="1">
        <v>12.07</v>
      </c>
      <c r="I10" s="1"/>
      <c r="J10" s="1"/>
      <c r="K10" s="1"/>
      <c r="L10" s="1"/>
      <c r="M10" s="1"/>
      <c r="N10" s="1"/>
    </row>
    <row r="11" spans="2:16" x14ac:dyDescent="0.25">
      <c r="B11" s="2">
        <v>2</v>
      </c>
      <c r="C11" s="1">
        <v>675.47</v>
      </c>
      <c r="D11" s="1">
        <v>5.42</v>
      </c>
      <c r="E11" s="1">
        <v>770.76</v>
      </c>
      <c r="F11" s="1">
        <v>10.53</v>
      </c>
      <c r="G11" s="1">
        <v>825.31</v>
      </c>
      <c r="H11" s="1">
        <v>13.72</v>
      </c>
      <c r="I11" s="1"/>
      <c r="J11" s="1"/>
      <c r="K11" s="1"/>
      <c r="L11" s="1"/>
      <c r="M11" s="1"/>
      <c r="N11" s="1"/>
    </row>
    <row r="12" spans="2:16" x14ac:dyDescent="0.25">
      <c r="B12" s="2">
        <v>2.5</v>
      </c>
      <c r="C12" s="1">
        <v>808.41</v>
      </c>
      <c r="D12" s="1">
        <v>5.39</v>
      </c>
      <c r="E12" s="1">
        <v>927.96</v>
      </c>
      <c r="F12" s="1">
        <v>11.11</v>
      </c>
      <c r="G12" s="1">
        <v>991.7</v>
      </c>
      <c r="H12" s="1">
        <v>14.4</v>
      </c>
      <c r="I12" s="1"/>
      <c r="J12" s="1"/>
      <c r="K12" s="1"/>
      <c r="L12" s="1"/>
      <c r="M12" s="1"/>
      <c r="N12" s="1"/>
    </row>
    <row r="13" spans="2:16" x14ac:dyDescent="0.25">
      <c r="B13" s="2">
        <v>3</v>
      </c>
      <c r="C13" s="1">
        <v>930.34</v>
      </c>
      <c r="D13" s="1">
        <v>4.97</v>
      </c>
      <c r="E13" s="1">
        <v>1074.3699999999999</v>
      </c>
      <c r="F13" s="1">
        <v>10.89</v>
      </c>
      <c r="G13" s="1">
        <v>1144.4100000000001</v>
      </c>
      <c r="H13" s="1">
        <v>14.5</v>
      </c>
      <c r="I13" s="1"/>
      <c r="J13" s="1"/>
      <c r="K13" s="1"/>
      <c r="L13" s="1"/>
      <c r="M13" s="1"/>
      <c r="N13" s="1"/>
    </row>
    <row r="14" spans="2:16" x14ac:dyDescent="0.25">
      <c r="B14" s="2">
        <v>3.5</v>
      </c>
      <c r="C14" s="1">
        <v>1036.8399999999999</v>
      </c>
      <c r="D14" s="1">
        <v>4.1100000000000003</v>
      </c>
      <c r="E14" s="1">
        <v>1206.8499999999999</v>
      </c>
      <c r="F14" s="1">
        <v>10.1</v>
      </c>
      <c r="G14" s="1">
        <v>1275.8399999999999</v>
      </c>
      <c r="H14" s="1">
        <v>13.73</v>
      </c>
      <c r="I14" s="1"/>
      <c r="J14" s="1"/>
      <c r="K14" s="1"/>
      <c r="L14" s="1"/>
      <c r="M14" s="1"/>
      <c r="N14" s="1"/>
    </row>
    <row r="15" spans="2:16" x14ac:dyDescent="0.25">
      <c r="B15" s="2">
        <v>4</v>
      </c>
      <c r="C15" s="1">
        <v>1123.18</v>
      </c>
      <c r="D15" s="1">
        <v>2.85</v>
      </c>
      <c r="E15" s="1">
        <v>1322.98</v>
      </c>
      <c r="F15" s="1">
        <v>8.82</v>
      </c>
      <c r="G15" s="1">
        <v>1386.17</v>
      </c>
      <c r="H15" s="1">
        <v>12.34</v>
      </c>
      <c r="I15" s="1"/>
      <c r="J15" s="1"/>
      <c r="K15" s="1"/>
      <c r="L15" s="1"/>
      <c r="M15" s="1"/>
      <c r="N15" s="1"/>
    </row>
    <row r="16" spans="2:16" x14ac:dyDescent="0.25">
      <c r="B16" s="2">
        <v>4.5</v>
      </c>
      <c r="C16" s="1">
        <v>1195</v>
      </c>
      <c r="D16" s="1">
        <v>1.4</v>
      </c>
      <c r="E16" s="1">
        <v>1423.23</v>
      </c>
      <c r="F16" s="1">
        <v>7.27</v>
      </c>
      <c r="G16" s="1">
        <v>1481.78</v>
      </c>
      <c r="H16" s="1">
        <v>10.77</v>
      </c>
      <c r="I16" s="1"/>
      <c r="J16" s="1"/>
      <c r="K16" s="1"/>
      <c r="L16" s="1"/>
      <c r="M16" s="1"/>
      <c r="N16" s="1"/>
    </row>
    <row r="17" spans="2:14" x14ac:dyDescent="0.25">
      <c r="B17" s="2">
        <v>5</v>
      </c>
      <c r="C17" s="1">
        <v>1254.07</v>
      </c>
      <c r="D17" s="1">
        <v>-0.18</v>
      </c>
      <c r="E17" s="1">
        <v>1506.14</v>
      </c>
      <c r="F17" s="1">
        <v>5.33</v>
      </c>
      <c r="G17" s="1">
        <v>1565.2</v>
      </c>
      <c r="H17" s="1">
        <v>9.07</v>
      </c>
      <c r="I17" s="1"/>
      <c r="J17" s="1"/>
      <c r="K17" s="1"/>
      <c r="L17" s="1"/>
      <c r="M17" s="1"/>
      <c r="N17" s="1"/>
    </row>
    <row r="18" spans="2:14" x14ac:dyDescent="0.25">
      <c r="B18" s="2">
        <v>5.5</v>
      </c>
      <c r="C18" s="1">
        <v>1302.97</v>
      </c>
      <c r="D18" s="1">
        <v>-1.7</v>
      </c>
      <c r="E18" s="1">
        <v>1573.92</v>
      </c>
      <c r="F18" s="1">
        <v>3.23</v>
      </c>
      <c r="G18" s="1">
        <v>1636.84</v>
      </c>
      <c r="H18" s="1">
        <v>7.51</v>
      </c>
      <c r="I18" s="1"/>
      <c r="J18" s="1"/>
      <c r="K18" s="1"/>
      <c r="L18" s="1"/>
      <c r="M18" s="1"/>
      <c r="N18" s="1"/>
    </row>
    <row r="19" spans="2:14" x14ac:dyDescent="0.25">
      <c r="B19" s="2">
        <v>6</v>
      </c>
      <c r="C19" s="1">
        <v>1342.88</v>
      </c>
      <c r="D19" s="1">
        <v>-3.2</v>
      </c>
      <c r="E19" s="1">
        <v>1630.13</v>
      </c>
      <c r="F19" s="1">
        <v>1.1000000000000001</v>
      </c>
      <c r="G19" s="1">
        <v>1697.9</v>
      </c>
      <c r="H19" s="1">
        <v>5.83</v>
      </c>
      <c r="I19" s="1"/>
      <c r="J19" s="1"/>
      <c r="K19" s="1"/>
      <c r="L19" s="1"/>
      <c r="M19" s="1"/>
      <c r="N19" s="1"/>
    </row>
    <row r="21" spans="2:14" x14ac:dyDescent="0.25">
      <c r="B21" t="s">
        <v>22</v>
      </c>
      <c r="C21">
        <f>D8/C8</f>
        <v>1.1909252573152989E-2</v>
      </c>
      <c r="D21">
        <f>D4</f>
        <v>150</v>
      </c>
      <c r="E21">
        <f>F8/E8</f>
        <v>1.8484467240878738E-2</v>
      </c>
      <c r="F21">
        <f>F4</f>
        <v>200</v>
      </c>
      <c r="G21">
        <f>H8/G8</f>
        <v>2.3331694453135477E-2</v>
      </c>
      <c r="H21">
        <f>H4</f>
        <v>250</v>
      </c>
    </row>
    <row r="22" spans="2:14" x14ac:dyDescent="0.25">
      <c r="B22" t="s">
        <v>23</v>
      </c>
      <c r="C22">
        <f>(C8-C9)/RADIANS(-0.5)</f>
        <v>20234.577492840152</v>
      </c>
      <c r="D22">
        <f>D4</f>
        <v>150</v>
      </c>
      <c r="E22">
        <f t="shared" ref="E22:G22" si="0">(E8-E9)/RADIANS(-0.5)</f>
        <v>23031.757448668828</v>
      </c>
      <c r="F22">
        <f>F4</f>
        <v>200</v>
      </c>
      <c r="G22">
        <f t="shared" si="0"/>
        <v>24629.163781493571</v>
      </c>
      <c r="H22">
        <f>H4</f>
        <v>250</v>
      </c>
    </row>
    <row r="24" spans="2:14" x14ac:dyDescent="0.25">
      <c r="B24" t="s">
        <v>25</v>
      </c>
      <c r="C24" t="s">
        <v>27</v>
      </c>
      <c r="D24" t="s">
        <v>26</v>
      </c>
    </row>
    <row r="25" spans="2:14" x14ac:dyDescent="0.25">
      <c r="B25">
        <f>$C$22*TAN(RADIANS(B7))/$P$2/$D$4/9.8</f>
        <v>0</v>
      </c>
      <c r="C25">
        <f>C7/$P$2/$D$4/9.8</f>
        <v>0</v>
      </c>
      <c r="D25">
        <f>D7/$P$2/$D$4/9.8/$C$21</f>
        <v>0</v>
      </c>
    </row>
    <row r="26" spans="2:14" x14ac:dyDescent="0.25">
      <c r="B26">
        <f>$C$22*TAN(RADIANS(B8))/$P$2/$D$4/9.8</f>
        <v>0.24025099671004005</v>
      </c>
      <c r="C26">
        <f t="shared" ref="C26:C37" si="1">C8/$P$2/$D$4/9.8</f>
        <v>0.25247619047619041</v>
      </c>
      <c r="D26">
        <f t="shared" ref="D26:D37" si="2">D8/$P$2/$D$4/9.8/$C$21</f>
        <v>0.25247619047619041</v>
      </c>
    </row>
    <row r="27" spans="2:14" x14ac:dyDescent="0.25">
      <c r="B27">
        <f t="shared" ref="B27:B37" si="3">$C$22*TAN(RADIANS(B9))/$P$2/$D$4/9.8</f>
        <v>0.48053859038445579</v>
      </c>
      <c r="C27">
        <f t="shared" si="1"/>
        <v>0.49272108843537404</v>
      </c>
      <c r="D27">
        <f t="shared" si="2"/>
        <v>0.43869166127989645</v>
      </c>
    </row>
    <row r="28" spans="2:14" x14ac:dyDescent="0.25">
      <c r="B28">
        <f t="shared" si="3"/>
        <v>0.72089940028999633</v>
      </c>
      <c r="C28">
        <f t="shared" si="1"/>
        <v>0.71575510204081627</v>
      </c>
      <c r="D28">
        <f t="shared" si="2"/>
        <v>0.56435854341736691</v>
      </c>
    </row>
    <row r="29" spans="2:14" x14ac:dyDescent="0.25">
      <c r="B29">
        <f t="shared" si="3"/>
        <v>0.96137009032704435</v>
      </c>
      <c r="C29">
        <f t="shared" si="1"/>
        <v>0.91900680272108837</v>
      </c>
      <c r="D29">
        <f t="shared" si="2"/>
        <v>0.61919500107735392</v>
      </c>
    </row>
    <row r="30" spans="2:14" x14ac:dyDescent="0.25">
      <c r="B30">
        <f t="shared" si="3"/>
        <v>1.2019873914187169</v>
      </c>
      <c r="C30">
        <f t="shared" si="1"/>
        <v>1.0998775510204082</v>
      </c>
      <c r="D30">
        <f t="shared" si="2"/>
        <v>0.61576772247360467</v>
      </c>
    </row>
    <row r="31" spans="2:14" x14ac:dyDescent="0.25">
      <c r="B31">
        <f t="shared" si="3"/>
        <v>1.4427881239868845</v>
      </c>
      <c r="C31">
        <f t="shared" si="1"/>
        <v>1.2657687074829931</v>
      </c>
      <c r="D31">
        <f t="shared" si="2"/>
        <v>0.56778582202111605</v>
      </c>
    </row>
    <row r="32" spans="2:14" x14ac:dyDescent="0.25">
      <c r="B32">
        <f t="shared" si="3"/>
        <v>1.6838092205443826</v>
      </c>
      <c r="C32">
        <f t="shared" si="1"/>
        <v>1.4106666666666665</v>
      </c>
      <c r="D32">
        <f t="shared" si="2"/>
        <v>0.46953716871363921</v>
      </c>
    </row>
    <row r="33" spans="2:4" x14ac:dyDescent="0.25">
      <c r="B33">
        <f t="shared" si="3"/>
        <v>1.9250877484329545</v>
      </c>
      <c r="C33">
        <f t="shared" si="1"/>
        <v>1.5281360544217686</v>
      </c>
      <c r="D33">
        <f t="shared" si="2"/>
        <v>0.32559146735617317</v>
      </c>
    </row>
    <row r="34" spans="2:4" x14ac:dyDescent="0.25">
      <c r="B34">
        <f t="shared" si="3"/>
        <v>2.1666609327367734</v>
      </c>
      <c r="C34">
        <f t="shared" si="1"/>
        <v>1.6258503401360542</v>
      </c>
      <c r="D34">
        <f t="shared" si="2"/>
        <v>0.15993966817496225</v>
      </c>
    </row>
    <row r="35" spans="2:4" x14ac:dyDescent="0.25">
      <c r="B35">
        <f t="shared" si="3"/>
        <v>2.408566179401805</v>
      </c>
      <c r="C35">
        <f t="shared" si="1"/>
        <v>1.7062176870748296</v>
      </c>
      <c r="D35">
        <f t="shared" si="2"/>
        <v>-2.0563671622495148E-2</v>
      </c>
    </row>
    <row r="36" spans="2:4" x14ac:dyDescent="0.25">
      <c r="B36">
        <f t="shared" si="3"/>
        <v>2.6508410985917212</v>
      </c>
      <c r="C36">
        <f t="shared" si="1"/>
        <v>1.7727482993197277</v>
      </c>
      <c r="D36">
        <f t="shared" si="2"/>
        <v>-0.19421245421245417</v>
      </c>
    </row>
    <row r="37" spans="2:4" x14ac:dyDescent="0.25">
      <c r="B37">
        <f t="shared" si="3"/>
        <v>2.8935235283116096</v>
      </c>
      <c r="C37">
        <f t="shared" si="1"/>
        <v>1.8270476190476188</v>
      </c>
      <c r="D37">
        <f t="shared" si="2"/>
        <v>-0.3655763843999138</v>
      </c>
    </row>
    <row r="38" spans="2:4" x14ac:dyDescent="0.25">
      <c r="B38">
        <f>$E$22*TAN(RADIANS(B7))/$P$2/$F$4/9.8</f>
        <v>0</v>
      </c>
      <c r="C38">
        <f>E7/$P$2/$F$4/9.8</f>
        <v>0</v>
      </c>
      <c r="D38">
        <f>F7/$P$2/$F$4/9.8/$E$21</f>
        <v>0</v>
      </c>
    </row>
    <row r="39" spans="2:4" x14ac:dyDescent="0.25">
      <c r="B39">
        <f t="shared" ref="B39:B50" si="4">$E$22*TAN(RADIANS(B8))/$P$2/$F$4/9.8</f>
        <v>0.20509704310546614</v>
      </c>
      <c r="C39">
        <f t="shared" ref="C39:C50" si="5">E8/$P$2/$F$4/9.8</f>
        <v>0.21087755102040812</v>
      </c>
      <c r="D39">
        <f t="shared" ref="D39:D50" si="6">F8/$P$2/$F$4/9.8/$E$21</f>
        <v>0.21087755102040812</v>
      </c>
    </row>
    <row r="40" spans="2:4" x14ac:dyDescent="0.25">
      <c r="B40">
        <f t="shared" si="4"/>
        <v>0.41022532824231983</v>
      </c>
      <c r="C40">
        <f t="shared" si="5"/>
        <v>0.41596938775510195</v>
      </c>
      <c r="D40">
        <f t="shared" si="6"/>
        <v>0.3792483705524094</v>
      </c>
    </row>
    <row r="41" spans="2:4" x14ac:dyDescent="0.25">
      <c r="B41">
        <f t="shared" si="4"/>
        <v>0.61541611648099881</v>
      </c>
      <c r="C41">
        <f t="shared" si="5"/>
        <v>0.60816326530612241</v>
      </c>
      <c r="D41">
        <f t="shared" si="6"/>
        <v>0.50897670691313168</v>
      </c>
    </row>
    <row r="42" spans="2:4" x14ac:dyDescent="0.25">
      <c r="B42">
        <f t="shared" si="4"/>
        <v>0.82070070699470188</v>
      </c>
      <c r="C42">
        <f t="shared" si="5"/>
        <v>0.78648979591836732</v>
      </c>
      <c r="D42">
        <f t="shared" si="6"/>
        <v>0.58129335399081083</v>
      </c>
    </row>
    <row r="43" spans="2:4" x14ac:dyDescent="0.25">
      <c r="B43">
        <f t="shared" si="4"/>
        <v>1.0261104561724763</v>
      </c>
      <c r="C43">
        <f t="shared" si="5"/>
        <v>0.94689795918367348</v>
      </c>
      <c r="D43">
        <f t="shared" si="6"/>
        <v>0.61331141147558488</v>
      </c>
    </row>
    <row r="44" spans="2:4" x14ac:dyDescent="0.25">
      <c r="B44">
        <f t="shared" si="4"/>
        <v>1.2316767968065063</v>
      </c>
      <c r="C44">
        <f t="shared" si="5"/>
        <v>1.0962959183673466</v>
      </c>
      <c r="D44">
        <f t="shared" si="6"/>
        <v>0.60116663105032597</v>
      </c>
    </row>
    <row r="45" spans="2:4" x14ac:dyDescent="0.25">
      <c r="B45">
        <f t="shared" si="4"/>
        <v>1.4374312573785908</v>
      </c>
      <c r="C45">
        <f t="shared" si="5"/>
        <v>1.2314795918367345</v>
      </c>
      <c r="D45">
        <f t="shared" si="6"/>
        <v>0.55755582861416808</v>
      </c>
    </row>
    <row r="46" spans="2:4" x14ac:dyDescent="0.25">
      <c r="B46">
        <f t="shared" si="4"/>
        <v>1.6434054814710308</v>
      </c>
      <c r="C46">
        <f t="shared" si="5"/>
        <v>1.3499795918367348</v>
      </c>
      <c r="D46">
        <f t="shared" si="6"/>
        <v>0.48689528795811515</v>
      </c>
    </row>
    <row r="47" spans="2:4" x14ac:dyDescent="0.25">
      <c r="B47">
        <f t="shared" si="4"/>
        <v>1.8496312473274039</v>
      </c>
      <c r="C47">
        <f t="shared" si="5"/>
        <v>1.4522755102040816</v>
      </c>
      <c r="D47">
        <f t="shared" si="6"/>
        <v>0.40132978950742598</v>
      </c>
    </row>
    <row r="48" spans="2:4" x14ac:dyDescent="0.25">
      <c r="B48">
        <f t="shared" si="4"/>
        <v>2.0561404875890621</v>
      </c>
      <c r="C48">
        <f t="shared" si="5"/>
        <v>1.5368775510204082</v>
      </c>
      <c r="D48">
        <f t="shared" si="6"/>
        <v>0.29423490757559567</v>
      </c>
    </row>
    <row r="49" spans="2:4" x14ac:dyDescent="0.25">
      <c r="B49">
        <f t="shared" si="4"/>
        <v>2.2629653092335631</v>
      </c>
      <c r="C49">
        <f t="shared" si="5"/>
        <v>1.6060408163265305</v>
      </c>
      <c r="D49">
        <f t="shared" si="6"/>
        <v>0.17830745806175871</v>
      </c>
    </row>
    <row r="50" spans="2:4" x14ac:dyDescent="0.25">
      <c r="B50">
        <f t="shared" si="4"/>
        <v>2.4701380137417193</v>
      </c>
      <c r="C50">
        <f t="shared" si="5"/>
        <v>1.6633979591836734</v>
      </c>
      <c r="D50">
        <f t="shared" si="6"/>
        <v>6.0723902126295547E-2</v>
      </c>
    </row>
    <row r="51" spans="2:4" x14ac:dyDescent="0.25">
      <c r="B51">
        <f>$G$22*TAN(RADIANS(B7))/$P$2/$H$4/9.8</f>
        <v>0</v>
      </c>
      <c r="C51">
        <f>G7/$P$2/$H$4/9.8</f>
        <v>0</v>
      </c>
      <c r="D51">
        <f>H7/$P$2/$H$4/9.8/$G$21</f>
        <v>0</v>
      </c>
    </row>
    <row r="52" spans="2:4" x14ac:dyDescent="0.25">
      <c r="B52">
        <f t="shared" ref="B52:B63" si="7">$G$22*TAN(RADIANS(B8))/$P$2/$H$4/9.8</f>
        <v>0.17545751519839933</v>
      </c>
      <c r="C52">
        <f t="shared" ref="C52:C63" si="8">G8/$P$2/$H$4/9.8</f>
        <v>0.18263673469387753</v>
      </c>
      <c r="D52">
        <f t="shared" ref="D52:D63" si="9">H8/$P$2/$H$4/9.8/$G$21</f>
        <v>0.18263673469387753</v>
      </c>
    </row>
    <row r="53" spans="2:4" x14ac:dyDescent="0.25">
      <c r="B53">
        <f t="shared" si="7"/>
        <v>0.35094175749687773</v>
      </c>
      <c r="C53">
        <f t="shared" si="8"/>
        <v>0.35808979591836737</v>
      </c>
      <c r="D53">
        <f t="shared" si="9"/>
        <v>0.32293813433419344</v>
      </c>
    </row>
    <row r="54" spans="2:4" x14ac:dyDescent="0.25">
      <c r="B54">
        <f t="shared" si="7"/>
        <v>0.5264794702831429</v>
      </c>
      <c r="C54">
        <f t="shared" si="8"/>
        <v>0.52228571428571413</v>
      </c>
      <c r="D54">
        <f t="shared" si="9"/>
        <v>0.42230371412932988</v>
      </c>
    </row>
    <row r="55" spans="2:4" x14ac:dyDescent="0.25">
      <c r="B55">
        <f t="shared" si="7"/>
        <v>0.7020974295412562</v>
      </c>
      <c r="C55">
        <f t="shared" si="8"/>
        <v>0.67372244897959177</v>
      </c>
      <c r="D55">
        <f t="shared" si="9"/>
        <v>0.48003371647509574</v>
      </c>
    </row>
    <row r="56" spans="2:4" x14ac:dyDescent="0.25">
      <c r="B56">
        <f t="shared" si="7"/>
        <v>0.87782246020259891</v>
      </c>
      <c r="C56">
        <f t="shared" si="8"/>
        <v>0.80955102040816318</v>
      </c>
      <c r="D56">
        <f t="shared" si="9"/>
        <v>0.50382547501759323</v>
      </c>
    </row>
    <row r="57" spans="2:4" x14ac:dyDescent="0.25">
      <c r="B57">
        <f t="shared" si="7"/>
        <v>1.0536814525603164</v>
      </c>
      <c r="C57">
        <f t="shared" si="8"/>
        <v>0.93421224489795929</v>
      </c>
      <c r="D57">
        <f t="shared" si="9"/>
        <v>0.50732426303854872</v>
      </c>
    </row>
    <row r="58" spans="2:4" x14ac:dyDescent="0.25">
      <c r="B58">
        <f t="shared" si="7"/>
        <v>1.229701378768618</v>
      </c>
      <c r="C58">
        <f t="shared" si="8"/>
        <v>1.0415020408163262</v>
      </c>
      <c r="D58">
        <f t="shared" si="9"/>
        <v>0.48038359527719132</v>
      </c>
    </row>
    <row r="59" spans="2:4" x14ac:dyDescent="0.25">
      <c r="B59">
        <f t="shared" si="7"/>
        <v>1.4059093094485051</v>
      </c>
      <c r="C59">
        <f t="shared" si="8"/>
        <v>1.1315673469387755</v>
      </c>
      <c r="D59">
        <f t="shared" si="9"/>
        <v>0.43175044178590977</v>
      </c>
    </row>
    <row r="60" spans="2:4" x14ac:dyDescent="0.25">
      <c r="B60">
        <f t="shared" si="7"/>
        <v>1.5823324304217288</v>
      </c>
      <c r="C60">
        <f t="shared" si="8"/>
        <v>1.2096163265306121</v>
      </c>
      <c r="D60">
        <f t="shared" si="9"/>
        <v>0.37681946985690828</v>
      </c>
    </row>
    <row r="61" spans="2:4" x14ac:dyDescent="0.25">
      <c r="B61">
        <f t="shared" si="7"/>
        <v>1.7589980595950736</v>
      </c>
      <c r="C61">
        <f t="shared" si="8"/>
        <v>1.2777142857142858</v>
      </c>
      <c r="D61">
        <f t="shared" si="9"/>
        <v>0.31734007350066462</v>
      </c>
    </row>
    <row r="62" spans="2:4" x14ac:dyDescent="0.25">
      <c r="B62">
        <f t="shared" si="7"/>
        <v>1.9359336640173932</v>
      </c>
      <c r="C62">
        <f t="shared" si="8"/>
        <v>1.3361959183673466</v>
      </c>
      <c r="D62">
        <f t="shared" si="9"/>
        <v>0.26275898037375867</v>
      </c>
    </row>
    <row r="63" spans="2:4" x14ac:dyDescent="0.25">
      <c r="B63">
        <f t="shared" si="7"/>
        <v>2.113166877132227</v>
      </c>
      <c r="C63">
        <f t="shared" si="8"/>
        <v>1.3860408163265308</v>
      </c>
      <c r="D63">
        <f t="shared" si="9"/>
        <v>0.20397934162170611</v>
      </c>
    </row>
  </sheetData>
  <mergeCells count="11">
    <mergeCell ref="B2:B6"/>
    <mergeCell ref="C2:H2"/>
    <mergeCell ref="I4:J4"/>
    <mergeCell ref="K4:L4"/>
    <mergeCell ref="M4:N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F5EC-C848-44C8-8F90-3BE4B7AB6A97}">
  <dimension ref="B2:AC128"/>
  <sheetViews>
    <sheetView workbookViewId="0">
      <selection activeCell="T28" sqref="T28"/>
    </sheetView>
  </sheetViews>
  <sheetFormatPr defaultRowHeight="15" x14ac:dyDescent="0.25"/>
  <sheetData>
    <row r="2" spans="2:29" ht="15" customHeight="1" x14ac:dyDescent="0.25">
      <c r="B2" s="4" t="s">
        <v>30</v>
      </c>
      <c r="C2" s="5" t="s">
        <v>31</v>
      </c>
      <c r="D2" s="5"/>
      <c r="E2" s="5"/>
      <c r="F2" s="5"/>
      <c r="G2" s="5"/>
      <c r="H2" s="5"/>
      <c r="I2" s="5"/>
      <c r="J2" s="2"/>
      <c r="K2" s="2"/>
      <c r="L2" s="2"/>
      <c r="M2" s="2"/>
      <c r="N2" s="2"/>
      <c r="O2" s="2" t="s">
        <v>24</v>
      </c>
      <c r="P2" s="2">
        <v>0.5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2:29" ht="15" customHeight="1" x14ac:dyDescent="0.25">
      <c r="B3" s="4"/>
      <c r="C3" s="4" t="s">
        <v>32</v>
      </c>
      <c r="D3" s="4"/>
      <c r="E3" s="4"/>
      <c r="F3" s="4"/>
      <c r="G3" s="4"/>
      <c r="H3" s="4"/>
      <c r="I3" s="4"/>
      <c r="J3" s="4"/>
      <c r="K3" s="4" t="s">
        <v>33</v>
      </c>
      <c r="L3" s="4"/>
      <c r="M3" s="4"/>
      <c r="N3" s="4"/>
      <c r="O3" s="4"/>
      <c r="P3" s="4"/>
      <c r="Q3" s="4" t="s">
        <v>34</v>
      </c>
      <c r="R3" s="4"/>
      <c r="S3" s="4"/>
      <c r="T3" s="4"/>
      <c r="U3" s="4"/>
      <c r="V3" s="4"/>
      <c r="W3" s="4" t="s">
        <v>35</v>
      </c>
      <c r="X3" s="4"/>
      <c r="Y3" s="4"/>
      <c r="Z3" s="4"/>
      <c r="AB3" s="2" t="s">
        <v>24</v>
      </c>
      <c r="AC3" s="2">
        <v>0.5</v>
      </c>
    </row>
    <row r="4" spans="2:29" ht="15" customHeight="1" x14ac:dyDescent="0.25">
      <c r="B4" s="4"/>
      <c r="C4" s="2" t="s">
        <v>36</v>
      </c>
      <c r="D4" s="2">
        <v>125</v>
      </c>
      <c r="E4" s="2" t="s">
        <v>4</v>
      </c>
      <c r="F4" s="2">
        <v>175</v>
      </c>
      <c r="G4" s="2" t="s">
        <v>5</v>
      </c>
      <c r="H4" s="2">
        <v>200</v>
      </c>
      <c r="I4" s="2" t="s">
        <v>6</v>
      </c>
      <c r="J4" s="2">
        <v>225</v>
      </c>
      <c r="K4" s="2" t="s">
        <v>6</v>
      </c>
      <c r="L4" s="2">
        <v>250</v>
      </c>
      <c r="M4" s="2" t="s">
        <v>37</v>
      </c>
      <c r="N4" s="2">
        <v>275</v>
      </c>
      <c r="O4" s="2" t="s">
        <v>38</v>
      </c>
      <c r="P4" s="2">
        <v>300</v>
      </c>
      <c r="Q4" s="9" t="s">
        <v>38</v>
      </c>
      <c r="R4" s="9">
        <v>300</v>
      </c>
      <c r="S4" s="9" t="s">
        <v>39</v>
      </c>
      <c r="T4" s="9">
        <v>350</v>
      </c>
      <c r="U4" s="2" t="s">
        <v>39</v>
      </c>
      <c r="V4" s="2">
        <v>350</v>
      </c>
      <c r="W4" s="2" t="s">
        <v>39</v>
      </c>
      <c r="X4" s="2">
        <v>350</v>
      </c>
      <c r="Y4" s="2" t="s">
        <v>40</v>
      </c>
      <c r="Z4" s="2">
        <v>375</v>
      </c>
    </row>
    <row r="5" spans="2:29" ht="15" customHeight="1" x14ac:dyDescent="0.25">
      <c r="B5" s="4"/>
      <c r="C5" s="4" t="s">
        <v>9</v>
      </c>
      <c r="D5" s="4"/>
      <c r="E5" s="4" t="s">
        <v>9</v>
      </c>
      <c r="F5" s="4"/>
      <c r="G5" s="4" t="s">
        <v>11</v>
      </c>
      <c r="H5" s="4"/>
      <c r="I5" s="4" t="s">
        <v>11</v>
      </c>
      <c r="J5" s="4"/>
      <c r="K5" s="4" t="s">
        <v>41</v>
      </c>
      <c r="L5" s="4"/>
      <c r="M5" s="4" t="s">
        <v>19</v>
      </c>
      <c r="N5" s="4"/>
      <c r="O5" s="4" t="s">
        <v>20</v>
      </c>
      <c r="P5" s="4"/>
      <c r="Q5" s="10" t="s">
        <v>42</v>
      </c>
      <c r="R5" s="10"/>
      <c r="S5" s="10" t="s">
        <v>41</v>
      </c>
      <c r="T5" s="10"/>
      <c r="U5" s="4" t="s">
        <v>20</v>
      </c>
      <c r="V5" s="4"/>
      <c r="W5" s="4" t="s">
        <v>42</v>
      </c>
      <c r="X5" s="4"/>
      <c r="Y5" s="4" t="s">
        <v>42</v>
      </c>
      <c r="Z5" s="4"/>
    </row>
    <row r="6" spans="2:29" ht="30" x14ac:dyDescent="0.25">
      <c r="B6" s="4"/>
      <c r="C6" s="2" t="s">
        <v>13</v>
      </c>
      <c r="D6" s="2" t="s">
        <v>14</v>
      </c>
      <c r="E6" s="2" t="s">
        <v>13</v>
      </c>
      <c r="F6" s="2" t="s">
        <v>14</v>
      </c>
      <c r="G6" s="2" t="s">
        <v>13</v>
      </c>
      <c r="H6" s="2" t="s">
        <v>14</v>
      </c>
      <c r="I6" s="2" t="s">
        <v>13</v>
      </c>
      <c r="J6" s="2" t="s">
        <v>14</v>
      </c>
      <c r="K6" s="2" t="s">
        <v>13</v>
      </c>
      <c r="L6" s="2" t="s">
        <v>14</v>
      </c>
      <c r="M6" s="2" t="s">
        <v>13</v>
      </c>
      <c r="N6" s="2" t="s">
        <v>14</v>
      </c>
      <c r="O6" s="2" t="s">
        <v>13</v>
      </c>
      <c r="P6" s="2" t="s">
        <v>14</v>
      </c>
      <c r="Q6" s="9" t="s">
        <v>13</v>
      </c>
      <c r="R6" s="9" t="s">
        <v>14</v>
      </c>
      <c r="S6" s="9" t="s">
        <v>13</v>
      </c>
      <c r="T6" s="9" t="s">
        <v>14</v>
      </c>
      <c r="U6" s="2" t="s">
        <v>13</v>
      </c>
      <c r="V6" s="2" t="s">
        <v>14</v>
      </c>
      <c r="W6" s="2" t="s">
        <v>13</v>
      </c>
      <c r="X6" s="2" t="s">
        <v>14</v>
      </c>
      <c r="Y6" s="2" t="s">
        <v>13</v>
      </c>
      <c r="Z6" s="2" t="s">
        <v>14</v>
      </c>
    </row>
    <row r="7" spans="2:29" x14ac:dyDescent="0.25"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9">
        <v>0</v>
      </c>
      <c r="R7" s="9">
        <v>0</v>
      </c>
      <c r="S7" s="9">
        <v>0</v>
      </c>
      <c r="T7" s="9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2:29" x14ac:dyDescent="0.25">
      <c r="B8" s="2">
        <v>0.5</v>
      </c>
      <c r="C8" s="1">
        <v>150.03</v>
      </c>
      <c r="D8" s="1">
        <v>2.73</v>
      </c>
      <c r="E8" s="1">
        <v>193.34</v>
      </c>
      <c r="F8" s="1">
        <v>4.82</v>
      </c>
      <c r="G8" s="1">
        <v>202.76</v>
      </c>
      <c r="H8" s="1">
        <v>5.0999999999999996</v>
      </c>
      <c r="I8" s="1">
        <v>231.11</v>
      </c>
      <c r="J8" s="1">
        <v>6.69</v>
      </c>
      <c r="K8" s="1">
        <v>236.89</v>
      </c>
      <c r="L8" s="1">
        <v>6.44</v>
      </c>
      <c r="M8" s="1">
        <v>243.48</v>
      </c>
      <c r="N8" s="1">
        <v>7.03</v>
      </c>
      <c r="O8" s="1">
        <v>249.37</v>
      </c>
      <c r="P8" s="1">
        <v>7.61</v>
      </c>
      <c r="Q8" s="9">
        <v>255.68</v>
      </c>
      <c r="R8" s="9">
        <v>6.87</v>
      </c>
      <c r="S8" s="9">
        <v>257.02999999999997</v>
      </c>
      <c r="T8" s="9">
        <v>9.84</v>
      </c>
      <c r="U8" s="1">
        <v>262.10000000000002</v>
      </c>
      <c r="V8" s="1">
        <v>9.36</v>
      </c>
      <c r="W8" s="1">
        <v>267.2</v>
      </c>
      <c r="X8" s="1">
        <v>7.88</v>
      </c>
      <c r="Y8" s="1">
        <v>267.61</v>
      </c>
      <c r="Z8" s="1">
        <v>8.31</v>
      </c>
    </row>
    <row r="9" spans="2:29" x14ac:dyDescent="0.25">
      <c r="B9" s="2">
        <v>1</v>
      </c>
      <c r="C9" s="1">
        <v>291.67</v>
      </c>
      <c r="D9" s="1">
        <v>4.91</v>
      </c>
      <c r="E9" s="1">
        <v>381.69</v>
      </c>
      <c r="F9" s="1">
        <v>8.7799999999999994</v>
      </c>
      <c r="G9" s="1">
        <v>398.55</v>
      </c>
      <c r="H9" s="1">
        <v>9.4</v>
      </c>
      <c r="I9" s="1">
        <v>454.89</v>
      </c>
      <c r="J9" s="1">
        <v>12.88</v>
      </c>
      <c r="K9" s="1">
        <v>466.44</v>
      </c>
      <c r="L9" s="1">
        <v>12.09</v>
      </c>
      <c r="M9" s="1">
        <v>479.5</v>
      </c>
      <c r="N9" s="1">
        <v>13.26</v>
      </c>
      <c r="O9" s="1">
        <v>492.68</v>
      </c>
      <c r="P9" s="1">
        <v>14.35</v>
      </c>
      <c r="Q9" s="9">
        <v>497.29</v>
      </c>
      <c r="R9" s="9">
        <v>12.71</v>
      </c>
      <c r="S9" s="9">
        <v>512.07000000000005</v>
      </c>
      <c r="T9" s="9">
        <v>18.809999999999999</v>
      </c>
      <c r="U9" s="1">
        <v>522.21</v>
      </c>
      <c r="V9" s="1">
        <v>17.829999999999998</v>
      </c>
      <c r="W9" s="1">
        <v>526.92999999999995</v>
      </c>
      <c r="X9" s="1">
        <v>14.51</v>
      </c>
      <c r="Y9" s="1">
        <v>529.32000000000005</v>
      </c>
      <c r="Z9" s="1">
        <v>15.52</v>
      </c>
    </row>
    <row r="10" spans="2:29" x14ac:dyDescent="0.25">
      <c r="B10" s="2">
        <v>1.5</v>
      </c>
      <c r="C10" s="1">
        <v>422.07</v>
      </c>
      <c r="D10" s="1">
        <v>6.62</v>
      </c>
      <c r="E10" s="1">
        <v>557.78</v>
      </c>
      <c r="F10" s="1">
        <v>11.89</v>
      </c>
      <c r="G10" s="1">
        <v>581.17999999999995</v>
      </c>
      <c r="H10" s="1">
        <v>12.82</v>
      </c>
      <c r="I10" s="1">
        <v>664.66</v>
      </c>
      <c r="J10" s="1">
        <v>17.98</v>
      </c>
      <c r="K10" s="1">
        <v>679.28</v>
      </c>
      <c r="L10" s="1">
        <v>16.59</v>
      </c>
      <c r="M10" s="1">
        <v>699.88</v>
      </c>
      <c r="N10" s="1">
        <v>18.43</v>
      </c>
      <c r="O10" s="1">
        <v>721.02</v>
      </c>
      <c r="P10" s="1">
        <v>19.93</v>
      </c>
      <c r="Q10" s="9">
        <v>714.81</v>
      </c>
      <c r="R10" s="9">
        <v>17.27</v>
      </c>
      <c r="S10" s="9">
        <v>752.21</v>
      </c>
      <c r="T10" s="9">
        <v>26.42</v>
      </c>
      <c r="U10" s="1">
        <v>767.12</v>
      </c>
      <c r="V10" s="1">
        <v>24.92</v>
      </c>
      <c r="W10" s="1">
        <v>768.08</v>
      </c>
      <c r="X10" s="1">
        <v>19.98</v>
      </c>
      <c r="Y10" s="1">
        <v>775.82</v>
      </c>
      <c r="Z10" s="1">
        <v>21.6</v>
      </c>
    </row>
    <row r="11" spans="2:29" x14ac:dyDescent="0.25">
      <c r="B11" s="2">
        <v>2</v>
      </c>
      <c r="C11" s="1">
        <v>538.46</v>
      </c>
      <c r="D11" s="1">
        <v>7.75</v>
      </c>
      <c r="E11" s="1">
        <v>713.3</v>
      </c>
      <c r="F11" s="1">
        <v>13.98</v>
      </c>
      <c r="G11" s="1">
        <v>748.23</v>
      </c>
      <c r="H11" s="1">
        <v>15.36</v>
      </c>
      <c r="I11" s="1">
        <v>858.63</v>
      </c>
      <c r="J11" s="1">
        <v>21.91</v>
      </c>
      <c r="K11" s="1">
        <v>871.37</v>
      </c>
      <c r="L11" s="1">
        <v>19.940000000000001</v>
      </c>
      <c r="M11" s="1">
        <v>903.88</v>
      </c>
      <c r="N11" s="1">
        <v>22.51</v>
      </c>
      <c r="O11" s="1">
        <v>933.08</v>
      </c>
      <c r="P11" s="1">
        <v>24.51</v>
      </c>
      <c r="Q11" s="9">
        <v>914.36</v>
      </c>
      <c r="R11" s="9">
        <v>20.94</v>
      </c>
      <c r="S11" s="9">
        <v>973.72</v>
      </c>
      <c r="T11" s="9">
        <v>32.6</v>
      </c>
      <c r="U11" s="1">
        <v>996.19</v>
      </c>
      <c r="V11" s="1">
        <v>30.72</v>
      </c>
      <c r="W11" s="1">
        <v>986.56</v>
      </c>
      <c r="X11" s="1">
        <v>24.18</v>
      </c>
      <c r="Y11" s="1">
        <v>1004.73</v>
      </c>
      <c r="Z11" s="1">
        <v>26.6</v>
      </c>
    </row>
    <row r="12" spans="2:29" x14ac:dyDescent="0.25">
      <c r="B12" s="2">
        <v>2.5</v>
      </c>
      <c r="C12" s="1">
        <v>637.07000000000005</v>
      </c>
      <c r="D12" s="1">
        <v>8.25</v>
      </c>
      <c r="E12" s="1">
        <v>842.38</v>
      </c>
      <c r="F12" s="1">
        <v>14.89</v>
      </c>
      <c r="G12" s="1">
        <v>893.34</v>
      </c>
      <c r="H12" s="1">
        <v>16.91</v>
      </c>
      <c r="I12" s="1">
        <v>1032.6500000000001</v>
      </c>
      <c r="J12" s="1">
        <v>24.57</v>
      </c>
      <c r="K12" s="1">
        <v>1039.06</v>
      </c>
      <c r="L12" s="1">
        <v>21.93</v>
      </c>
      <c r="M12" s="1">
        <v>1087.53</v>
      </c>
      <c r="N12" s="1">
        <v>25.34</v>
      </c>
      <c r="O12" s="1">
        <v>1126.95</v>
      </c>
      <c r="P12" s="1">
        <v>28.08</v>
      </c>
      <c r="Q12" s="9">
        <v>1097.6199999999999</v>
      </c>
      <c r="R12" s="9">
        <v>23.89</v>
      </c>
      <c r="S12" s="9">
        <v>1178.5899999999999</v>
      </c>
      <c r="T12" s="9">
        <v>37.93</v>
      </c>
      <c r="U12" s="1">
        <v>1203.5</v>
      </c>
      <c r="V12" s="1">
        <v>35.24</v>
      </c>
      <c r="W12" s="1">
        <v>1177.4000000000001</v>
      </c>
      <c r="X12" s="1">
        <v>26.81</v>
      </c>
      <c r="Y12" s="1">
        <v>1211.5</v>
      </c>
      <c r="Z12" s="1">
        <v>30.1</v>
      </c>
    </row>
    <row r="13" spans="2:29" x14ac:dyDescent="0.25">
      <c r="B13" s="2">
        <v>3</v>
      </c>
      <c r="C13" s="1">
        <v>718.85</v>
      </c>
      <c r="D13" s="1">
        <v>8.2899999999999991</v>
      </c>
      <c r="E13" s="1">
        <v>947.87</v>
      </c>
      <c r="F13" s="1">
        <v>14.85</v>
      </c>
      <c r="G13" s="1">
        <v>1019.6</v>
      </c>
      <c r="H13" s="1">
        <v>17.52</v>
      </c>
      <c r="I13" s="1">
        <v>1183.0999999999999</v>
      </c>
      <c r="J13" s="1">
        <v>25.69</v>
      </c>
      <c r="K13" s="1">
        <v>1185.02</v>
      </c>
      <c r="L13" s="1">
        <v>22.97</v>
      </c>
      <c r="M13" s="1">
        <v>1250.74</v>
      </c>
      <c r="N13" s="1">
        <v>26.82</v>
      </c>
      <c r="O13" s="1">
        <v>1305.3699999999999</v>
      </c>
      <c r="P13" s="1">
        <v>30.4</v>
      </c>
      <c r="Q13" s="9">
        <v>1265.0999999999999</v>
      </c>
      <c r="R13" s="9">
        <v>25.97</v>
      </c>
      <c r="S13" s="9">
        <v>1378.08</v>
      </c>
      <c r="T13" s="9">
        <v>42.16</v>
      </c>
      <c r="U13" s="1">
        <v>1399.43</v>
      </c>
      <c r="V13" s="1">
        <v>38.74</v>
      </c>
      <c r="W13" s="1">
        <v>1345.76</v>
      </c>
      <c r="X13" s="1">
        <v>28.41</v>
      </c>
      <c r="Y13" s="1">
        <v>1401.16</v>
      </c>
      <c r="Z13" s="1">
        <v>32.450000000000003</v>
      </c>
    </row>
    <row r="14" spans="2:29" x14ac:dyDescent="0.25">
      <c r="B14" s="2">
        <v>3.5</v>
      </c>
      <c r="C14" s="1">
        <v>783.32</v>
      </c>
      <c r="D14" s="1">
        <v>8.01</v>
      </c>
      <c r="E14" s="1">
        <v>1030.26</v>
      </c>
      <c r="F14" s="1">
        <v>14.32</v>
      </c>
      <c r="G14" s="1">
        <v>1122.44</v>
      </c>
      <c r="H14" s="1">
        <v>17.420000000000002</v>
      </c>
      <c r="I14" s="1">
        <v>1305.81</v>
      </c>
      <c r="J14" s="1">
        <v>25.81</v>
      </c>
      <c r="K14" s="1">
        <v>1304.72</v>
      </c>
      <c r="L14" s="1">
        <v>23.01</v>
      </c>
      <c r="M14" s="1">
        <v>1391.65</v>
      </c>
      <c r="N14" s="1">
        <v>27.52</v>
      </c>
      <c r="O14" s="1">
        <v>1464.65</v>
      </c>
      <c r="P14" s="1">
        <v>32.01</v>
      </c>
      <c r="Q14" s="9">
        <v>1417.22</v>
      </c>
      <c r="R14" s="9">
        <v>27.54</v>
      </c>
      <c r="S14" s="9">
        <v>1562.53</v>
      </c>
      <c r="T14" s="9">
        <v>44.97</v>
      </c>
      <c r="U14" s="1">
        <v>1579.29</v>
      </c>
      <c r="V14" s="1">
        <v>41.21</v>
      </c>
      <c r="W14" s="1">
        <v>1488.27</v>
      </c>
      <c r="X14" s="1">
        <v>29.05</v>
      </c>
      <c r="Y14" s="1">
        <v>1566.69</v>
      </c>
      <c r="Z14" s="1">
        <v>33.619999999999997</v>
      </c>
    </row>
    <row r="15" spans="2:29" x14ac:dyDescent="0.25">
      <c r="B15" s="2">
        <v>4</v>
      </c>
      <c r="C15" s="1">
        <v>834.66</v>
      </c>
      <c r="D15" s="1">
        <v>7.57</v>
      </c>
      <c r="E15" s="1">
        <v>1093.6300000000001</v>
      </c>
      <c r="F15" s="1">
        <v>13.66</v>
      </c>
      <c r="G15" s="1">
        <v>1200.67</v>
      </c>
      <c r="H15" s="1">
        <v>16.86</v>
      </c>
      <c r="I15" s="1">
        <v>1404.18</v>
      </c>
      <c r="J15" s="1">
        <v>25.46</v>
      </c>
      <c r="K15" s="1">
        <v>1407.28</v>
      </c>
      <c r="L15" s="1">
        <v>22.96</v>
      </c>
      <c r="M15" s="1">
        <v>1508.98</v>
      </c>
      <c r="N15" s="1">
        <v>27.89</v>
      </c>
      <c r="O15" s="1">
        <v>1599.66</v>
      </c>
      <c r="P15" s="1">
        <v>32.76</v>
      </c>
      <c r="Q15" s="9">
        <v>1545.86</v>
      </c>
      <c r="R15" s="9">
        <v>28.1</v>
      </c>
      <c r="S15" s="9">
        <v>1725.39</v>
      </c>
      <c r="T15" s="9">
        <v>46.58</v>
      </c>
      <c r="U15" s="1">
        <v>1737.36</v>
      </c>
      <c r="V15" s="1">
        <v>42.82</v>
      </c>
      <c r="W15" s="1">
        <v>1610.7</v>
      </c>
      <c r="X15" s="1">
        <v>29.54</v>
      </c>
      <c r="Y15" s="1">
        <v>1704.54</v>
      </c>
      <c r="Z15" s="1">
        <v>34.14</v>
      </c>
    </row>
    <row r="16" spans="2:29" x14ac:dyDescent="0.25">
      <c r="B16" s="2">
        <v>4.5</v>
      </c>
      <c r="C16" s="1">
        <v>879.49</v>
      </c>
      <c r="D16" s="1">
        <v>7.18</v>
      </c>
      <c r="E16" s="1">
        <v>1148.33</v>
      </c>
      <c r="F16" s="1">
        <v>13.01</v>
      </c>
      <c r="G16" s="1">
        <v>1268.0999999999999</v>
      </c>
      <c r="H16" s="1">
        <v>16.23</v>
      </c>
      <c r="I16" s="1">
        <v>1485.6</v>
      </c>
      <c r="J16" s="1">
        <v>24.68</v>
      </c>
      <c r="K16" s="1">
        <v>1491.5</v>
      </c>
      <c r="L16" s="1">
        <v>22.65</v>
      </c>
      <c r="M16" s="1">
        <v>1612.15</v>
      </c>
      <c r="N16" s="1">
        <v>27.84</v>
      </c>
      <c r="O16" s="1">
        <v>1717.67</v>
      </c>
      <c r="P16" s="1">
        <v>33.08</v>
      </c>
      <c r="Q16" s="9">
        <v>1656.44</v>
      </c>
      <c r="R16" s="9">
        <v>28.34</v>
      </c>
      <c r="S16" s="9">
        <v>1870.58</v>
      </c>
      <c r="T16" s="9">
        <v>47.42</v>
      </c>
      <c r="U16" s="1">
        <v>1874.6</v>
      </c>
      <c r="V16" s="1">
        <v>43.4</v>
      </c>
      <c r="W16" s="1">
        <v>1721.24</v>
      </c>
      <c r="X16" s="1">
        <v>30.06</v>
      </c>
      <c r="Y16" s="1">
        <v>1828.46</v>
      </c>
      <c r="Z16" s="1">
        <v>34.450000000000003</v>
      </c>
    </row>
    <row r="17" spans="2:26" x14ac:dyDescent="0.25">
      <c r="B17" s="2">
        <v>5</v>
      </c>
      <c r="C17" s="1">
        <v>920.59</v>
      </c>
      <c r="D17" s="1">
        <v>6.79</v>
      </c>
      <c r="E17" s="1">
        <v>1198.29</v>
      </c>
      <c r="F17" s="1">
        <v>12.47</v>
      </c>
      <c r="G17" s="1">
        <v>1329.96</v>
      </c>
      <c r="H17" s="1">
        <v>15.78</v>
      </c>
      <c r="I17" s="1">
        <v>1562.24</v>
      </c>
      <c r="J17" s="1">
        <v>24.1</v>
      </c>
      <c r="K17" s="1">
        <v>1557.06</v>
      </c>
      <c r="L17" s="1">
        <v>21.8</v>
      </c>
      <c r="M17" s="1">
        <v>1706.09</v>
      </c>
      <c r="N17" s="1">
        <v>27.65</v>
      </c>
      <c r="O17" s="1">
        <v>1820.7</v>
      </c>
      <c r="P17" s="1">
        <v>33.08</v>
      </c>
      <c r="Q17" s="9">
        <v>1748.69</v>
      </c>
      <c r="R17" s="9">
        <v>27.96</v>
      </c>
      <c r="S17" s="9">
        <v>2004.37</v>
      </c>
      <c r="T17" s="9">
        <v>48.17</v>
      </c>
      <c r="U17" s="1">
        <v>1993.33</v>
      </c>
      <c r="V17" s="1">
        <v>43.47</v>
      </c>
      <c r="W17" s="1">
        <v>1818.17</v>
      </c>
      <c r="X17" s="1">
        <v>30.11</v>
      </c>
      <c r="Y17" s="1">
        <v>1943.54</v>
      </c>
      <c r="Z17" s="1">
        <v>34.58</v>
      </c>
    </row>
    <row r="18" spans="2:26" x14ac:dyDescent="0.25">
      <c r="B18" s="2">
        <v>5.5</v>
      </c>
      <c r="C18" s="1">
        <v>957.51</v>
      </c>
      <c r="D18" s="1">
        <v>6.51</v>
      </c>
      <c r="E18" s="1">
        <v>1244.92</v>
      </c>
      <c r="F18" s="1">
        <v>11.88</v>
      </c>
      <c r="G18" s="1">
        <v>1384.77</v>
      </c>
      <c r="H18" s="1">
        <v>15.35</v>
      </c>
      <c r="I18" s="1">
        <v>1638.07</v>
      </c>
      <c r="J18" s="1">
        <v>23.71</v>
      </c>
      <c r="K18" s="1">
        <v>1623.15</v>
      </c>
      <c r="L18" s="1">
        <v>21.34</v>
      </c>
      <c r="M18" s="1">
        <v>1789.76</v>
      </c>
      <c r="N18" s="1">
        <v>27.47</v>
      </c>
      <c r="O18" s="1">
        <v>1912.17</v>
      </c>
      <c r="P18" s="1">
        <v>33.08</v>
      </c>
      <c r="Q18" s="9">
        <v>1833.64</v>
      </c>
      <c r="R18" s="9">
        <v>27.81</v>
      </c>
      <c r="S18" s="9">
        <v>2119.0500000000002</v>
      </c>
      <c r="T18" s="9">
        <v>48.55</v>
      </c>
      <c r="U18" s="1">
        <v>2096.41</v>
      </c>
      <c r="V18" s="1">
        <v>43.29</v>
      </c>
      <c r="W18" s="1">
        <v>1914.59</v>
      </c>
      <c r="X18" s="1">
        <v>30.45</v>
      </c>
      <c r="Y18" s="1">
        <v>2055.4899999999998</v>
      </c>
      <c r="Z18" s="1">
        <v>35</v>
      </c>
    </row>
    <row r="19" spans="2:26" x14ac:dyDescent="0.25">
      <c r="B19" s="2">
        <v>6</v>
      </c>
      <c r="C19" s="1">
        <v>987.14</v>
      </c>
      <c r="D19" s="1">
        <v>5.98</v>
      </c>
      <c r="E19" s="1">
        <v>1284.43</v>
      </c>
      <c r="F19" s="1">
        <v>11.27</v>
      </c>
      <c r="G19" s="1">
        <v>1431.76</v>
      </c>
      <c r="H19" s="1">
        <v>14.8</v>
      </c>
      <c r="I19" s="1">
        <v>1709.74</v>
      </c>
      <c r="J19" s="1">
        <v>23.51</v>
      </c>
      <c r="K19" s="1">
        <v>1690.66</v>
      </c>
      <c r="L19" s="1">
        <v>21.01</v>
      </c>
      <c r="M19" s="1">
        <v>1864.97</v>
      </c>
      <c r="N19" s="1">
        <v>27.26</v>
      </c>
      <c r="O19" s="1">
        <v>1990.28</v>
      </c>
      <c r="P19" s="1">
        <v>32.57</v>
      </c>
      <c r="Q19" s="9">
        <v>1911.66</v>
      </c>
      <c r="R19" s="9">
        <v>27.68</v>
      </c>
      <c r="S19" s="9">
        <v>2209.84</v>
      </c>
      <c r="T19" s="9">
        <v>47.38</v>
      </c>
      <c r="U19" s="1">
        <v>2184.11</v>
      </c>
      <c r="V19" s="1">
        <v>42.59</v>
      </c>
      <c r="W19" s="1">
        <v>2012.81</v>
      </c>
      <c r="X19" s="1">
        <v>31.14</v>
      </c>
      <c r="Y19" s="1">
        <v>2158.27</v>
      </c>
      <c r="Z19" s="1">
        <v>35.36</v>
      </c>
    </row>
    <row r="20" spans="2:26" x14ac:dyDescent="0.25">
      <c r="Q20" s="11"/>
      <c r="R20" s="11"/>
      <c r="S20" s="11"/>
      <c r="T20" s="11"/>
    </row>
    <row r="21" spans="2:26" x14ac:dyDescent="0.25">
      <c r="B21" t="s">
        <v>22</v>
      </c>
      <c r="C21">
        <f>D8/C8</f>
        <v>1.8196360727854428E-2</v>
      </c>
      <c r="D21">
        <f>D4</f>
        <v>125</v>
      </c>
      <c r="E21">
        <f>F8/E8</f>
        <v>2.4930174821557877E-2</v>
      </c>
      <c r="F21">
        <f>F4</f>
        <v>175</v>
      </c>
      <c r="G21">
        <f>H8/G8</f>
        <v>2.5152890116393767E-2</v>
      </c>
      <c r="H21">
        <f>H4</f>
        <v>200</v>
      </c>
      <c r="I21">
        <f>J8/I8</f>
        <v>2.8947254554108435E-2</v>
      </c>
      <c r="J21">
        <f>J4</f>
        <v>225</v>
      </c>
      <c r="K21">
        <f>L8/K8</f>
        <v>2.7185613575921318E-2</v>
      </c>
      <c r="L21">
        <f>L4</f>
        <v>250</v>
      </c>
      <c r="M21">
        <f>N8/M8</f>
        <v>2.8873008049942504E-2</v>
      </c>
      <c r="N21">
        <f>N4</f>
        <v>275</v>
      </c>
      <c r="O21">
        <f>P8/O8</f>
        <v>3.0516902594538237E-2</v>
      </c>
      <c r="P21">
        <f>P4</f>
        <v>300</v>
      </c>
      <c r="Q21" s="11">
        <f>R8/Q8</f>
        <v>2.6869524405506884E-2</v>
      </c>
      <c r="R21" s="11">
        <f>R4</f>
        <v>300</v>
      </c>
      <c r="S21" s="11">
        <f t="shared" ref="S21:Z21" si="0">T8/S8</f>
        <v>3.8283468855775597E-2</v>
      </c>
      <c r="T21" s="11">
        <f t="shared" ref="T21:Z21" si="1">T4</f>
        <v>350</v>
      </c>
      <c r="U21">
        <f t="shared" ref="U21:Z21" si="2">V8/U8</f>
        <v>3.5711560473101867E-2</v>
      </c>
      <c r="V21">
        <f t="shared" ref="V21:Z21" si="3">V4</f>
        <v>350</v>
      </c>
      <c r="W21">
        <f t="shared" ref="W21:Z21" si="4">X8/W8</f>
        <v>2.9491017964071858E-2</v>
      </c>
      <c r="X21">
        <f t="shared" ref="X21:Z21" si="5">X4</f>
        <v>350</v>
      </c>
      <c r="Y21">
        <f t="shared" ref="Y21:Z21" si="6">Z8/Y8</f>
        <v>3.105265124621651E-2</v>
      </c>
      <c r="Z21">
        <f t="shared" ref="Z21" si="7">Z4</f>
        <v>375</v>
      </c>
    </row>
    <row r="22" spans="2:26" x14ac:dyDescent="0.25">
      <c r="B22" t="s">
        <v>23</v>
      </c>
      <c r="C22">
        <f>(C8-C9)/RADIANS(-0.5)</f>
        <v>16230.748420465961</v>
      </c>
      <c r="D22">
        <f>D4</f>
        <v>125</v>
      </c>
      <c r="E22">
        <f t="shared" ref="E22:M22" si="8">(E8-E9)/RADIANS(-0.5)</f>
        <v>21583.320142578112</v>
      </c>
      <c r="F22">
        <f>F4</f>
        <v>175</v>
      </c>
      <c r="G22">
        <f t="shared" si="8"/>
        <v>22435.881341732776</v>
      </c>
      <c r="H22">
        <f>H4</f>
        <v>200</v>
      </c>
      <c r="I22">
        <f t="shared" si="8"/>
        <v>25643.299078875119</v>
      </c>
      <c r="J22">
        <f>J4</f>
        <v>225</v>
      </c>
      <c r="K22">
        <f t="shared" si="8"/>
        <v>26304.492374456095</v>
      </c>
      <c r="L22">
        <f>L4</f>
        <v>250</v>
      </c>
      <c r="M22">
        <f t="shared" si="8"/>
        <v>27045.89976135538</v>
      </c>
      <c r="N22">
        <f>N4</f>
        <v>275</v>
      </c>
      <c r="O22">
        <f t="shared" ref="O22:W22" si="9">(O8-O9)/RADIANS(-0.5)</f>
        <v>27881.272226656121</v>
      </c>
      <c r="P22">
        <f>P4</f>
        <v>300</v>
      </c>
      <c r="Q22" s="11">
        <f t="shared" ref="Q22:R22" si="10">(Q8-Q9)/RADIANS(-0.5)</f>
        <v>27686.466576311643</v>
      </c>
      <c r="R22" s="11">
        <f>R4</f>
        <v>300</v>
      </c>
      <c r="S22" s="11">
        <f t="shared" ref="S22:Z22" si="11">(S8-S9)/RADIANS(-0.5)</f>
        <v>29225.43121403304</v>
      </c>
      <c r="T22" s="11">
        <f t="shared" ref="T22:Z22" si="12">T4</f>
        <v>350</v>
      </c>
      <c r="U22">
        <f t="shared" ref="U22:Z22" si="13">(U8-U9)/RADIANS(-0.5)</f>
        <v>29806.410418295687</v>
      </c>
      <c r="V22">
        <f t="shared" ref="V22:Z22" si="14">V4</f>
        <v>350</v>
      </c>
      <c r="W22">
        <f t="shared" ref="W22:Z22" si="15">(W8-W9)/RADIANS(-0.5)</f>
        <v>29762.865625865739</v>
      </c>
      <c r="X22">
        <f t="shared" ref="X22:Z22" si="16">X4</f>
        <v>350</v>
      </c>
      <c r="Y22">
        <f t="shared" ref="Y22:Z22" si="17">(Y8-Y9)/RADIANS(-0.5)</f>
        <v>29989.756912737554</v>
      </c>
      <c r="Z22">
        <f t="shared" ref="Z22" si="18">Z4</f>
        <v>375</v>
      </c>
    </row>
    <row r="24" spans="2:26" x14ac:dyDescent="0.25">
      <c r="B24" t="s">
        <v>25</v>
      </c>
      <c r="C24" t="s">
        <v>27</v>
      </c>
      <c r="D24" t="s">
        <v>26</v>
      </c>
    </row>
    <row r="25" spans="2:26" x14ac:dyDescent="0.25">
      <c r="B25" s="2">
        <f>$C$22*TAN(RADIANS(B7))/$AC$3/$D$4/9.8</f>
        <v>0</v>
      </c>
      <c r="C25" s="1">
        <f>C7/$P$2/$D$4/9.8</f>
        <v>0</v>
      </c>
      <c r="D25" s="1">
        <f>D7/$P$2/$D$4/9.8/$C$21</f>
        <v>0</v>
      </c>
    </row>
    <row r="26" spans="2:26" x14ac:dyDescent="0.25">
      <c r="B26" s="2">
        <f>$C$22*TAN(RADIANS(B8))/$P$2/$D$4/9.8</f>
        <v>0.23125484997628323</v>
      </c>
      <c r="C26" s="1">
        <f t="shared" ref="C26:C37" si="19">C8/$P$2/$D$4/9.8</f>
        <v>0.24494693877551019</v>
      </c>
      <c r="D26" s="1">
        <f t="shared" ref="D26:D37" si="20">D8/$P$2/$D$4/9.8/$C$21</f>
        <v>0.24494693877551019</v>
      </c>
    </row>
    <row r="27" spans="2:26" x14ac:dyDescent="0.25">
      <c r="B27" s="2">
        <f t="shared" ref="B27:B37" si="21">$C$22*TAN(RADIANS(B9))/$P$2/$D$4/9.8</f>
        <v>0.46254492655150753</v>
      </c>
      <c r="C27" s="1">
        <f t="shared" si="19"/>
        <v>0.47619591836734698</v>
      </c>
      <c r="D27" s="1">
        <f t="shared" si="20"/>
        <v>0.44054559318232789</v>
      </c>
    </row>
    <row r="28" spans="2:26" x14ac:dyDescent="0.25">
      <c r="B28" s="2">
        <f t="shared" si="21"/>
        <v>0.69390547779187972</v>
      </c>
      <c r="C28" s="1">
        <f t="shared" si="19"/>
        <v>0.68909387755102036</v>
      </c>
      <c r="D28" s="1">
        <f t="shared" si="20"/>
        <v>0.59397389549226287</v>
      </c>
    </row>
    <row r="29" spans="2:26" x14ac:dyDescent="0.25">
      <c r="B29" s="2">
        <f t="shared" si="21"/>
        <v>0.92537179472594333</v>
      </c>
      <c r="C29" s="1">
        <f t="shared" si="19"/>
        <v>0.87911836734693882</v>
      </c>
      <c r="D29" s="1">
        <f t="shared" si="20"/>
        <v>0.69536218883157663</v>
      </c>
    </row>
    <row r="30" spans="2:26" x14ac:dyDescent="0.25">
      <c r="B30" s="2">
        <f t="shared" si="21"/>
        <v>1.156979232895325</v>
      </c>
      <c r="C30" s="1">
        <f t="shared" si="19"/>
        <v>1.0401142857142858</v>
      </c>
      <c r="D30" s="1">
        <f t="shared" si="20"/>
        <v>0.740224265530388</v>
      </c>
    </row>
    <row r="31" spans="2:26" x14ac:dyDescent="0.25">
      <c r="B31" s="2">
        <f t="shared" si="21"/>
        <v>1.3887632339891423</v>
      </c>
      <c r="C31" s="1">
        <f t="shared" si="19"/>
        <v>1.1736326530612244</v>
      </c>
      <c r="D31" s="1">
        <f t="shared" si="20"/>
        <v>0.74381323166629276</v>
      </c>
    </row>
    <row r="32" spans="2:26" x14ac:dyDescent="0.25">
      <c r="B32" s="2">
        <f t="shared" si="21"/>
        <v>1.6207593475902575</v>
      </c>
      <c r="C32" s="1">
        <f t="shared" si="19"/>
        <v>1.2788897959183674</v>
      </c>
      <c r="D32" s="1">
        <f t="shared" si="20"/>
        <v>0.71869046871495856</v>
      </c>
    </row>
    <row r="33" spans="2:4" x14ac:dyDescent="0.25">
      <c r="B33" s="2">
        <f t="shared" si="21"/>
        <v>1.8530032530617988</v>
      </c>
      <c r="C33" s="1">
        <f t="shared" si="19"/>
        <v>1.3627102040816326</v>
      </c>
      <c r="D33" s="1">
        <f t="shared" si="20"/>
        <v>0.67921184122000455</v>
      </c>
    </row>
    <row r="34" spans="2:4" x14ac:dyDescent="0.25">
      <c r="B34" s="2">
        <f t="shared" si="21"/>
        <v>2.0855307816026953</v>
      </c>
      <c r="C34" s="1">
        <f t="shared" si="19"/>
        <v>1.4359020408163263</v>
      </c>
      <c r="D34" s="1">
        <f t="shared" si="20"/>
        <v>0.64421942139493149</v>
      </c>
    </row>
    <row r="35" spans="2:4" x14ac:dyDescent="0.25">
      <c r="B35" s="2">
        <f t="shared" si="21"/>
        <v>2.318377938501337</v>
      </c>
      <c r="C35" s="1">
        <f t="shared" si="19"/>
        <v>1.5030040816326531</v>
      </c>
      <c r="D35" s="1">
        <f t="shared" si="20"/>
        <v>0.60922700156985876</v>
      </c>
    </row>
    <row r="36" spans="2:4" x14ac:dyDescent="0.25">
      <c r="B36" s="2">
        <f t="shared" si="21"/>
        <v>2.5515809256169315</v>
      </c>
      <c r="C36" s="1">
        <f t="shared" si="19"/>
        <v>1.563281632653061</v>
      </c>
      <c r="D36" s="1">
        <f t="shared" si="20"/>
        <v>0.58410423861852434</v>
      </c>
    </row>
    <row r="37" spans="2:4" x14ac:dyDescent="0.25">
      <c r="B37" s="2">
        <f t="shared" si="21"/>
        <v>2.7851761641186301</v>
      </c>
      <c r="C37" s="1">
        <f t="shared" si="19"/>
        <v>1.6116571428571427</v>
      </c>
      <c r="D37" s="1">
        <f t="shared" si="20"/>
        <v>0.53655043731778429</v>
      </c>
    </row>
    <row r="38" spans="2:4" x14ac:dyDescent="0.25">
      <c r="B38" s="2">
        <f>$E$22*TAN(RADIANS(B7))/$P$2/$F$4/9.8</f>
        <v>0</v>
      </c>
      <c r="C38" s="1">
        <f>E7/$P$2/$F$4/9.8</f>
        <v>0</v>
      </c>
      <c r="D38" s="1">
        <f>F7/$P$2/$F$4/9.8/$E$21</f>
        <v>0</v>
      </c>
    </row>
    <row r="39" spans="2:4" x14ac:dyDescent="0.25">
      <c r="B39" s="2">
        <f t="shared" ref="B39:B50" si="22">$E$22*TAN(RADIANS(B8))/$P$2/$F$4/9.8</f>
        <v>0.21965572171416947</v>
      </c>
      <c r="C39" s="1">
        <f t="shared" ref="C39:C50" si="23">E8/$P$2/$F$4/9.8</f>
        <v>0.22546938775510203</v>
      </c>
      <c r="D39" s="1">
        <f t="shared" ref="D39:D50" si="24">F8/$P$2/$F$4/9.8/$E$21</f>
        <v>0.22546938775510203</v>
      </c>
    </row>
    <row r="40" spans="2:4" x14ac:dyDescent="0.25">
      <c r="B40" s="2">
        <f t="shared" si="22"/>
        <v>0.43934490315476077</v>
      </c>
      <c r="C40" s="1">
        <f t="shared" si="23"/>
        <v>0.44511953352769673</v>
      </c>
      <c r="D40" s="1">
        <f t="shared" si="24"/>
        <v>0.41070979761199083</v>
      </c>
    </row>
    <row r="41" spans="2:4" x14ac:dyDescent="0.25">
      <c r="B41" s="2">
        <f t="shared" si="22"/>
        <v>0.65910102443872043</v>
      </c>
      <c r="C41" s="1">
        <f t="shared" si="23"/>
        <v>0.650472303206997</v>
      </c>
      <c r="D41" s="1">
        <f t="shared" si="24"/>
        <v>0.55618900838343643</v>
      </c>
    </row>
    <row r="42" spans="2:4" x14ac:dyDescent="0.25">
      <c r="B42" s="2">
        <f t="shared" si="22"/>
        <v>0.87895760649045596</v>
      </c>
      <c r="C42" s="1">
        <f t="shared" si="23"/>
        <v>0.83183673469387742</v>
      </c>
      <c r="D42" s="1">
        <f t="shared" si="24"/>
        <v>0.65395478025234988</v>
      </c>
    </row>
    <row r="43" spans="2:4" x14ac:dyDescent="0.25">
      <c r="B43" s="2">
        <f t="shared" si="22"/>
        <v>1.0989482315116517</v>
      </c>
      <c r="C43" s="1">
        <f t="shared" si="23"/>
        <v>0.98236734693877548</v>
      </c>
      <c r="D43" s="1">
        <f t="shared" si="24"/>
        <v>0.69652265221441279</v>
      </c>
    </row>
    <row r="44" spans="2:4" x14ac:dyDescent="0.25">
      <c r="B44" s="2">
        <f t="shared" si="22"/>
        <v>1.3191065635305554</v>
      </c>
      <c r="C44" s="1">
        <f t="shared" si="23"/>
        <v>1.1053877551020408</v>
      </c>
      <c r="D44" s="1">
        <f t="shared" si="24"/>
        <v>0.69465153696333304</v>
      </c>
    </row>
    <row r="45" spans="2:4" x14ac:dyDescent="0.25">
      <c r="B45" s="2">
        <f t="shared" si="22"/>
        <v>1.5394663690574948</v>
      </c>
      <c r="C45" s="1">
        <f t="shared" si="23"/>
        <v>1.2014693877551019</v>
      </c>
      <c r="D45" s="1">
        <f t="shared" si="24"/>
        <v>0.66985925988652728</v>
      </c>
    </row>
    <row r="46" spans="2:4" x14ac:dyDescent="0.25">
      <c r="B46" s="2">
        <f t="shared" si="22"/>
        <v>1.7600615378736326</v>
      </c>
      <c r="C46" s="1">
        <f t="shared" si="23"/>
        <v>1.2753702623906706</v>
      </c>
      <c r="D46" s="1">
        <f t="shared" si="24"/>
        <v>0.63898585824371235</v>
      </c>
    </row>
    <row r="47" spans="2:4" x14ac:dyDescent="0.25">
      <c r="B47" s="2">
        <f t="shared" si="22"/>
        <v>1.9809261039802499</v>
      </c>
      <c r="C47" s="1">
        <f t="shared" si="23"/>
        <v>1.3391603498542271</v>
      </c>
      <c r="D47" s="1">
        <f t="shared" si="24"/>
        <v>0.60858023541366746</v>
      </c>
    </row>
    <row r="48" spans="2:4" x14ac:dyDescent="0.25">
      <c r="B48" s="2">
        <f t="shared" si="22"/>
        <v>2.2020942667362267</v>
      </c>
      <c r="C48" s="1">
        <f t="shared" si="23"/>
        <v>1.3974227405247812</v>
      </c>
      <c r="D48" s="1">
        <f t="shared" si="24"/>
        <v>0.58332017952409188</v>
      </c>
    </row>
    <row r="49" spans="2:4" x14ac:dyDescent="0.25">
      <c r="B49" s="2">
        <f t="shared" si="22"/>
        <v>2.4236004122117896</v>
      </c>
      <c r="C49" s="1">
        <f t="shared" si="23"/>
        <v>1.451801749271137</v>
      </c>
      <c r="D49" s="1">
        <f t="shared" si="24"/>
        <v>0.55572122957066639</v>
      </c>
    </row>
    <row r="50" spans="2:4" x14ac:dyDescent="0.25">
      <c r="B50" s="2">
        <f t="shared" si="22"/>
        <v>2.6454791347871058</v>
      </c>
      <c r="C50" s="1">
        <f t="shared" si="23"/>
        <v>1.4978775510204083</v>
      </c>
      <c r="D50" s="1">
        <f t="shared" si="24"/>
        <v>0.52718672199170125</v>
      </c>
    </row>
    <row r="51" spans="2:4" x14ac:dyDescent="0.25">
      <c r="B51" s="2">
        <f>$G$22*TAN(RADIANS(B7))/$P$2/$H$4/9.8</f>
        <v>0</v>
      </c>
      <c r="C51" s="1">
        <f>G7/$P$2/$H$4/9.8</f>
        <v>0</v>
      </c>
      <c r="D51" s="1">
        <f>H7/$P$2/$H$4/9.8/$G$21</f>
        <v>0</v>
      </c>
    </row>
    <row r="52" spans="2:4" x14ac:dyDescent="0.25">
      <c r="B52" s="2">
        <f t="shared" ref="B52:B63" si="25">$G$22*TAN(RADIANS(B8))/$P$2/$H$4/9.8</f>
        <v>0.19979078595760597</v>
      </c>
      <c r="C52" s="1">
        <f t="shared" ref="C52:C63" si="26">G8/$P$2/$H$4/9.8</f>
        <v>0.20689795918367346</v>
      </c>
      <c r="D52" s="1">
        <f t="shared" ref="D52:D63" si="27">H8/$P$2/$H$4/9.8/$G$21</f>
        <v>0.20689795918367343</v>
      </c>
    </row>
    <row r="53" spans="2:4" x14ac:dyDescent="0.25">
      <c r="B53" s="2">
        <f t="shared" si="25"/>
        <v>0.39961200565482763</v>
      </c>
      <c r="C53" s="1">
        <f t="shared" si="26"/>
        <v>0.40668367346938772</v>
      </c>
      <c r="D53" s="1">
        <f t="shared" si="27"/>
        <v>0.38134133653461377</v>
      </c>
    </row>
    <row r="54" spans="2:4" x14ac:dyDescent="0.25">
      <c r="B54" s="2">
        <f t="shared" si="25"/>
        <v>0.59949411137775399</v>
      </c>
      <c r="C54" s="1">
        <f t="shared" si="26"/>
        <v>0.59304081632653061</v>
      </c>
      <c r="D54" s="1">
        <f t="shared" si="27"/>
        <v>0.52008467386954782</v>
      </c>
    </row>
    <row r="55" spans="2:4" x14ac:dyDescent="0.25">
      <c r="B55" s="2">
        <f t="shared" si="25"/>
        <v>0.79946759252944288</v>
      </c>
      <c r="C55" s="1">
        <f t="shared" si="26"/>
        <v>0.76349999999999996</v>
      </c>
      <c r="D55" s="1">
        <f t="shared" si="27"/>
        <v>0.62312797118847529</v>
      </c>
    </row>
    <row r="56" spans="2:4" x14ac:dyDescent="0.25">
      <c r="B56" s="2">
        <f t="shared" si="25"/>
        <v>0.99956299424851602</v>
      </c>
      <c r="C56" s="1">
        <f t="shared" si="26"/>
        <v>0.91157142857142859</v>
      </c>
      <c r="D56" s="1">
        <f t="shared" si="27"/>
        <v>0.68600872348939568</v>
      </c>
    </row>
    <row r="57" spans="2:4" x14ac:dyDescent="0.25">
      <c r="B57" s="2">
        <f t="shared" si="25"/>
        <v>1.1998109361000342</v>
      </c>
      <c r="C57" s="1">
        <f t="shared" si="26"/>
        <v>1.0404081632653059</v>
      </c>
      <c r="D57" s="1">
        <f t="shared" si="27"/>
        <v>0.71075534213685454</v>
      </c>
    </row>
    <row r="58" spans="2:4" x14ac:dyDescent="0.25">
      <c r="B58" s="2">
        <f t="shared" si="25"/>
        <v>1.4002421308629998</v>
      </c>
      <c r="C58" s="1">
        <f t="shared" si="26"/>
        <v>1.1453469387755102</v>
      </c>
      <c r="D58" s="1">
        <f t="shared" si="27"/>
        <v>0.70669851940776318</v>
      </c>
    </row>
    <row r="59" spans="2:4" x14ac:dyDescent="0.25">
      <c r="B59" s="2">
        <f t="shared" si="25"/>
        <v>1.6008874034390428</v>
      </c>
      <c r="C59" s="1">
        <f t="shared" si="26"/>
        <v>1.225173469387755</v>
      </c>
      <c r="D59" s="1">
        <f t="shared" si="27"/>
        <v>0.68398031212484989</v>
      </c>
    </row>
    <row r="60" spans="2:4" x14ac:dyDescent="0.25">
      <c r="B60" s="2">
        <f t="shared" si="25"/>
        <v>1.8017777099071222</v>
      </c>
      <c r="C60" s="1">
        <f t="shared" si="26"/>
        <v>1.2939795918367345</v>
      </c>
      <c r="D60" s="1">
        <f t="shared" si="27"/>
        <v>0.6584223289315726</v>
      </c>
    </row>
    <row r="61" spans="2:4" x14ac:dyDescent="0.25">
      <c r="B61" s="2">
        <f t="shared" si="25"/>
        <v>2.0029441567494035</v>
      </c>
      <c r="C61" s="1">
        <f t="shared" si="26"/>
        <v>1.3571020408163263</v>
      </c>
      <c r="D61" s="1">
        <f t="shared" si="27"/>
        <v>0.64016662665066015</v>
      </c>
    </row>
    <row r="62" spans="2:4" x14ac:dyDescent="0.25">
      <c r="B62" s="2">
        <f t="shared" si="25"/>
        <v>2.2044180202738413</v>
      </c>
      <c r="C62" s="1">
        <f t="shared" si="26"/>
        <v>1.4130306122448979</v>
      </c>
      <c r="D62" s="1">
        <f t="shared" si="27"/>
        <v>0.62272228891556614</v>
      </c>
    </row>
    <row r="63" spans="2:4" x14ac:dyDescent="0.25">
      <c r="B63" s="2">
        <f t="shared" si="25"/>
        <v>2.4062307662594722</v>
      </c>
      <c r="C63" s="1">
        <f t="shared" si="26"/>
        <v>1.4609795918367345</v>
      </c>
      <c r="D63" s="1">
        <f t="shared" si="27"/>
        <v>0.60040976390556222</v>
      </c>
    </row>
    <row r="64" spans="2:4" x14ac:dyDescent="0.25">
      <c r="B64" s="2">
        <f>$I$22*TAN(RADIANS(B7))/$P$2/$J$4/9.8</f>
        <v>0</v>
      </c>
      <c r="C64" s="1">
        <f>I7/$P$2/$J$4/9.8</f>
        <v>0</v>
      </c>
      <c r="D64" s="1">
        <f>J7/$P$2/$J$4/9.8/$I$21</f>
        <v>0</v>
      </c>
    </row>
    <row r="65" spans="2:4" x14ac:dyDescent="0.25">
      <c r="B65" s="2">
        <f t="shared" ref="B65:B76" si="28">$I$22*TAN(RADIANS(B8))/$P$2/$J$4/9.8</f>
        <v>0.20298020932447144</v>
      </c>
      <c r="C65" s="1">
        <f t="shared" ref="C65:C76" si="29">I8/$P$2/$J$4/9.8</f>
        <v>0.20962358276643991</v>
      </c>
      <c r="D65" s="1">
        <f t="shared" ref="D65:D76" si="30">J8/$P$2/$J$4/9.8/$I$21</f>
        <v>0.20962358276643989</v>
      </c>
    </row>
    <row r="66" spans="2:4" x14ac:dyDescent="0.25">
      <c r="B66" s="2">
        <f t="shared" si="28"/>
        <v>0.40599133822718131</v>
      </c>
      <c r="C66" s="1">
        <f t="shared" si="29"/>
        <v>0.41259863945578223</v>
      </c>
      <c r="D66" s="1">
        <f t="shared" si="30"/>
        <v>0.40358023109592611</v>
      </c>
    </row>
    <row r="67" spans="2:4" x14ac:dyDescent="0.25">
      <c r="B67" s="2">
        <f t="shared" si="28"/>
        <v>0.60906432512891362</v>
      </c>
      <c r="C67" s="1">
        <f t="shared" si="29"/>
        <v>0.60286621315192745</v>
      </c>
      <c r="D67" s="1">
        <f t="shared" si="30"/>
        <v>0.56338296235285334</v>
      </c>
    </row>
    <row r="68" spans="2:4" x14ac:dyDescent="0.25">
      <c r="B68" s="2">
        <f t="shared" si="28"/>
        <v>0.81223014615995004</v>
      </c>
      <c r="C68" s="1">
        <f t="shared" si="29"/>
        <v>0.77880272108843529</v>
      </c>
      <c r="D68" s="1">
        <f t="shared" si="30"/>
        <v>0.68652506702730909</v>
      </c>
    </row>
    <row r="69" spans="2:4" x14ac:dyDescent="0.25">
      <c r="B69" s="2">
        <f t="shared" si="28"/>
        <v>1.0155198340758878</v>
      </c>
      <c r="C69" s="1">
        <f t="shared" si="29"/>
        <v>0.93664399092970529</v>
      </c>
      <c r="D69" s="1">
        <f t="shared" si="30"/>
        <v>0.7698731582319025</v>
      </c>
    </row>
    <row r="70" spans="2:4" x14ac:dyDescent="0.25">
      <c r="B70" s="2">
        <f t="shared" si="28"/>
        <v>1.2189644972468945</v>
      </c>
      <c r="C70" s="1">
        <f t="shared" si="29"/>
        <v>1.0731065759637186</v>
      </c>
      <c r="D70" s="1">
        <f t="shared" si="30"/>
        <v>0.80496709137067868</v>
      </c>
    </row>
    <row r="71" spans="2:4" x14ac:dyDescent="0.25">
      <c r="B71" s="2">
        <f t="shared" si="28"/>
        <v>1.4225953387451273</v>
      </c>
      <c r="C71" s="1">
        <f t="shared" si="29"/>
        <v>1.1844081632653058</v>
      </c>
      <c r="D71" s="1">
        <f t="shared" si="30"/>
        <v>0.80872715563554765</v>
      </c>
    </row>
    <row r="72" spans="2:4" x14ac:dyDescent="0.25">
      <c r="B72" s="2">
        <f t="shared" si="28"/>
        <v>1.626443675555278</v>
      </c>
      <c r="C72" s="1">
        <f t="shared" si="29"/>
        <v>1.2736326530612245</v>
      </c>
      <c r="D72" s="1">
        <f t="shared" si="30"/>
        <v>0.79776030152968003</v>
      </c>
    </row>
    <row r="73" spans="2:4" x14ac:dyDescent="0.25">
      <c r="B73" s="2">
        <f t="shared" si="28"/>
        <v>1.8305409579334584</v>
      </c>
      <c r="C73" s="1">
        <f t="shared" si="29"/>
        <v>1.3474829931972787</v>
      </c>
      <c r="D73" s="1">
        <f t="shared" si="30"/>
        <v>0.77331988380803229</v>
      </c>
    </row>
    <row r="74" spans="2:4" x14ac:dyDescent="0.25">
      <c r="B74" s="2">
        <f t="shared" si="28"/>
        <v>2.0349187889399927</v>
      </c>
      <c r="C74" s="1">
        <f t="shared" si="29"/>
        <v>1.4169977324263037</v>
      </c>
      <c r="D74" s="1">
        <f t="shared" si="30"/>
        <v>0.75514623986116614</v>
      </c>
    </row>
    <row r="75" spans="2:4" x14ac:dyDescent="0.25">
      <c r="B75" s="2">
        <f t="shared" si="28"/>
        <v>2.2396089441720668</v>
      </c>
      <c r="C75" s="1">
        <f t="shared" si="29"/>
        <v>1.4857777777777776</v>
      </c>
      <c r="D75" s="1">
        <f t="shared" si="30"/>
        <v>0.74292603100034227</v>
      </c>
    </row>
    <row r="76" spans="2:4" x14ac:dyDescent="0.25">
      <c r="B76" s="2">
        <f t="shared" si="28"/>
        <v>2.444643391722626</v>
      </c>
      <c r="C76" s="1">
        <f t="shared" si="29"/>
        <v>1.550784580498866</v>
      </c>
      <c r="D76" s="1">
        <f t="shared" si="30"/>
        <v>0.73665925722556092</v>
      </c>
    </row>
    <row r="77" spans="2:4" x14ac:dyDescent="0.25">
      <c r="B77" s="2">
        <f>$K$22*TAN(RADIANS(B7))/$P$2/$L$4/9.8</f>
        <v>0</v>
      </c>
      <c r="C77" s="1">
        <f>K7/$P$2/$L$4/9.8</f>
        <v>0</v>
      </c>
      <c r="D77" s="1">
        <f>L7/$P$2/$L$4/9.8/$K$21</f>
        <v>0</v>
      </c>
    </row>
    <row r="78" spans="2:4" x14ac:dyDescent="0.25">
      <c r="B78" s="2">
        <f t="shared" ref="B78:B89" si="31">$K$22*TAN(RADIANS(B8))/$P$2/$L$4/9.8</f>
        <v>0.18739251204481722</v>
      </c>
      <c r="C78" s="1">
        <f t="shared" ref="C78:C89" si="32">K8/$P$2/$L$4/9.8</f>
        <v>0.19337959183673467</v>
      </c>
      <c r="D78" s="1">
        <f t="shared" ref="D78:D89" si="33">L8/$P$2/$L$4/9.8/$K$21</f>
        <v>0.19337959183673464</v>
      </c>
    </row>
    <row r="79" spans="2:4" x14ac:dyDescent="0.25">
      <c r="B79" s="2">
        <f t="shared" si="31"/>
        <v>0.37481356922443709</v>
      </c>
      <c r="C79" s="1">
        <f t="shared" si="32"/>
        <v>0.38076734693877551</v>
      </c>
      <c r="D79" s="1">
        <f t="shared" si="33"/>
        <v>0.363037152997845</v>
      </c>
    </row>
    <row r="80" spans="2:4" x14ac:dyDescent="0.25">
      <c r="B80" s="2">
        <f t="shared" si="31"/>
        <v>0.56229173406921062</v>
      </c>
      <c r="C80" s="1">
        <f t="shared" si="32"/>
        <v>0.55451428571428563</v>
      </c>
      <c r="D80" s="1">
        <f t="shared" si="33"/>
        <v>0.49816264418810996</v>
      </c>
    </row>
    <row r="81" spans="2:4" x14ac:dyDescent="0.25">
      <c r="B81" s="2">
        <f t="shared" si="31"/>
        <v>0.74985560392311612</v>
      </c>
      <c r="C81" s="1">
        <f t="shared" si="32"/>
        <v>0.71132244897959174</v>
      </c>
      <c r="D81" s="1">
        <f t="shared" si="33"/>
        <v>0.59875606540752946</v>
      </c>
    </row>
    <row r="82" spans="2:4" x14ac:dyDescent="0.25">
      <c r="B82" s="2">
        <f t="shared" si="31"/>
        <v>0.93753382840695354</v>
      </c>
      <c r="C82" s="1">
        <f t="shared" si="32"/>
        <v>0.84821224489795899</v>
      </c>
      <c r="D82" s="1">
        <f t="shared" si="33"/>
        <v>0.65851156040055758</v>
      </c>
    </row>
    <row r="83" spans="2:4" x14ac:dyDescent="0.25">
      <c r="B83" s="2">
        <f t="shared" si="31"/>
        <v>1.1253551269493349</v>
      </c>
      <c r="C83" s="1">
        <f t="shared" si="32"/>
        <v>0.96736326530612238</v>
      </c>
      <c r="D83" s="1">
        <f t="shared" si="33"/>
        <v>0.68974056280897422</v>
      </c>
    </row>
    <row r="84" spans="2:4" x14ac:dyDescent="0.25">
      <c r="B84" s="2">
        <f t="shared" si="31"/>
        <v>1.3133483064083014</v>
      </c>
      <c r="C84" s="1">
        <f t="shared" si="32"/>
        <v>1.0650775510204082</v>
      </c>
      <c r="D84" s="1">
        <f t="shared" si="33"/>
        <v>0.69094167828622122</v>
      </c>
    </row>
    <row r="85" spans="2:4" x14ac:dyDescent="0.25">
      <c r="B85" s="2">
        <f t="shared" si="31"/>
        <v>1.501542278806608</v>
      </c>
      <c r="C85" s="1">
        <f t="shared" si="32"/>
        <v>1.1487999999999998</v>
      </c>
      <c r="D85" s="1">
        <f t="shared" si="33"/>
        <v>0.68944028393966261</v>
      </c>
    </row>
    <row r="86" spans="2:4" x14ac:dyDescent="0.25">
      <c r="B86" s="2">
        <f t="shared" si="31"/>
        <v>1.689966079203963</v>
      </c>
      <c r="C86" s="1">
        <f t="shared" si="32"/>
        <v>1.2175510204081632</v>
      </c>
      <c r="D86" s="1">
        <f t="shared" si="33"/>
        <v>0.68013163899100004</v>
      </c>
    </row>
    <row r="87" spans="2:4" x14ac:dyDescent="0.25">
      <c r="B87" s="2">
        <f t="shared" si="31"/>
        <v>1.8786488837298145</v>
      </c>
      <c r="C87" s="1">
        <f t="shared" si="32"/>
        <v>1.2710693877551018</v>
      </c>
      <c r="D87" s="1">
        <f t="shared" si="33"/>
        <v>0.65460793509950554</v>
      </c>
    </row>
    <row r="88" spans="2:4" x14ac:dyDescent="0.25">
      <c r="B88" s="2">
        <f t="shared" si="31"/>
        <v>2.0676200278006447</v>
      </c>
      <c r="C88" s="1">
        <f t="shared" si="32"/>
        <v>1.3250204081632653</v>
      </c>
      <c r="D88" s="1">
        <f t="shared" si="33"/>
        <v>0.64079510711116727</v>
      </c>
    </row>
    <row r="89" spans="2:4" x14ac:dyDescent="0.25">
      <c r="B89" s="2">
        <f t="shared" si="31"/>
        <v>2.2569090245461432</v>
      </c>
      <c r="C89" s="1">
        <f t="shared" si="32"/>
        <v>1.380130612244898</v>
      </c>
      <c r="D89" s="1">
        <f t="shared" si="33"/>
        <v>0.63088590442388115</v>
      </c>
    </row>
    <row r="90" spans="2:4" x14ac:dyDescent="0.25">
      <c r="B90" s="2">
        <f>$M$22*TAN(RADIANS(B7))/$P$2/$N$4/9.8</f>
        <v>0</v>
      </c>
      <c r="C90" s="1">
        <f>M7/$P$2/$N$4/9.8</f>
        <v>0</v>
      </c>
      <c r="D90" s="1">
        <f>N7/$P$2/$N$4/9.8/$M$21</f>
        <v>0</v>
      </c>
    </row>
    <row r="91" spans="2:4" x14ac:dyDescent="0.25">
      <c r="B91" s="2">
        <f t="shared" ref="B91:B102" si="34">$M$22*TAN(RADIANS(B8))/$P$2/$N$4/9.8</f>
        <v>0.17515843525006536</v>
      </c>
      <c r="C91" s="1">
        <f t="shared" ref="C91:C102" si="35">M8/$P$2/$N$4/9.8</f>
        <v>0.18069016697588125</v>
      </c>
      <c r="D91" s="1">
        <f t="shared" ref="D91:D101" si="36">N8/$P$2/$N$4/9.8/$M$21</f>
        <v>0.18069016697588125</v>
      </c>
    </row>
    <row r="92" spans="2:4" x14ac:dyDescent="0.25">
      <c r="B92" s="2">
        <f t="shared" si="34"/>
        <v>0.35034355204194628</v>
      </c>
      <c r="C92" s="1">
        <f t="shared" si="35"/>
        <v>0.3558441558441558</v>
      </c>
      <c r="D92" s="1">
        <f t="shared" si="36"/>
        <v>0.34081815278807759</v>
      </c>
    </row>
    <row r="93" spans="2:4" x14ac:dyDescent="0.25">
      <c r="B93" s="2">
        <f t="shared" si="34"/>
        <v>0.52558204817732357</v>
      </c>
      <c r="C93" s="1">
        <f t="shared" si="35"/>
        <v>0.51939146567717986</v>
      </c>
      <c r="D93" s="1">
        <f t="shared" si="36"/>
        <v>0.47370124855839135</v>
      </c>
    </row>
    <row r="94" spans="2:4" x14ac:dyDescent="0.25">
      <c r="B94" s="2">
        <f t="shared" si="34"/>
        <v>0.70090065399866874</v>
      </c>
      <c r="C94" s="1">
        <f t="shared" si="35"/>
        <v>0.67078293135435996</v>
      </c>
      <c r="D94" s="1">
        <f t="shared" si="36"/>
        <v>0.57856837249318449</v>
      </c>
    </row>
    <row r="95" spans="2:4" x14ac:dyDescent="0.25">
      <c r="B95" s="2">
        <f t="shared" si="34"/>
        <v>0.87632614871233916</v>
      </c>
      <c r="C95" s="1">
        <f t="shared" si="35"/>
        <v>0.80707235621521323</v>
      </c>
      <c r="D95" s="1">
        <f t="shared" si="36"/>
        <v>0.65130708835971984</v>
      </c>
    </row>
    <row r="96" spans="2:4" x14ac:dyDescent="0.25">
      <c r="B96" s="2">
        <f t="shared" si="34"/>
        <v>1.0518853767750425</v>
      </c>
      <c r="C96" s="1">
        <f t="shared" si="35"/>
        <v>0.92819294990723555</v>
      </c>
      <c r="D96" s="1">
        <f t="shared" si="36"/>
        <v>0.68934712351253691</v>
      </c>
    </row>
    <row r="97" spans="2:4" x14ac:dyDescent="0.25">
      <c r="B97" s="2">
        <f t="shared" si="34"/>
        <v>1.2276052643650115</v>
      </c>
      <c r="C97" s="1">
        <f t="shared" si="35"/>
        <v>1.0327643784786642</v>
      </c>
      <c r="D97" s="1">
        <f t="shared" si="36"/>
        <v>0.70733903203076132</v>
      </c>
    </row>
    <row r="98" spans="2:4" x14ac:dyDescent="0.25">
      <c r="B98" s="2">
        <f t="shared" si="34"/>
        <v>1.4035128359594291</v>
      </c>
      <c r="C98" s="1">
        <f t="shared" si="35"/>
        <v>1.1198367346938773</v>
      </c>
      <c r="D98" s="1">
        <f t="shared" si="36"/>
        <v>0.7168490408189655</v>
      </c>
    </row>
    <row r="99" spans="2:4" x14ac:dyDescent="0.25">
      <c r="B99" s="2">
        <f t="shared" si="34"/>
        <v>1.5796352310398583</v>
      </c>
      <c r="C99" s="1">
        <f t="shared" si="35"/>
        <v>1.1964007421150278</v>
      </c>
      <c r="D99" s="1">
        <f t="shared" si="36"/>
        <v>0.71556390449623519</v>
      </c>
    </row>
    <row r="100" spans="2:4" x14ac:dyDescent="0.25">
      <c r="B100" s="2">
        <f t="shared" si="34"/>
        <v>1.7559997209477471</v>
      </c>
      <c r="C100" s="1">
        <f t="shared" si="35"/>
        <v>1.2661150278293134</v>
      </c>
      <c r="D100" s="1">
        <f t="shared" si="36"/>
        <v>0.71068038646985998</v>
      </c>
    </row>
    <row r="101" spans="2:4" x14ac:dyDescent="0.25">
      <c r="B101" s="2">
        <f t="shared" si="34"/>
        <v>1.9326337259123905</v>
      </c>
      <c r="C101" s="1">
        <f t="shared" si="35"/>
        <v>1.3282077922077922</v>
      </c>
      <c r="D101" s="1">
        <f t="shared" si="36"/>
        <v>0.7060538957080309</v>
      </c>
    </row>
    <row r="102" spans="2:4" x14ac:dyDescent="0.25">
      <c r="B102" s="2">
        <f t="shared" si="34"/>
        <v>2.1095648322741365</v>
      </c>
      <c r="C102" s="1">
        <f t="shared" si="35"/>
        <v>1.3840222634508348</v>
      </c>
      <c r="D102" s="1">
        <f>N19/$P$2/$N$4/9.8/$M$21</f>
        <v>0.70065632315256365</v>
      </c>
    </row>
    <row r="103" spans="2:4" x14ac:dyDescent="0.25">
      <c r="B103" s="2">
        <f>$O$22*TAN(RADIANS(B7))/$P$2/$P$4/9.8</f>
        <v>0</v>
      </c>
      <c r="C103" s="1">
        <f>O7/$P$2/$P$4/9.8</f>
        <v>0</v>
      </c>
      <c r="D103" s="1">
        <f>P7/$P$2/$P$4/9.8/$O$21</f>
        <v>0</v>
      </c>
    </row>
    <row r="104" spans="2:4" x14ac:dyDescent="0.25">
      <c r="B104" s="2">
        <f t="shared" ref="B104:B115" si="37">$O$22*TAN(RADIANS(B8))/$P$2/$P$4/9.8</f>
        <v>0.1655212085443421</v>
      </c>
      <c r="C104" s="1">
        <f t="shared" ref="C104:C115" si="38">O8/$P$2/$P$4/9.8</f>
        <v>0.16963945578231293</v>
      </c>
      <c r="D104" s="1">
        <f t="shared" ref="D104:D115" si="39">P8/$P$2/$P$4/9.8/$O$21</f>
        <v>0.16963945578231293</v>
      </c>
    </row>
    <row r="105" spans="2:4" x14ac:dyDescent="0.25">
      <c r="B105" s="2">
        <f t="shared" si="37"/>
        <v>0.33106763061060696</v>
      </c>
      <c r="C105" s="1">
        <f t="shared" si="38"/>
        <v>0.33515646258503401</v>
      </c>
      <c r="D105" s="1">
        <f t="shared" si="39"/>
        <v>0.31988517614667417</v>
      </c>
    </row>
    <row r="106" spans="2:4" x14ac:dyDescent="0.25">
      <c r="B106" s="2">
        <f t="shared" si="37"/>
        <v>0.49666449508596394</v>
      </c>
      <c r="C106" s="1">
        <f t="shared" si="38"/>
        <v>0.49048979591836733</v>
      </c>
      <c r="D106" s="1">
        <f t="shared" si="39"/>
        <v>0.44427258262043318</v>
      </c>
    </row>
    <row r="107" spans="2:4" x14ac:dyDescent="0.25">
      <c r="B107" s="2">
        <f t="shared" si="37"/>
        <v>0.66233706160797712</v>
      </c>
      <c r="C107" s="1">
        <f t="shared" si="38"/>
        <v>0.63474829931972787</v>
      </c>
      <c r="D107" s="1">
        <f t="shared" si="39"/>
        <v>0.54636833918850058</v>
      </c>
    </row>
    <row r="108" spans="2:4" x14ac:dyDescent="0.25">
      <c r="B108" s="2">
        <f t="shared" si="37"/>
        <v>0.82811063598960266</v>
      </c>
      <c r="C108" s="1">
        <f t="shared" si="38"/>
        <v>0.76663265306122441</v>
      </c>
      <c r="D108" s="1">
        <f t="shared" si="39"/>
        <v>0.62594952935181947</v>
      </c>
    </row>
    <row r="109" spans="2:4" x14ac:dyDescent="0.25">
      <c r="B109" s="2">
        <f t="shared" si="37"/>
        <v>0.99401058570406864</v>
      </c>
      <c r="C109" s="1">
        <f t="shared" si="38"/>
        <v>0.88800680272108834</v>
      </c>
      <c r="D109" s="1">
        <f t="shared" si="39"/>
        <v>0.67766615713302392</v>
      </c>
    </row>
    <row r="110" spans="2:4" x14ac:dyDescent="0.25">
      <c r="B110" s="2">
        <f t="shared" si="37"/>
        <v>1.1600623554498068</v>
      </c>
      <c r="C110" s="1">
        <f t="shared" si="38"/>
        <v>0.99636054421768694</v>
      </c>
      <c r="D110" s="1">
        <f t="shared" si="39"/>
        <v>0.71355571348118729</v>
      </c>
    </row>
    <row r="111" spans="2:4" x14ac:dyDescent="0.25">
      <c r="B111" s="2">
        <f t="shared" si="37"/>
        <v>1.3262914828157839</v>
      </c>
      <c r="C111" s="1">
        <f t="shared" si="38"/>
        <v>1.088204081632653</v>
      </c>
      <c r="D111" s="1">
        <f t="shared" si="39"/>
        <v>0.73027445091045606</v>
      </c>
    </row>
    <row r="112" spans="2:4" x14ac:dyDescent="0.25">
      <c r="B112" s="2">
        <f t="shared" si="37"/>
        <v>1.4927236140678004</v>
      </c>
      <c r="C112" s="1">
        <f t="shared" si="38"/>
        <v>1.1684829931972789</v>
      </c>
      <c r="D112" s="1">
        <f t="shared" si="39"/>
        <v>0.73740777888027742</v>
      </c>
    </row>
    <row r="113" spans="2:4" x14ac:dyDescent="0.25">
      <c r="B113" s="2">
        <f t="shared" si="37"/>
        <v>1.6593845200766035</v>
      </c>
      <c r="C113" s="1">
        <f t="shared" si="38"/>
        <v>1.2385714285714284</v>
      </c>
      <c r="D113" s="1">
        <f t="shared" si="39"/>
        <v>0.73740777888027742</v>
      </c>
    </row>
    <row r="114" spans="2:4" x14ac:dyDescent="0.25">
      <c r="B114" s="2">
        <f t="shared" si="37"/>
        <v>1.8263001124089699</v>
      </c>
      <c r="C114" s="1">
        <f t="shared" si="38"/>
        <v>1.3007959183673468</v>
      </c>
      <c r="D114" s="1">
        <f t="shared" si="39"/>
        <v>0.73740777888027742</v>
      </c>
    </row>
    <row r="115" spans="2:4" x14ac:dyDescent="0.25">
      <c r="B115" s="2">
        <f t="shared" si="37"/>
        <v>1.9934964596032898</v>
      </c>
      <c r="C115" s="1">
        <f t="shared" si="38"/>
        <v>1.3539319727891157</v>
      </c>
      <c r="D115" s="1">
        <f t="shared" si="39"/>
        <v>0.72603903742837472</v>
      </c>
    </row>
    <row r="116" spans="2:4" x14ac:dyDescent="0.25">
      <c r="B116" s="7">
        <f>$P$22*TAN(RADIANS(B7))/$P$2/$R$4/9.8</f>
        <v>0</v>
      </c>
      <c r="C116" s="8">
        <f>P7/$P$2/$R$4/9.8</f>
        <v>0</v>
      </c>
      <c r="D116" s="8">
        <f>R7/$P$2/$R$4/9.8/$P$21</f>
        <v>0</v>
      </c>
    </row>
    <row r="117" spans="2:4" x14ac:dyDescent="0.25">
      <c r="B117" s="7">
        <f t="shared" ref="B117:B128" si="40">$P$22*TAN(RADIANS(B8))/$P$2/$R$4/9.8</f>
        <v>1.7809934266854672E-3</v>
      </c>
      <c r="C117" s="8">
        <f t="shared" ref="C117:C128" si="41">P8/$P$2/$R$4/9.8</f>
        <v>5.1768707482993202E-3</v>
      </c>
      <c r="D117" s="8">
        <f t="shared" ref="D117:D128" si="42">R8/$P$2/$R$4/9.8/$P$21</f>
        <v>1.5578231292517005E-5</v>
      </c>
    </row>
    <row r="118" spans="2:4" x14ac:dyDescent="0.25">
      <c r="B118" s="7">
        <f t="shared" si="40"/>
        <v>3.5622581486158336E-3</v>
      </c>
      <c r="C118" s="8">
        <f t="shared" si="41"/>
        <v>9.7619047619047616E-3</v>
      </c>
      <c r="D118" s="8">
        <f t="shared" si="42"/>
        <v>2.8820861678004538E-5</v>
      </c>
    </row>
    <row r="119" spans="2:4" x14ac:dyDescent="0.25">
      <c r="B119" s="7">
        <f t="shared" si="40"/>
        <v>5.3440656263646791E-3</v>
      </c>
      <c r="C119" s="8">
        <f t="shared" si="41"/>
        <v>1.35578231292517E-2</v>
      </c>
      <c r="D119" s="8">
        <f t="shared" si="42"/>
        <v>3.9160997732426298E-5</v>
      </c>
    </row>
    <row r="120" spans="2:4" x14ac:dyDescent="0.25">
      <c r="B120" s="7">
        <f t="shared" si="40"/>
        <v>7.1266876513770873E-3</v>
      </c>
      <c r="C120" s="8">
        <f t="shared" si="41"/>
        <v>1.6673469387755102E-2</v>
      </c>
      <c r="D120" s="8">
        <f t="shared" si="42"/>
        <v>4.7482993197278907E-5</v>
      </c>
    </row>
    <row r="121" spans="2:4" x14ac:dyDescent="0.25">
      <c r="B121" s="7">
        <f t="shared" si="40"/>
        <v>8.9103965119412352E-3</v>
      </c>
      <c r="C121" s="8">
        <f t="shared" si="41"/>
        <v>1.9102040816326528E-2</v>
      </c>
      <c r="D121" s="8">
        <f t="shared" si="42"/>
        <v>5.4172335600907025E-5</v>
      </c>
    </row>
    <row r="122" spans="2:4" x14ac:dyDescent="0.25">
      <c r="B122" s="7">
        <f t="shared" si="40"/>
        <v>1.0695465159804327E-2</v>
      </c>
      <c r="C122" s="8">
        <f t="shared" si="41"/>
        <v>2.0680272108843534E-2</v>
      </c>
      <c r="D122" s="8">
        <f t="shared" si="42"/>
        <v>5.8888888888888882E-5</v>
      </c>
    </row>
    <row r="123" spans="2:4" x14ac:dyDescent="0.25">
      <c r="B123" s="7">
        <f t="shared" si="40"/>
        <v>1.2482167377649858E-2</v>
      </c>
      <c r="C123" s="8">
        <f t="shared" si="41"/>
        <v>2.1775510204081628E-2</v>
      </c>
      <c r="D123" s="8">
        <f t="shared" si="42"/>
        <v>6.2448979591836734E-5</v>
      </c>
    </row>
    <row r="124" spans="2:4" x14ac:dyDescent="0.25">
      <c r="B124" s="7">
        <f t="shared" si="40"/>
        <v>1.4270777947655185E-2</v>
      </c>
      <c r="C124" s="8">
        <f t="shared" si="41"/>
        <v>2.2285714285714284E-2</v>
      </c>
      <c r="D124" s="8">
        <f t="shared" si="42"/>
        <v>6.3718820861678003E-5</v>
      </c>
    </row>
    <row r="125" spans="2:4" x14ac:dyDescent="0.25">
      <c r="B125" s="7">
        <f t="shared" si="40"/>
        <v>1.6061572821350702E-2</v>
      </c>
      <c r="C125" s="8">
        <f t="shared" si="41"/>
        <v>2.2503401360544215E-2</v>
      </c>
      <c r="D125" s="8">
        <f t="shared" si="42"/>
        <v>6.4263038548752831E-5</v>
      </c>
    </row>
    <row r="126" spans="2:4" x14ac:dyDescent="0.25">
      <c r="B126" s="7">
        <f t="shared" si="40"/>
        <v>1.7854829291004896E-2</v>
      </c>
      <c r="C126" s="8">
        <f t="shared" si="41"/>
        <v>2.2503401360544215E-2</v>
      </c>
      <c r="D126" s="8">
        <f t="shared" si="42"/>
        <v>6.3401360544217689E-5</v>
      </c>
    </row>
    <row r="127" spans="2:4" x14ac:dyDescent="0.25">
      <c r="B127" s="7">
        <f t="shared" si="40"/>
        <v>1.965082616276298E-2</v>
      </c>
      <c r="C127" s="8">
        <f t="shared" si="41"/>
        <v>2.2503401360544215E-2</v>
      </c>
      <c r="D127" s="8">
        <f t="shared" si="42"/>
        <v>6.3061224489795905E-5</v>
      </c>
    </row>
    <row r="128" spans="2:4" x14ac:dyDescent="0.25">
      <c r="B128" s="7">
        <f t="shared" si="40"/>
        <v>2.1449843931770705E-2</v>
      </c>
      <c r="C128" s="8">
        <f t="shared" si="41"/>
        <v>2.2156462585034013E-2</v>
      </c>
      <c r="D128" s="8">
        <f t="shared" si="42"/>
        <v>6.2766439909297048E-5</v>
      </c>
    </row>
  </sheetData>
  <mergeCells count="18">
    <mergeCell ref="S5:T5"/>
    <mergeCell ref="U5:V5"/>
    <mergeCell ref="W5:X5"/>
    <mergeCell ref="Y5:Z5"/>
    <mergeCell ref="C2:I2"/>
    <mergeCell ref="C5:D5"/>
    <mergeCell ref="E5:F5"/>
    <mergeCell ref="G5:H5"/>
    <mergeCell ref="I5:J5"/>
    <mergeCell ref="K5:L5"/>
    <mergeCell ref="M5:N5"/>
    <mergeCell ref="O5:P5"/>
    <mergeCell ref="Q5:R5"/>
    <mergeCell ref="B2:B6"/>
    <mergeCell ref="C3:J3"/>
    <mergeCell ref="K3:P3"/>
    <mergeCell ref="Q3:V3"/>
    <mergeCell ref="W3:Z3"/>
  </mergeCells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MRF 135 70 R12 69S</vt:lpstr>
      <vt:lpstr>JK 135 70 R12 69S</vt:lpstr>
      <vt:lpstr>CONTINENTAL 125 80 R13 (BM)</vt:lpstr>
      <vt:lpstr>MRF 120 80 R12 74F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ARORA</dc:creator>
  <cp:lastModifiedBy>ANKUSH ARORA</cp:lastModifiedBy>
  <dcterms:created xsi:type="dcterms:W3CDTF">2025-01-17T03:11:03Z</dcterms:created>
  <dcterms:modified xsi:type="dcterms:W3CDTF">2025-03-05T13:36:28Z</dcterms:modified>
</cp:coreProperties>
</file>