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ra\Documents\Local\Vehicle Model\"/>
    </mc:Choice>
  </mc:AlternateContent>
  <xr:revisionPtr revIDLastSave="0" documentId="13_ncr:1_{9815F6FE-A854-4B5F-97D5-2B77E26EB9E5}" xr6:coauthVersionLast="47" xr6:coauthVersionMax="47" xr10:uidLastSave="{00000000-0000-0000-0000-000000000000}"/>
  <bookViews>
    <workbookView xWindow="-120" yWindow="-120" windowWidth="29040" windowHeight="15720" activeTab="3" xr2:uid="{6D56AA34-E0AD-4960-BC84-92AC20183887}"/>
  </bookViews>
  <sheets>
    <sheet name="MRF 135 70 R12 69S" sheetId="1" r:id="rId1"/>
    <sheet name="JK 135 70 R12 69S" sheetId="2" r:id="rId2"/>
    <sheet name="CONTINENTAL 125 80 R13 (BM)" sheetId="3" r:id="rId3"/>
    <sheet name="MRF 120 80 R12 74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8" i="4" l="1"/>
  <c r="C78" i="4"/>
  <c r="D78" i="4"/>
  <c r="B65" i="4"/>
  <c r="C65" i="4"/>
  <c r="D65" i="4"/>
  <c r="B52" i="4"/>
  <c r="C52" i="4"/>
  <c r="D52" i="4"/>
  <c r="B39" i="4"/>
  <c r="C39" i="4"/>
  <c r="D39" i="4"/>
  <c r="B26" i="4"/>
  <c r="C26" i="4"/>
  <c r="D26" i="4"/>
  <c r="D116" i="4"/>
  <c r="C116" i="4"/>
  <c r="B116" i="4"/>
  <c r="D115" i="4"/>
  <c r="C115" i="4"/>
  <c r="B115" i="4"/>
  <c r="D114" i="4"/>
  <c r="C114" i="4"/>
  <c r="B114" i="4"/>
  <c r="D113" i="4"/>
  <c r="C113" i="4"/>
  <c r="B113" i="4"/>
  <c r="D112" i="4"/>
  <c r="C112" i="4"/>
  <c r="B112" i="4"/>
  <c r="D111" i="4"/>
  <c r="C111" i="4"/>
  <c r="B111" i="4"/>
  <c r="D110" i="4"/>
  <c r="C110" i="4"/>
  <c r="B110" i="4"/>
  <c r="D109" i="4"/>
  <c r="C109" i="4"/>
  <c r="B109" i="4"/>
  <c r="D108" i="4"/>
  <c r="C108" i="4"/>
  <c r="B108" i="4"/>
  <c r="D107" i="4"/>
  <c r="C107" i="4"/>
  <c r="B107" i="4"/>
  <c r="D106" i="4"/>
  <c r="C106" i="4"/>
  <c r="B106" i="4"/>
  <c r="D105" i="4"/>
  <c r="C105" i="4"/>
  <c r="B105" i="4"/>
  <c r="D104" i="4"/>
  <c r="C104" i="4"/>
  <c r="B104" i="4"/>
  <c r="D103" i="4"/>
  <c r="C103" i="4"/>
  <c r="B103" i="4"/>
  <c r="D102" i="4"/>
  <c r="C102" i="4"/>
  <c r="B102" i="4"/>
  <c r="D101" i="4"/>
  <c r="C101" i="4"/>
  <c r="B101" i="4"/>
  <c r="D100" i="4"/>
  <c r="C100" i="4"/>
  <c r="B100" i="4"/>
  <c r="D99" i="4"/>
  <c r="C99" i="4"/>
  <c r="B99" i="4"/>
  <c r="D98" i="4"/>
  <c r="C98" i="4"/>
  <c r="B98" i="4"/>
  <c r="D97" i="4"/>
  <c r="C97" i="4"/>
  <c r="B97" i="4"/>
  <c r="D96" i="4"/>
  <c r="C96" i="4"/>
  <c r="B96" i="4"/>
  <c r="D95" i="4"/>
  <c r="C95" i="4"/>
  <c r="B95" i="4"/>
  <c r="D94" i="4"/>
  <c r="C94" i="4"/>
  <c r="B94" i="4"/>
  <c r="D93" i="4"/>
  <c r="C93" i="4"/>
  <c r="B93" i="4"/>
  <c r="D92" i="4"/>
  <c r="C92" i="4"/>
  <c r="B92" i="4"/>
  <c r="D91" i="4"/>
  <c r="C91" i="4"/>
  <c r="B91" i="4"/>
  <c r="D90" i="4"/>
  <c r="C90" i="4"/>
  <c r="B90" i="4"/>
  <c r="D89" i="4"/>
  <c r="C89" i="4"/>
  <c r="B89" i="4"/>
  <c r="D88" i="4"/>
  <c r="C88" i="4"/>
  <c r="B88" i="4"/>
  <c r="D87" i="4"/>
  <c r="C87" i="4"/>
  <c r="B87" i="4"/>
  <c r="D86" i="4"/>
  <c r="C86" i="4"/>
  <c r="B86" i="4"/>
  <c r="D85" i="4"/>
  <c r="C85" i="4"/>
  <c r="B85" i="4"/>
  <c r="D84" i="4"/>
  <c r="C84" i="4"/>
  <c r="B84" i="4"/>
  <c r="D83" i="4"/>
  <c r="C83" i="4"/>
  <c r="B83" i="4"/>
  <c r="D82" i="4"/>
  <c r="C82" i="4"/>
  <c r="B82" i="4"/>
  <c r="D81" i="4"/>
  <c r="C81" i="4"/>
  <c r="B81" i="4"/>
  <c r="D80" i="4"/>
  <c r="C80" i="4"/>
  <c r="B80" i="4"/>
  <c r="D79" i="4"/>
  <c r="C79" i="4"/>
  <c r="B79" i="4"/>
  <c r="D77" i="4"/>
  <c r="C77" i="4"/>
  <c r="B77" i="4"/>
  <c r="D76" i="4"/>
  <c r="C76" i="4"/>
  <c r="B76" i="4"/>
  <c r="D75" i="4"/>
  <c r="C75" i="4"/>
  <c r="B75" i="4"/>
  <c r="D74" i="4"/>
  <c r="C74" i="4"/>
  <c r="B74" i="4"/>
  <c r="D73" i="4"/>
  <c r="C73" i="4"/>
  <c r="B73" i="4"/>
  <c r="D72" i="4"/>
  <c r="C72" i="4"/>
  <c r="B72" i="4"/>
  <c r="D71" i="4"/>
  <c r="C71" i="4"/>
  <c r="B71" i="4"/>
  <c r="D70" i="4"/>
  <c r="C70" i="4"/>
  <c r="B70" i="4"/>
  <c r="D69" i="4"/>
  <c r="C69" i="4"/>
  <c r="B69" i="4"/>
  <c r="D68" i="4"/>
  <c r="C68" i="4"/>
  <c r="B68" i="4"/>
  <c r="D67" i="4"/>
  <c r="C67" i="4"/>
  <c r="B67" i="4"/>
  <c r="D66" i="4"/>
  <c r="C66" i="4"/>
  <c r="B66" i="4"/>
  <c r="D64" i="4"/>
  <c r="C64" i="4"/>
  <c r="B64" i="4"/>
  <c r="D63" i="4"/>
  <c r="C63" i="4"/>
  <c r="B63" i="4"/>
  <c r="D62" i="4"/>
  <c r="C62" i="4"/>
  <c r="B62" i="4"/>
  <c r="D61" i="4"/>
  <c r="C61" i="4"/>
  <c r="B61" i="4"/>
  <c r="D60" i="4"/>
  <c r="C60" i="4"/>
  <c r="B60" i="4"/>
  <c r="D59" i="4"/>
  <c r="C59" i="4"/>
  <c r="B59" i="4"/>
  <c r="D58" i="4"/>
  <c r="C58" i="4"/>
  <c r="B58" i="4"/>
  <c r="D57" i="4"/>
  <c r="C57" i="4"/>
  <c r="B57" i="4"/>
  <c r="D56" i="4"/>
  <c r="C56" i="4"/>
  <c r="B56" i="4"/>
  <c r="D55" i="4"/>
  <c r="C55" i="4"/>
  <c r="B55" i="4"/>
  <c r="D54" i="4"/>
  <c r="C54" i="4"/>
  <c r="B54" i="4"/>
  <c r="D53" i="4"/>
  <c r="C53" i="4"/>
  <c r="B53" i="4"/>
  <c r="D51" i="4"/>
  <c r="C51" i="4"/>
  <c r="B51" i="4"/>
  <c r="D50" i="4"/>
  <c r="C50" i="4"/>
  <c r="B50" i="4"/>
  <c r="D49" i="4"/>
  <c r="C49" i="4"/>
  <c r="B49" i="4"/>
  <c r="D48" i="4"/>
  <c r="C48" i="4"/>
  <c r="B48" i="4"/>
  <c r="D47" i="4"/>
  <c r="C47" i="4"/>
  <c r="B47" i="4"/>
  <c r="D46" i="4"/>
  <c r="C46" i="4"/>
  <c r="B46" i="4"/>
  <c r="D45" i="4"/>
  <c r="C45" i="4"/>
  <c r="B45" i="4"/>
  <c r="D44" i="4"/>
  <c r="C44" i="4"/>
  <c r="B44" i="4"/>
  <c r="D43" i="4"/>
  <c r="C43" i="4"/>
  <c r="B43" i="4"/>
  <c r="D42" i="4"/>
  <c r="C42" i="4"/>
  <c r="B42" i="4"/>
  <c r="D41" i="4"/>
  <c r="C41" i="4"/>
  <c r="B41" i="4"/>
  <c r="D40" i="4"/>
  <c r="C40" i="4"/>
  <c r="B40" i="4"/>
  <c r="D38" i="4"/>
  <c r="C38" i="4"/>
  <c r="B38" i="4"/>
  <c r="D37" i="4"/>
  <c r="C37" i="4"/>
  <c r="B37" i="4"/>
  <c r="D36" i="4"/>
  <c r="C36" i="4"/>
  <c r="B36" i="4"/>
  <c r="D35" i="4"/>
  <c r="C35" i="4"/>
  <c r="B35" i="4"/>
  <c r="D34" i="4"/>
  <c r="C34" i="4"/>
  <c r="B34" i="4"/>
  <c r="D33" i="4"/>
  <c r="C33" i="4"/>
  <c r="B33" i="4"/>
  <c r="D32" i="4"/>
  <c r="C32" i="4"/>
  <c r="B32" i="4"/>
  <c r="D31" i="4"/>
  <c r="C31" i="4"/>
  <c r="B31" i="4"/>
  <c r="D30" i="4"/>
  <c r="C30" i="4"/>
  <c r="B30" i="4"/>
  <c r="D29" i="4"/>
  <c r="C29" i="4"/>
  <c r="B29" i="4"/>
  <c r="D28" i="4"/>
  <c r="C28" i="4"/>
  <c r="B28" i="4"/>
  <c r="D27" i="4"/>
  <c r="C27" i="4"/>
  <c r="B27" i="4"/>
  <c r="Y21" i="4"/>
  <c r="W21" i="4"/>
  <c r="U21" i="4"/>
  <c r="S21" i="4"/>
  <c r="Q21" i="4"/>
  <c r="Z21" i="4"/>
  <c r="X21" i="4"/>
  <c r="V21" i="4"/>
  <c r="T21" i="4"/>
  <c r="R21" i="4"/>
  <c r="R22" i="4"/>
  <c r="P21" i="4"/>
  <c r="O21" i="4" s="1"/>
  <c r="N21" i="4"/>
  <c r="M21" i="4" s="1"/>
  <c r="L21" i="4"/>
  <c r="K21" i="4"/>
  <c r="J21" i="4"/>
  <c r="I21" i="4"/>
  <c r="H21" i="4"/>
  <c r="G21" i="4"/>
  <c r="F21" i="4"/>
  <c r="E21" i="4" s="1"/>
  <c r="D21" i="4"/>
  <c r="C21" i="4"/>
  <c r="D64" i="3"/>
  <c r="C64" i="3"/>
  <c r="B64" i="3"/>
  <c r="D63" i="3"/>
  <c r="C63" i="3"/>
  <c r="B63" i="3"/>
  <c r="D62" i="3"/>
  <c r="C62" i="3"/>
  <c r="B62" i="3"/>
  <c r="D61" i="3"/>
  <c r="C61" i="3"/>
  <c r="B61" i="3"/>
  <c r="D60" i="3"/>
  <c r="C60" i="3"/>
  <c r="B60" i="3"/>
  <c r="D59" i="3"/>
  <c r="C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C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D48" i="3"/>
  <c r="C48" i="3"/>
  <c r="B48" i="3"/>
  <c r="D47" i="3"/>
  <c r="C47" i="3"/>
  <c r="B47" i="3"/>
  <c r="D46" i="3"/>
  <c r="C46" i="3"/>
  <c r="B46" i="3"/>
  <c r="D45" i="3"/>
  <c r="C45" i="3"/>
  <c r="B45" i="3"/>
  <c r="D44" i="3"/>
  <c r="C44" i="3"/>
  <c r="B44" i="3"/>
  <c r="D43" i="3"/>
  <c r="C43" i="3"/>
  <c r="B43" i="3"/>
  <c r="D42" i="3"/>
  <c r="C42" i="3"/>
  <c r="B42" i="3"/>
  <c r="D41" i="3"/>
  <c r="C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C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H21" i="3"/>
  <c r="G21" i="3" s="1"/>
  <c r="F21" i="3"/>
  <c r="E21" i="3"/>
  <c r="D21" i="3"/>
  <c r="C21" i="3"/>
  <c r="D103" i="2"/>
  <c r="C103" i="2"/>
  <c r="B103" i="2"/>
  <c r="D102" i="2"/>
  <c r="C102" i="2"/>
  <c r="B102" i="2"/>
  <c r="D101" i="2"/>
  <c r="C101" i="2"/>
  <c r="B101" i="2"/>
  <c r="D100" i="2"/>
  <c r="C100" i="2"/>
  <c r="B100" i="2"/>
  <c r="D99" i="2"/>
  <c r="C99" i="2"/>
  <c r="B99" i="2"/>
  <c r="D98" i="2"/>
  <c r="C98" i="2"/>
  <c r="B98" i="2"/>
  <c r="D97" i="2"/>
  <c r="C97" i="2"/>
  <c r="B97" i="2"/>
  <c r="D96" i="2"/>
  <c r="C96" i="2"/>
  <c r="B96" i="2"/>
  <c r="D95" i="2"/>
  <c r="C95" i="2"/>
  <c r="B95" i="2"/>
  <c r="D94" i="2"/>
  <c r="C94" i="2"/>
  <c r="B94" i="2"/>
  <c r="D93" i="2"/>
  <c r="C93" i="2"/>
  <c r="B93" i="2"/>
  <c r="D92" i="2"/>
  <c r="C92" i="2"/>
  <c r="B92" i="2"/>
  <c r="D91" i="2"/>
  <c r="C91" i="2"/>
  <c r="B91" i="2"/>
  <c r="D90" i="2"/>
  <c r="C90" i="2"/>
  <c r="B90" i="2"/>
  <c r="D89" i="2"/>
  <c r="C89" i="2"/>
  <c r="B89" i="2"/>
  <c r="D88" i="2"/>
  <c r="C88" i="2"/>
  <c r="B88" i="2"/>
  <c r="D87" i="2"/>
  <c r="C87" i="2"/>
  <c r="B87" i="2"/>
  <c r="D86" i="2"/>
  <c r="C86" i="2"/>
  <c r="B86" i="2"/>
  <c r="D85" i="2"/>
  <c r="C85" i="2"/>
  <c r="B85" i="2"/>
  <c r="D84" i="2"/>
  <c r="C84" i="2"/>
  <c r="B84" i="2"/>
  <c r="D83" i="2"/>
  <c r="C83" i="2"/>
  <c r="B83" i="2"/>
  <c r="D82" i="2"/>
  <c r="C82" i="2"/>
  <c r="B82" i="2"/>
  <c r="D81" i="2"/>
  <c r="C81" i="2"/>
  <c r="B81" i="2"/>
  <c r="D80" i="2"/>
  <c r="C80" i="2"/>
  <c r="B80" i="2"/>
  <c r="D79" i="2"/>
  <c r="C79" i="2"/>
  <c r="B79" i="2"/>
  <c r="D78" i="2"/>
  <c r="C78" i="2"/>
  <c r="B78" i="2"/>
  <c r="D77" i="2"/>
  <c r="C77" i="2"/>
  <c r="B77" i="2"/>
  <c r="D76" i="2"/>
  <c r="C76" i="2"/>
  <c r="B76" i="2"/>
  <c r="D75" i="2"/>
  <c r="C75" i="2"/>
  <c r="B75" i="2"/>
  <c r="D74" i="2"/>
  <c r="C74" i="2"/>
  <c r="B74" i="2"/>
  <c r="D73" i="2"/>
  <c r="C73" i="2"/>
  <c r="B73" i="2"/>
  <c r="D72" i="2"/>
  <c r="C72" i="2"/>
  <c r="B72" i="2"/>
  <c r="D71" i="2"/>
  <c r="C71" i="2"/>
  <c r="B71" i="2"/>
  <c r="D70" i="2"/>
  <c r="C70" i="2"/>
  <c r="B70" i="2"/>
  <c r="D69" i="2"/>
  <c r="C69" i="2"/>
  <c r="B69" i="2"/>
  <c r="D68" i="2"/>
  <c r="C68" i="2"/>
  <c r="B68" i="2"/>
  <c r="D67" i="2"/>
  <c r="C67" i="2"/>
  <c r="B67" i="2"/>
  <c r="D66" i="2"/>
  <c r="C66" i="2"/>
  <c r="B66" i="2"/>
  <c r="D65" i="2"/>
  <c r="C65" i="2"/>
  <c r="B65" i="2"/>
  <c r="D64" i="2"/>
  <c r="C64" i="2"/>
  <c r="B64" i="2"/>
  <c r="D63" i="2"/>
  <c r="C63" i="2"/>
  <c r="B63" i="2"/>
  <c r="D62" i="2"/>
  <c r="C62" i="2"/>
  <c r="B62" i="2"/>
  <c r="D61" i="2"/>
  <c r="C61" i="2"/>
  <c r="B61" i="2"/>
  <c r="D60" i="2"/>
  <c r="C60" i="2"/>
  <c r="B60" i="2"/>
  <c r="D59" i="2"/>
  <c r="C59" i="2"/>
  <c r="B59" i="2"/>
  <c r="D58" i="2"/>
  <c r="C58" i="2"/>
  <c r="B58" i="2"/>
  <c r="D57" i="2"/>
  <c r="C57" i="2"/>
  <c r="B57" i="2"/>
  <c r="D56" i="2"/>
  <c r="C56" i="2"/>
  <c r="B56" i="2"/>
  <c r="D55" i="2"/>
  <c r="C55" i="2"/>
  <c r="B55" i="2"/>
  <c r="D54" i="2"/>
  <c r="C54" i="2"/>
  <c r="B54" i="2"/>
  <c r="D53" i="2"/>
  <c r="C53" i="2"/>
  <c r="B53" i="2"/>
  <c r="D52" i="2"/>
  <c r="C52" i="2"/>
  <c r="B52" i="2"/>
  <c r="D51" i="2"/>
  <c r="C51" i="2"/>
  <c r="B51" i="2"/>
  <c r="D50" i="2"/>
  <c r="C50" i="2"/>
  <c r="B50" i="2"/>
  <c r="D49" i="2"/>
  <c r="C49" i="2"/>
  <c r="B49" i="2"/>
  <c r="D48" i="2"/>
  <c r="C48" i="2"/>
  <c r="B48" i="2"/>
  <c r="D47" i="2"/>
  <c r="C47" i="2"/>
  <c r="B47" i="2"/>
  <c r="D46" i="2"/>
  <c r="C46" i="2"/>
  <c r="B46" i="2"/>
  <c r="D45" i="2"/>
  <c r="C45" i="2"/>
  <c r="B45" i="2"/>
  <c r="D44" i="2"/>
  <c r="C44" i="2"/>
  <c r="B44" i="2"/>
  <c r="D43" i="2"/>
  <c r="C43" i="2"/>
  <c r="B43" i="2"/>
  <c r="D42" i="2"/>
  <c r="C42" i="2"/>
  <c r="B42" i="2"/>
  <c r="D41" i="2"/>
  <c r="C41" i="2"/>
  <c r="B41" i="2"/>
  <c r="D40" i="2"/>
  <c r="C40" i="2"/>
  <c r="B40" i="2"/>
  <c r="D39" i="2"/>
  <c r="C39" i="2"/>
  <c r="B39" i="2"/>
  <c r="D38" i="2"/>
  <c r="C38" i="2"/>
  <c r="B38" i="2"/>
  <c r="D37" i="2"/>
  <c r="C37" i="2"/>
  <c r="B37" i="2"/>
  <c r="D36" i="2"/>
  <c r="C36" i="2"/>
  <c r="B36" i="2"/>
  <c r="D35" i="2"/>
  <c r="C35" i="2"/>
  <c r="B35" i="2"/>
  <c r="D34" i="2"/>
  <c r="C34" i="2"/>
  <c r="B34" i="2"/>
  <c r="D33" i="2"/>
  <c r="C33" i="2"/>
  <c r="B33" i="2"/>
  <c r="D32" i="2"/>
  <c r="C32" i="2"/>
  <c r="B32" i="2"/>
  <c r="D31" i="2"/>
  <c r="C31" i="2"/>
  <c r="B31" i="2"/>
  <c r="D30" i="2"/>
  <c r="C30" i="2"/>
  <c r="B30" i="2"/>
  <c r="D29" i="2"/>
  <c r="C29" i="2"/>
  <c r="B29" i="2"/>
  <c r="D28" i="2"/>
  <c r="C28" i="2"/>
  <c r="B28" i="2"/>
  <c r="D27" i="2"/>
  <c r="C27" i="2"/>
  <c r="B27" i="2"/>
  <c r="D26" i="2"/>
  <c r="C26" i="2"/>
  <c r="B26" i="2"/>
  <c r="N21" i="2"/>
  <c r="M21" i="2" s="1"/>
  <c r="L21" i="2"/>
  <c r="K21" i="2" s="1"/>
  <c r="J21" i="2"/>
  <c r="I21" i="2"/>
  <c r="H21" i="2"/>
  <c r="G21" i="2" s="1"/>
  <c r="F21" i="2"/>
  <c r="E21" i="2" s="1"/>
  <c r="D21" i="2"/>
  <c r="C21" i="2"/>
  <c r="J26" i="1"/>
  <c r="O21" i="1"/>
  <c r="D106" i="1" s="1"/>
  <c r="M21" i="1"/>
  <c r="D98" i="1" s="1"/>
  <c r="K21" i="1"/>
  <c r="I21" i="1"/>
  <c r="G21" i="1"/>
  <c r="D55" i="1" s="1"/>
  <c r="E21" i="1"/>
  <c r="C21" i="1"/>
  <c r="G23" i="1"/>
  <c r="B54" i="1" s="1"/>
  <c r="D107" i="1"/>
  <c r="D110" i="1"/>
  <c r="D112" i="1"/>
  <c r="D113" i="1"/>
  <c r="D115" i="1"/>
  <c r="D116" i="1"/>
  <c r="D105" i="1"/>
  <c r="C106" i="1"/>
  <c r="C107" i="1"/>
  <c r="C108" i="1"/>
  <c r="C109" i="1"/>
  <c r="C111" i="1"/>
  <c r="C112" i="1"/>
  <c r="C113" i="1"/>
  <c r="C114" i="1"/>
  <c r="C115" i="1"/>
  <c r="C116" i="1"/>
  <c r="C105" i="1"/>
  <c r="B106" i="1"/>
  <c r="B107" i="1"/>
  <c r="B108" i="1"/>
  <c r="B109" i="1"/>
  <c r="B110" i="1"/>
  <c r="B111" i="1"/>
  <c r="B112" i="1"/>
  <c r="B113" i="1"/>
  <c r="B114" i="1"/>
  <c r="B115" i="1"/>
  <c r="B116" i="1"/>
  <c r="B105" i="1"/>
  <c r="D93" i="1"/>
  <c r="D94" i="1"/>
  <c r="D95" i="1"/>
  <c r="D96" i="1"/>
  <c r="D97" i="1"/>
  <c r="D100" i="1"/>
  <c r="D101" i="1"/>
  <c r="D102" i="1"/>
  <c r="D103" i="1"/>
  <c r="D92" i="1"/>
  <c r="C93" i="1"/>
  <c r="C94" i="1"/>
  <c r="C95" i="1"/>
  <c r="C96" i="1"/>
  <c r="C97" i="1"/>
  <c r="C98" i="1"/>
  <c r="C99" i="1"/>
  <c r="C100" i="1"/>
  <c r="C101" i="1"/>
  <c r="C102" i="1"/>
  <c r="C103" i="1"/>
  <c r="C92" i="1"/>
  <c r="B93" i="1"/>
  <c r="B94" i="1"/>
  <c r="B95" i="1"/>
  <c r="B96" i="1"/>
  <c r="B97" i="1"/>
  <c r="B98" i="1"/>
  <c r="B99" i="1"/>
  <c r="B100" i="1"/>
  <c r="B101" i="1"/>
  <c r="B102" i="1"/>
  <c r="B103" i="1"/>
  <c r="B92" i="1"/>
  <c r="D80" i="1"/>
  <c r="D81" i="1"/>
  <c r="D82" i="1"/>
  <c r="D83" i="1"/>
  <c r="D84" i="1"/>
  <c r="D85" i="1"/>
  <c r="D86" i="1"/>
  <c r="D87" i="1"/>
  <c r="D88" i="1"/>
  <c r="D89" i="1"/>
  <c r="D90" i="1"/>
  <c r="D79" i="1"/>
  <c r="C80" i="1"/>
  <c r="C81" i="1"/>
  <c r="C82" i="1"/>
  <c r="C83" i="1"/>
  <c r="C84" i="1"/>
  <c r="C85" i="1"/>
  <c r="C86" i="1"/>
  <c r="C87" i="1"/>
  <c r="C88" i="1"/>
  <c r="C89" i="1"/>
  <c r="C90" i="1"/>
  <c r="C79" i="1"/>
  <c r="B80" i="1"/>
  <c r="B81" i="1"/>
  <c r="B82" i="1"/>
  <c r="B83" i="1"/>
  <c r="B84" i="1"/>
  <c r="B85" i="1"/>
  <c r="B86" i="1"/>
  <c r="B87" i="1"/>
  <c r="B88" i="1"/>
  <c r="B89" i="1"/>
  <c r="B90" i="1"/>
  <c r="B79" i="1"/>
  <c r="D67" i="1"/>
  <c r="D68" i="1"/>
  <c r="D69" i="1"/>
  <c r="D70" i="1"/>
  <c r="D71" i="1"/>
  <c r="D72" i="1"/>
  <c r="D73" i="1"/>
  <c r="D74" i="1"/>
  <c r="D75" i="1"/>
  <c r="D76" i="1"/>
  <c r="D77" i="1"/>
  <c r="D66" i="1"/>
  <c r="C67" i="1"/>
  <c r="C68" i="1"/>
  <c r="C69" i="1"/>
  <c r="C70" i="1"/>
  <c r="C71" i="1"/>
  <c r="C72" i="1"/>
  <c r="C73" i="1"/>
  <c r="C74" i="1"/>
  <c r="C75" i="1"/>
  <c r="C76" i="1"/>
  <c r="C77" i="1"/>
  <c r="C66" i="1"/>
  <c r="B67" i="1"/>
  <c r="B68" i="1"/>
  <c r="B69" i="1"/>
  <c r="B70" i="1"/>
  <c r="B71" i="1"/>
  <c r="B72" i="1"/>
  <c r="B73" i="1"/>
  <c r="B74" i="1"/>
  <c r="B75" i="1"/>
  <c r="B76" i="1"/>
  <c r="B77" i="1"/>
  <c r="B66" i="1"/>
  <c r="D54" i="1"/>
  <c r="D56" i="1"/>
  <c r="D57" i="1"/>
  <c r="D58" i="1"/>
  <c r="D59" i="1"/>
  <c r="D60" i="1"/>
  <c r="D61" i="1"/>
  <c r="D62" i="1"/>
  <c r="D63" i="1"/>
  <c r="D64" i="1"/>
  <c r="D53" i="1"/>
  <c r="C54" i="1"/>
  <c r="C55" i="1"/>
  <c r="C56" i="1"/>
  <c r="C57" i="1"/>
  <c r="C58" i="1"/>
  <c r="C59" i="1"/>
  <c r="C60" i="1"/>
  <c r="C61" i="1"/>
  <c r="C62" i="1"/>
  <c r="C63" i="1"/>
  <c r="C64" i="1"/>
  <c r="C53" i="1"/>
  <c r="B55" i="1"/>
  <c r="B56" i="1"/>
  <c r="B58" i="1"/>
  <c r="B60" i="1"/>
  <c r="B61" i="1"/>
  <c r="B62" i="1"/>
  <c r="B63" i="1"/>
  <c r="B64" i="1"/>
  <c r="B53" i="1"/>
  <c r="D51" i="1"/>
  <c r="D41" i="1"/>
  <c r="D42" i="1"/>
  <c r="D43" i="1"/>
  <c r="D44" i="1"/>
  <c r="D45" i="1"/>
  <c r="D46" i="1"/>
  <c r="D47" i="1"/>
  <c r="D48" i="1"/>
  <c r="D49" i="1"/>
  <c r="D50" i="1"/>
  <c r="D40" i="1"/>
  <c r="C41" i="1"/>
  <c r="C42" i="1"/>
  <c r="C43" i="1"/>
  <c r="C44" i="1"/>
  <c r="C45" i="1"/>
  <c r="C46" i="1"/>
  <c r="C47" i="1"/>
  <c r="C48" i="1"/>
  <c r="C49" i="1"/>
  <c r="C50" i="1"/>
  <c r="C51" i="1"/>
  <c r="C40" i="1"/>
  <c r="B41" i="1"/>
  <c r="B42" i="1"/>
  <c r="B43" i="1"/>
  <c r="B44" i="1"/>
  <c r="B45" i="1"/>
  <c r="B46" i="1"/>
  <c r="B47" i="1"/>
  <c r="B48" i="1"/>
  <c r="B49" i="1"/>
  <c r="B50" i="1"/>
  <c r="B51" i="1"/>
  <c r="B52" i="1"/>
  <c r="B65" i="1"/>
  <c r="B78" i="1"/>
  <c r="B91" i="1"/>
  <c r="B104" i="1"/>
  <c r="B40" i="1"/>
  <c r="B39" i="1"/>
  <c r="B28" i="1"/>
  <c r="B29" i="1"/>
  <c r="B30" i="1"/>
  <c r="B31" i="1"/>
  <c r="B32" i="1"/>
  <c r="B33" i="1"/>
  <c r="B34" i="1"/>
  <c r="B35" i="1"/>
  <c r="B36" i="1"/>
  <c r="B37" i="1"/>
  <c r="B38" i="1"/>
  <c r="C28" i="1"/>
  <c r="C29" i="1"/>
  <c r="C30" i="1"/>
  <c r="C31" i="1"/>
  <c r="C32" i="1"/>
  <c r="C33" i="1"/>
  <c r="C34" i="1"/>
  <c r="C35" i="1"/>
  <c r="C36" i="1"/>
  <c r="C37" i="1"/>
  <c r="C38" i="1"/>
  <c r="C27" i="1"/>
  <c r="D28" i="1"/>
  <c r="D29" i="1"/>
  <c r="D30" i="1"/>
  <c r="D31" i="1"/>
  <c r="D32" i="1"/>
  <c r="D33" i="1"/>
  <c r="D34" i="1"/>
  <c r="D35" i="1"/>
  <c r="D36" i="1"/>
  <c r="D37" i="1"/>
  <c r="D38" i="1"/>
  <c r="D27" i="1"/>
  <c r="B27" i="1"/>
  <c r="F21" i="1"/>
  <c r="H21" i="1"/>
  <c r="J21" i="1"/>
  <c r="L21" i="1"/>
  <c r="N21" i="1"/>
  <c r="P21" i="1"/>
  <c r="D21" i="1"/>
  <c r="S22" i="4"/>
  <c r="T22" i="4"/>
  <c r="U22" i="4"/>
  <c r="V22" i="4"/>
  <c r="W22" i="4"/>
  <c r="X22" i="4"/>
  <c r="Y22" i="4"/>
  <c r="Z22" i="4"/>
  <c r="S23" i="4"/>
  <c r="T23" i="4"/>
  <c r="U23" i="4"/>
  <c r="V23" i="4"/>
  <c r="W23" i="4"/>
  <c r="X23" i="4"/>
  <c r="Y23" i="4"/>
  <c r="Z23" i="4"/>
  <c r="Q22" i="4"/>
  <c r="Q23" i="4"/>
  <c r="R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D111" i="1" l="1"/>
  <c r="D109" i="1"/>
  <c r="D108" i="1"/>
  <c r="C110" i="1"/>
  <c r="D114" i="1"/>
  <c r="D99" i="1"/>
  <c r="B59" i="1"/>
  <c r="B57" i="1"/>
  <c r="H23" i="3"/>
  <c r="G23" i="3"/>
  <c r="F23" i="3"/>
  <c r="E23" i="3"/>
  <c r="D23" i="3"/>
  <c r="C23" i="3"/>
  <c r="H22" i="3"/>
  <c r="G22" i="3"/>
  <c r="F22" i="3"/>
  <c r="E22" i="3"/>
  <c r="D22" i="3"/>
  <c r="C22" i="3"/>
  <c r="M22" i="2"/>
  <c r="K22" i="2"/>
  <c r="I22" i="2"/>
  <c r="G22" i="2"/>
  <c r="E22" i="2"/>
  <c r="C22" i="2"/>
  <c r="E22" i="1"/>
  <c r="P23" i="1"/>
  <c r="P22" i="1"/>
  <c r="N23" i="1"/>
  <c r="M23" i="1"/>
  <c r="L23" i="1"/>
  <c r="K23" i="1"/>
  <c r="J23" i="1"/>
  <c r="I23" i="1"/>
  <c r="H23" i="1"/>
  <c r="F23" i="1"/>
  <c r="E23" i="1"/>
  <c r="D23" i="1"/>
  <c r="C23" i="1"/>
  <c r="N22" i="1"/>
  <c r="M22" i="1"/>
  <c r="L22" i="1"/>
  <c r="K22" i="1"/>
  <c r="J22" i="1"/>
  <c r="I22" i="1"/>
  <c r="H22" i="1"/>
  <c r="G22" i="1"/>
  <c r="F22" i="1"/>
  <c r="D22" i="1"/>
  <c r="C22" i="1"/>
  <c r="N23" i="2"/>
  <c r="N22" i="2"/>
  <c r="L23" i="2"/>
  <c r="L22" i="2"/>
  <c r="J23" i="2"/>
  <c r="J22" i="2"/>
  <c r="H23" i="2"/>
  <c r="H22" i="2"/>
  <c r="F23" i="2"/>
  <c r="F22" i="2"/>
  <c r="D23" i="2"/>
  <c r="D22" i="2"/>
  <c r="M23" i="2"/>
  <c r="K23" i="2"/>
  <c r="I23" i="2"/>
  <c r="G23" i="2"/>
  <c r="E23" i="2"/>
  <c r="C23" i="2"/>
  <c r="C104" i="1"/>
  <c r="C91" i="1"/>
  <c r="C78" i="1"/>
  <c r="C65" i="1"/>
  <c r="C52" i="1"/>
  <c r="C39" i="1"/>
  <c r="C26" i="1"/>
  <c r="O23" i="1"/>
  <c r="O22" i="1"/>
  <c r="D52" i="1" l="1"/>
  <c r="B26" i="1"/>
  <c r="D65" i="1"/>
  <c r="D39" i="1"/>
  <c r="D91" i="1"/>
  <c r="D104" i="1"/>
  <c r="D26" i="1"/>
  <c r="D78" i="1"/>
</calcChain>
</file>

<file path=xl/sharedStrings.xml><?xml version="1.0" encoding="utf-8"?>
<sst xmlns="http://schemas.openxmlformats.org/spreadsheetml/2006/main" count="158" uniqueCount="44">
  <si>
    <t>SLIP ANGLE (Degree)</t>
  </si>
  <si>
    <t>MRF 135/70 R12" 69S</t>
  </si>
  <si>
    <t>TYRE NO: 4428301 3417</t>
  </si>
  <si>
    <t>TYRE NO: 4428339 3417</t>
  </si>
  <si>
    <t>Load: 175Kg</t>
  </si>
  <si>
    <t>Load: 200Kg</t>
  </si>
  <si>
    <t>Load: 250Kg</t>
  </si>
  <si>
    <t>Load: 290Kg</t>
  </si>
  <si>
    <t>Load: 325Kg</t>
  </si>
  <si>
    <t>A.P.: 30PSI</t>
  </si>
  <si>
    <t>A.P.: 32PSI</t>
  </si>
  <si>
    <t>A.P.: 34PSI</t>
  </si>
  <si>
    <t>A.P.: 35PSI</t>
  </si>
  <si>
    <t>CF(N)</t>
  </si>
  <si>
    <t>SAT(N-m)</t>
  </si>
  <si>
    <t>ANGLE (Degree)</t>
  </si>
  <si>
    <t>JK 135/70 R12" 69S</t>
  </si>
  <si>
    <t>TYRE NO: 4118</t>
  </si>
  <si>
    <t>Load: 310Kg</t>
  </si>
  <si>
    <t>A.P.: 40PSI</t>
  </si>
  <si>
    <t>A.P.: 42PSI</t>
  </si>
  <si>
    <t>Load: kg</t>
  </si>
  <si>
    <t>Mz/Fy</t>
  </si>
  <si>
    <t>Fy/alpha</t>
  </si>
  <si>
    <t>mu</t>
  </si>
  <si>
    <t>alphaprime</t>
  </si>
  <si>
    <t>SATprime</t>
  </si>
  <si>
    <t>CFprime</t>
  </si>
  <si>
    <t>CONTINENTAL 125/80 R13" (BM)</t>
  </si>
  <si>
    <t>Load: 150Kg</t>
  </si>
  <si>
    <t>P ANGLE (Degree)</t>
  </si>
  <si>
    <t>MRF 120/80 R12" 74F</t>
  </si>
  <si>
    <t>S1 TYRE NO: 6007441 4424</t>
  </si>
  <si>
    <t>S2 TYRE NO: 6010901 4424</t>
  </si>
  <si>
    <t>S3 TYRE NO: 6001550 4424</t>
  </si>
  <si>
    <t>S4 TYRE NO: 6003758 4424</t>
  </si>
  <si>
    <t>Load: 125Kg</t>
  </si>
  <si>
    <t>Load: 275Kg</t>
  </si>
  <si>
    <t>Load: 300Kg</t>
  </si>
  <si>
    <t>Load: 350Kg</t>
  </si>
  <si>
    <t>Load: 375Kg</t>
  </si>
  <si>
    <t>A.P.: 38PSI</t>
  </si>
  <si>
    <t>A.P.: 50PSI</t>
  </si>
  <si>
    <t>Fy/Fz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</si>
</sst>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2" borderId="0" xfId="1" applyAlignment="1">
      <alignment vertical="center" wrapText="1"/>
    </xf>
    <xf numFmtId="0" fontId="2" fillId="2" borderId="0" xfId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EACF-5D0B-48F8-AEBB-B8E3FBA30728}">
  <dimension ref="B2:P116"/>
  <sheetViews>
    <sheetView topLeftCell="A80" zoomScaleNormal="100" workbookViewId="0">
      <selection activeCell="B25" sqref="B25:D116"/>
    </sheetView>
  </sheetViews>
  <sheetFormatPr defaultRowHeight="15" x14ac:dyDescent="0.25"/>
  <cols>
    <col min="2" max="4" width="11.5703125" bestFit="1" customWidth="1"/>
  </cols>
  <sheetData>
    <row r="2" spans="2:16" ht="15" customHeight="1" x14ac:dyDescent="0.25">
      <c r="B2" s="6" t="s">
        <v>0</v>
      </c>
      <c r="C2" s="7" t="s">
        <v>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2" t="s">
        <v>24</v>
      </c>
      <c r="P2" s="2">
        <v>0.5</v>
      </c>
    </row>
    <row r="3" spans="2:16" ht="15" customHeight="1" x14ac:dyDescent="0.25">
      <c r="B3" s="6"/>
      <c r="C3" s="6" t="s">
        <v>2</v>
      </c>
      <c r="D3" s="6"/>
      <c r="E3" s="6"/>
      <c r="F3" s="6"/>
      <c r="G3" s="6"/>
      <c r="H3" s="6"/>
      <c r="I3" s="6"/>
      <c r="J3" s="6"/>
      <c r="K3" s="6" t="s">
        <v>3</v>
      </c>
      <c r="L3" s="6"/>
      <c r="M3" s="6"/>
      <c r="N3" s="6"/>
      <c r="O3" s="6"/>
      <c r="P3" s="6"/>
    </row>
    <row r="4" spans="2:16" ht="15" customHeight="1" x14ac:dyDescent="0.25">
      <c r="B4" s="6"/>
      <c r="C4" s="2" t="s">
        <v>21</v>
      </c>
      <c r="D4" s="2">
        <v>125</v>
      </c>
      <c r="E4" s="2" t="s">
        <v>21</v>
      </c>
      <c r="F4" s="2">
        <v>175</v>
      </c>
      <c r="G4" s="2" t="s">
        <v>21</v>
      </c>
      <c r="H4" s="2">
        <v>200</v>
      </c>
      <c r="I4" s="2" t="s">
        <v>21</v>
      </c>
      <c r="J4" s="2">
        <v>225</v>
      </c>
      <c r="K4" s="2" t="s">
        <v>21</v>
      </c>
      <c r="L4" s="2">
        <v>250</v>
      </c>
      <c r="M4" s="2" t="s">
        <v>21</v>
      </c>
      <c r="N4" s="2">
        <v>290</v>
      </c>
      <c r="O4" s="2" t="s">
        <v>21</v>
      </c>
      <c r="P4" s="2">
        <v>325</v>
      </c>
    </row>
    <row r="5" spans="2:16" ht="15" customHeight="1" x14ac:dyDescent="0.25">
      <c r="B5" s="6"/>
      <c r="C5" s="6" t="s">
        <v>9</v>
      </c>
      <c r="D5" s="6"/>
      <c r="E5" s="6" t="s">
        <v>9</v>
      </c>
      <c r="F5" s="6"/>
      <c r="G5" s="6" t="s">
        <v>10</v>
      </c>
      <c r="H5" s="6"/>
      <c r="I5" s="6" t="s">
        <v>11</v>
      </c>
      <c r="J5" s="6"/>
      <c r="K5" s="6" t="s">
        <v>11</v>
      </c>
      <c r="L5" s="6"/>
      <c r="M5" s="6" t="s">
        <v>12</v>
      </c>
      <c r="N5" s="6"/>
      <c r="O5" s="6" t="s">
        <v>12</v>
      </c>
      <c r="P5" s="6"/>
    </row>
    <row r="6" spans="2:16" ht="30" x14ac:dyDescent="0.25">
      <c r="B6" s="6"/>
      <c r="C6" s="2" t="s">
        <v>13</v>
      </c>
      <c r="D6" s="2" t="s">
        <v>14</v>
      </c>
      <c r="E6" s="2" t="s">
        <v>13</v>
      </c>
      <c r="F6" s="2" t="s">
        <v>14</v>
      </c>
      <c r="G6" s="2" t="s">
        <v>13</v>
      </c>
      <c r="H6" s="2" t="s">
        <v>14</v>
      </c>
      <c r="I6" s="2" t="s">
        <v>13</v>
      </c>
      <c r="J6" s="2" t="s">
        <v>14</v>
      </c>
      <c r="K6" s="2" t="s">
        <v>13</v>
      </c>
      <c r="L6" s="2" t="s">
        <v>14</v>
      </c>
      <c r="M6" s="2" t="s">
        <v>13</v>
      </c>
      <c r="N6" s="2" t="s">
        <v>14</v>
      </c>
      <c r="O6" s="2" t="s">
        <v>13</v>
      </c>
      <c r="P6" s="2" t="s">
        <v>14</v>
      </c>
    </row>
    <row r="7" spans="2:16" x14ac:dyDescent="0.25">
      <c r="B7" s="2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2:16" x14ac:dyDescent="0.25">
      <c r="B8" s="2">
        <v>0.5</v>
      </c>
      <c r="C8" s="1">
        <v>144.68</v>
      </c>
      <c r="D8" s="1">
        <v>0.93</v>
      </c>
      <c r="E8" s="1">
        <v>194.93</v>
      </c>
      <c r="F8" s="1">
        <v>2.69</v>
      </c>
      <c r="G8" s="1">
        <v>210.83</v>
      </c>
      <c r="H8" s="1">
        <v>3.91</v>
      </c>
      <c r="I8" s="1">
        <v>222.67</v>
      </c>
      <c r="J8" s="1">
        <v>4.49</v>
      </c>
      <c r="K8" s="1">
        <v>233.7</v>
      </c>
      <c r="L8" s="1">
        <v>4.82</v>
      </c>
      <c r="M8" s="1">
        <v>246.82</v>
      </c>
      <c r="N8" s="1">
        <v>6.09</v>
      </c>
      <c r="O8" s="1">
        <v>254.2</v>
      </c>
      <c r="P8" s="1">
        <v>7.19</v>
      </c>
    </row>
    <row r="9" spans="2:16" x14ac:dyDescent="0.25">
      <c r="B9" s="2">
        <v>1</v>
      </c>
      <c r="C9" s="1">
        <v>283.02999999999997</v>
      </c>
      <c r="D9" s="1">
        <v>1.37</v>
      </c>
      <c r="E9" s="1">
        <v>385.57</v>
      </c>
      <c r="F9" s="1">
        <v>4.21</v>
      </c>
      <c r="G9" s="1">
        <v>419.27</v>
      </c>
      <c r="H9" s="1">
        <v>6.39</v>
      </c>
      <c r="I9" s="1">
        <v>443.29</v>
      </c>
      <c r="J9" s="1">
        <v>7.28</v>
      </c>
      <c r="K9" s="1">
        <v>465.36</v>
      </c>
      <c r="L9" s="1">
        <v>7.6</v>
      </c>
      <c r="M9" s="1">
        <v>492.96</v>
      </c>
      <c r="N9" s="1">
        <v>10.25</v>
      </c>
      <c r="O9" s="1">
        <v>509.66</v>
      </c>
      <c r="P9" s="1">
        <v>12.75</v>
      </c>
    </row>
    <row r="10" spans="2:16" x14ac:dyDescent="0.25">
      <c r="B10" s="2">
        <v>1.5</v>
      </c>
      <c r="C10" s="1">
        <v>410.15</v>
      </c>
      <c r="D10" s="1">
        <v>1.42</v>
      </c>
      <c r="E10" s="1">
        <v>563.52</v>
      </c>
      <c r="F10" s="1">
        <v>5.0999999999999996</v>
      </c>
      <c r="G10" s="1">
        <v>612.04999999999995</v>
      </c>
      <c r="H10" s="1">
        <v>7.74</v>
      </c>
      <c r="I10" s="1">
        <v>649.91999999999996</v>
      </c>
      <c r="J10" s="1">
        <v>8.98</v>
      </c>
      <c r="K10" s="1">
        <v>687.25</v>
      </c>
      <c r="L10" s="1">
        <v>9.73</v>
      </c>
      <c r="M10" s="1">
        <v>731.05</v>
      </c>
      <c r="N10" s="1">
        <v>13.29</v>
      </c>
      <c r="O10" s="1">
        <v>758.62</v>
      </c>
      <c r="P10" s="1">
        <v>16.88</v>
      </c>
    </row>
    <row r="11" spans="2:16" x14ac:dyDescent="0.25">
      <c r="B11" s="2">
        <v>2</v>
      </c>
      <c r="C11" s="1">
        <v>526.77</v>
      </c>
      <c r="D11" s="1">
        <v>1.33</v>
      </c>
      <c r="E11" s="1">
        <v>728.95</v>
      </c>
      <c r="F11" s="1">
        <v>5.45</v>
      </c>
      <c r="G11" s="1">
        <v>788.38</v>
      </c>
      <c r="H11" s="1">
        <v>8.0500000000000007</v>
      </c>
      <c r="I11" s="1">
        <v>840.95</v>
      </c>
      <c r="J11" s="1">
        <v>9.6199999999999992</v>
      </c>
      <c r="K11" s="1">
        <v>896.6</v>
      </c>
      <c r="L11" s="1">
        <v>11.19</v>
      </c>
      <c r="M11" s="1">
        <v>958.05</v>
      </c>
      <c r="N11" s="1">
        <v>15.49</v>
      </c>
      <c r="O11" s="1">
        <v>997.62</v>
      </c>
      <c r="P11" s="1">
        <v>19.82</v>
      </c>
    </row>
    <row r="12" spans="2:16" x14ac:dyDescent="0.25">
      <c r="B12" s="2">
        <v>2.5</v>
      </c>
      <c r="C12" s="1">
        <v>631.4</v>
      </c>
      <c r="D12" s="1">
        <v>0.93</v>
      </c>
      <c r="E12" s="1">
        <v>877.96</v>
      </c>
      <c r="F12" s="1">
        <v>5.35</v>
      </c>
      <c r="G12" s="1">
        <v>947.11</v>
      </c>
      <c r="H12" s="1">
        <v>7.77</v>
      </c>
      <c r="I12" s="1">
        <v>1015.29</v>
      </c>
      <c r="J12" s="1">
        <v>9.64</v>
      </c>
      <c r="K12" s="1">
        <v>1087.4000000000001</v>
      </c>
      <c r="L12" s="1">
        <v>11.79</v>
      </c>
      <c r="M12" s="1">
        <v>1169.8399999999999</v>
      </c>
      <c r="N12" s="1">
        <v>16.77</v>
      </c>
      <c r="O12" s="1">
        <v>1223.1099999999999</v>
      </c>
      <c r="P12" s="1">
        <v>21.8</v>
      </c>
    </row>
    <row r="13" spans="2:16" x14ac:dyDescent="0.25">
      <c r="B13" s="2">
        <v>3</v>
      </c>
      <c r="C13" s="1">
        <v>726.16</v>
      </c>
      <c r="D13" s="1">
        <v>0.48</v>
      </c>
      <c r="E13" s="1">
        <v>1011.99</v>
      </c>
      <c r="F13" s="1">
        <v>4.88</v>
      </c>
      <c r="G13" s="1">
        <v>1090.1099999999999</v>
      </c>
      <c r="H13" s="1">
        <v>7.01</v>
      </c>
      <c r="I13" s="1">
        <v>1173.93</v>
      </c>
      <c r="J13" s="1">
        <v>9.06</v>
      </c>
      <c r="K13" s="1">
        <v>1261.68</v>
      </c>
      <c r="L13" s="1">
        <v>11.8</v>
      </c>
      <c r="M13" s="1">
        <v>1367.96</v>
      </c>
      <c r="N13" s="1">
        <v>17.36</v>
      </c>
      <c r="O13" s="1">
        <v>1437.32</v>
      </c>
      <c r="P13" s="1">
        <v>22.96</v>
      </c>
    </row>
    <row r="14" spans="2:16" x14ac:dyDescent="0.25">
      <c r="B14" s="2">
        <v>3.5</v>
      </c>
      <c r="C14" s="1">
        <v>809.14</v>
      </c>
      <c r="D14" s="1">
        <v>-0.1</v>
      </c>
      <c r="E14" s="1">
        <v>1126.6300000000001</v>
      </c>
      <c r="F14" s="1">
        <v>4.0999999999999996</v>
      </c>
      <c r="G14" s="1">
        <v>1214.3900000000001</v>
      </c>
      <c r="H14" s="1">
        <v>5.97</v>
      </c>
      <c r="I14" s="1">
        <v>1309.3499999999999</v>
      </c>
      <c r="J14" s="1">
        <v>7.9</v>
      </c>
      <c r="K14" s="1">
        <v>1414.5</v>
      </c>
      <c r="L14" s="1">
        <v>11.4</v>
      </c>
      <c r="M14" s="1">
        <v>1546.02</v>
      </c>
      <c r="N14" s="1">
        <v>17.21</v>
      </c>
      <c r="O14" s="1">
        <v>1629.04</v>
      </c>
      <c r="P14" s="1">
        <v>22.82</v>
      </c>
    </row>
    <row r="15" spans="2:16" x14ac:dyDescent="0.25">
      <c r="B15" s="2">
        <v>4</v>
      </c>
      <c r="C15" s="1">
        <v>879.84</v>
      </c>
      <c r="D15" s="1">
        <v>-0.69</v>
      </c>
      <c r="E15" s="1">
        <v>1222.47</v>
      </c>
      <c r="F15" s="1">
        <v>3.33</v>
      </c>
      <c r="G15" s="1">
        <v>1320.27</v>
      </c>
      <c r="H15" s="1">
        <v>5.0199999999999996</v>
      </c>
      <c r="I15" s="1">
        <v>1422.2</v>
      </c>
      <c r="J15" s="1">
        <v>6.74</v>
      </c>
      <c r="K15" s="1">
        <v>1542.76</v>
      </c>
      <c r="L15" s="1">
        <v>10.69</v>
      </c>
      <c r="M15" s="1">
        <v>1698.86</v>
      </c>
      <c r="N15" s="1">
        <v>16.68</v>
      </c>
      <c r="O15" s="1">
        <v>1793.13</v>
      </c>
      <c r="P15" s="1">
        <v>22</v>
      </c>
    </row>
    <row r="16" spans="2:16" x14ac:dyDescent="0.25">
      <c r="B16" s="2">
        <v>4.5</v>
      </c>
      <c r="C16" s="1">
        <v>940.29</v>
      </c>
      <c r="D16" s="1">
        <v>-1.4</v>
      </c>
      <c r="E16" s="1">
        <v>1303.67</v>
      </c>
      <c r="F16" s="1">
        <v>2.4900000000000002</v>
      </c>
      <c r="G16" s="1">
        <v>1410</v>
      </c>
      <c r="H16" s="1">
        <v>3.95</v>
      </c>
      <c r="I16" s="1">
        <v>1518.05</v>
      </c>
      <c r="J16" s="1">
        <v>5.39</v>
      </c>
      <c r="K16" s="1">
        <v>1650.93</v>
      </c>
      <c r="L16" s="1">
        <v>9.61</v>
      </c>
      <c r="M16" s="1">
        <v>1829.47</v>
      </c>
      <c r="N16" s="1">
        <v>15.63</v>
      </c>
      <c r="O16" s="1">
        <v>1938.44</v>
      </c>
      <c r="P16" s="1">
        <v>20.96</v>
      </c>
    </row>
    <row r="17" spans="2:16" x14ac:dyDescent="0.25">
      <c r="B17" s="2">
        <v>5</v>
      </c>
      <c r="C17" s="1">
        <v>990.59</v>
      </c>
      <c r="D17" s="1">
        <v>-2.0699999999999998</v>
      </c>
      <c r="E17" s="1">
        <v>1374.19</v>
      </c>
      <c r="F17" s="1">
        <v>1.65</v>
      </c>
      <c r="G17" s="1">
        <v>1486.44</v>
      </c>
      <c r="H17" s="1">
        <v>2.86</v>
      </c>
      <c r="I17" s="1">
        <v>1599.06</v>
      </c>
      <c r="J17" s="1">
        <v>3.99</v>
      </c>
      <c r="K17" s="1">
        <v>1745.9</v>
      </c>
      <c r="L17" s="1">
        <v>8.51</v>
      </c>
      <c r="M17" s="1">
        <v>1938.09</v>
      </c>
      <c r="N17" s="1">
        <v>14.09</v>
      </c>
      <c r="O17" s="1">
        <v>2065.65</v>
      </c>
      <c r="P17" s="1">
        <v>19.55</v>
      </c>
    </row>
    <row r="18" spans="2:16" x14ac:dyDescent="0.25">
      <c r="B18" s="2">
        <v>5.5</v>
      </c>
      <c r="C18" s="1">
        <v>1031.3800000000001</v>
      </c>
      <c r="D18" s="1">
        <v>-2.74</v>
      </c>
      <c r="E18" s="1">
        <v>1435.38</v>
      </c>
      <c r="F18" s="1">
        <v>0.84</v>
      </c>
      <c r="G18" s="1">
        <v>1554.03</v>
      </c>
      <c r="H18" s="1">
        <v>1.82</v>
      </c>
      <c r="I18" s="1">
        <v>1668.97</v>
      </c>
      <c r="J18" s="1">
        <v>2.7</v>
      </c>
      <c r="K18" s="1">
        <v>1830.31</v>
      </c>
      <c r="L18" s="1">
        <v>7.35</v>
      </c>
      <c r="M18" s="1">
        <v>2024.56</v>
      </c>
      <c r="N18" s="1">
        <v>12.03</v>
      </c>
      <c r="O18" s="1">
        <v>2177.61</v>
      </c>
      <c r="P18" s="1">
        <v>18.010000000000002</v>
      </c>
    </row>
    <row r="19" spans="2:16" x14ac:dyDescent="0.25">
      <c r="B19" s="2">
        <v>6</v>
      </c>
      <c r="C19" s="1">
        <v>1064.8499999999999</v>
      </c>
      <c r="D19" s="1">
        <v>-3.4</v>
      </c>
      <c r="E19" s="1">
        <v>1479.22</v>
      </c>
      <c r="F19" s="1">
        <v>-0.36</v>
      </c>
      <c r="G19" s="1">
        <v>1616.42</v>
      </c>
      <c r="H19" s="1">
        <v>0.98</v>
      </c>
      <c r="I19" s="1">
        <v>1732.92</v>
      </c>
      <c r="J19" s="1">
        <v>1.73</v>
      </c>
      <c r="K19" s="1">
        <v>1905.54</v>
      </c>
      <c r="L19" s="1">
        <v>6.25</v>
      </c>
      <c r="M19" s="1">
        <v>2092.4299999999998</v>
      </c>
      <c r="N19" s="1">
        <v>9.61</v>
      </c>
      <c r="O19" s="1">
        <v>2274.9699999999998</v>
      </c>
      <c r="P19" s="1">
        <v>16.420000000000002</v>
      </c>
    </row>
    <row r="21" spans="2:16" x14ac:dyDescent="0.25">
      <c r="B21" t="s">
        <v>43</v>
      </c>
      <c r="C21">
        <f>C19/D21/9.8</f>
        <v>0.86926530612244879</v>
      </c>
      <c r="D21">
        <f>D4</f>
        <v>125</v>
      </c>
      <c r="E21">
        <f>E19/F21/9.8</f>
        <v>0.86251895043731763</v>
      </c>
      <c r="F21">
        <f t="shared" ref="E21:P21" si="0">F4</f>
        <v>175</v>
      </c>
      <c r="G21">
        <f>G19/H21/9.8</f>
        <v>0.82470408163265307</v>
      </c>
      <c r="H21">
        <f t="shared" si="0"/>
        <v>200</v>
      </c>
      <c r="I21">
        <f>I19/J21/9.8</f>
        <v>0.78590476190476188</v>
      </c>
      <c r="J21">
        <f t="shared" si="0"/>
        <v>225</v>
      </c>
      <c r="K21">
        <f>K19/L21/9.8</f>
        <v>0.77777142857142856</v>
      </c>
      <c r="L21">
        <f t="shared" si="0"/>
        <v>250</v>
      </c>
      <c r="M21">
        <f>M19/N21/9.8</f>
        <v>0.73625263898662896</v>
      </c>
      <c r="N21">
        <f t="shared" si="0"/>
        <v>290</v>
      </c>
      <c r="O21">
        <f>O19/P21/9.8</f>
        <v>0.71427629513343782</v>
      </c>
      <c r="P21">
        <f t="shared" si="0"/>
        <v>325</v>
      </c>
    </row>
    <row r="22" spans="2:16" x14ac:dyDescent="0.25">
      <c r="B22" t="s">
        <v>22</v>
      </c>
      <c r="C22">
        <f>D8/C8</f>
        <v>6.4279789881116949E-3</v>
      </c>
      <c r="D22">
        <f>D4</f>
        <v>125</v>
      </c>
      <c r="E22">
        <f>F8/E8</f>
        <v>1.3799825578412762E-2</v>
      </c>
      <c r="F22">
        <f>F4</f>
        <v>175</v>
      </c>
      <c r="G22">
        <f>H8/G8</f>
        <v>1.8545747758857846E-2</v>
      </c>
      <c r="H22">
        <f>H4</f>
        <v>200</v>
      </c>
      <c r="I22">
        <f>J8/I8</f>
        <v>2.0164368796874301E-2</v>
      </c>
      <c r="J22">
        <f>J4</f>
        <v>225</v>
      </c>
      <c r="K22">
        <f>L8/K8</f>
        <v>2.0624732563115106E-2</v>
      </c>
      <c r="L22">
        <f>L4</f>
        <v>250</v>
      </c>
      <c r="M22">
        <f>N8/M8</f>
        <v>2.4673851389676687E-2</v>
      </c>
      <c r="N22">
        <f>N4</f>
        <v>290</v>
      </c>
      <c r="O22">
        <f>P8/O8</f>
        <v>2.8284815106215583E-2</v>
      </c>
      <c r="P22">
        <f>P4</f>
        <v>325</v>
      </c>
    </row>
    <row r="23" spans="2:16" x14ac:dyDescent="0.25">
      <c r="B23" t="s">
        <v>23</v>
      </c>
      <c r="C23">
        <f>(C8-C9)/RADIANS(-0.5)</f>
        <v>15853.742191269874</v>
      </c>
      <c r="D23">
        <f>D4</f>
        <v>125</v>
      </c>
      <c r="E23">
        <f t="shared" ref="E21:M23" si="1">(E8-E9)/RADIANS(-0.5)</f>
        <v>21845.734812748025</v>
      </c>
      <c r="F23">
        <f>F4</f>
        <v>175</v>
      </c>
      <c r="G23">
        <f t="shared" si="1"/>
        <v>23885.464563413756</v>
      </c>
      <c r="H23">
        <f>H4</f>
        <v>200</v>
      </c>
      <c r="I23">
        <f t="shared" si="1"/>
        <v>25281.189752352446</v>
      </c>
      <c r="J23">
        <f>J4</f>
        <v>225</v>
      </c>
      <c r="K23">
        <f t="shared" si="1"/>
        <v>26546.280564001303</v>
      </c>
      <c r="L23">
        <f>L4</f>
        <v>250</v>
      </c>
      <c r="M23">
        <f t="shared" si="1"/>
        <v>28205.566338700162</v>
      </c>
      <c r="N23">
        <f>N4</f>
        <v>290</v>
      </c>
      <c r="O23">
        <f t="shared" ref="O21:O23" si="2">(O8-O9)/RADIANS(-0.5)</f>
        <v>29273.559668824026</v>
      </c>
      <c r="P23">
        <f>P4</f>
        <v>325</v>
      </c>
    </row>
    <row r="25" spans="2:16" x14ac:dyDescent="0.25">
      <c r="B25" t="s">
        <v>25</v>
      </c>
      <c r="C25" t="s">
        <v>27</v>
      </c>
      <c r="D25" t="s">
        <v>26</v>
      </c>
    </row>
    <row r="26" spans="2:16" x14ac:dyDescent="0.25">
      <c r="B26" s="2">
        <f>$C$23*TAN(RADIANS(B7))/$P$2/$D$4/9.8</f>
        <v>0</v>
      </c>
      <c r="C26" s="1">
        <f>C7/$P$2/$D$4/9.8</f>
        <v>0</v>
      </c>
      <c r="D26" s="1">
        <f>D7/$P$2/$D$4/9.8/$C$22</f>
        <v>0</v>
      </c>
      <c r="J26">
        <f>0.77*0.5</f>
        <v>0.38500000000000001</v>
      </c>
    </row>
    <row r="27" spans="2:16" x14ac:dyDescent="0.25">
      <c r="B27" s="2">
        <f>$C$23*TAN(RADIANS(B8))/$C$21/$D$4/9.8</f>
        <v>0.12992770070149481</v>
      </c>
      <c r="C27" s="1">
        <f>C8/$C$21/$D$4/9.8</f>
        <v>0.13586890172324745</v>
      </c>
      <c r="D27" s="1">
        <f>D8/$C$21/$D$4/9.8/$C$22</f>
        <v>0.13586890172324745</v>
      </c>
    </row>
    <row r="28" spans="2:16" x14ac:dyDescent="0.25">
      <c r="B28" s="2">
        <f t="shared" ref="B28:B38" si="3">$C$23*TAN(RADIANS(B9))/$C$21/$D$4/9.8</f>
        <v>0.2598751930354869</v>
      </c>
      <c r="C28" s="1">
        <f t="shared" ref="C28:C38" si="4">C9/$C$21/$D$4/9.8</f>
        <v>0.26579330422125186</v>
      </c>
      <c r="D28" s="1">
        <f t="shared" ref="D28:D38" si="5">D9/$C$21/$D$4/9.8/$C$22</f>
        <v>0.20015096275360106</v>
      </c>
    </row>
    <row r="29" spans="2:16" x14ac:dyDescent="0.25">
      <c r="B29" s="2">
        <f t="shared" si="3"/>
        <v>0.38986228069559348</v>
      </c>
      <c r="C29" s="1">
        <f t="shared" si="4"/>
        <v>0.38517162041602104</v>
      </c>
      <c r="D29" s="1">
        <f t="shared" si="5"/>
        <v>0.2074557424161412</v>
      </c>
    </row>
    <row r="30" spans="2:16" x14ac:dyDescent="0.25">
      <c r="B30" s="2">
        <f t="shared" si="3"/>
        <v>0.51990879151329383</v>
      </c>
      <c r="C30" s="1">
        <f t="shared" si="4"/>
        <v>0.49468939287223557</v>
      </c>
      <c r="D30" s="1">
        <f t="shared" si="5"/>
        <v>0.19430713902356891</v>
      </c>
    </row>
    <row r="31" spans="2:16" x14ac:dyDescent="0.25">
      <c r="B31" s="2">
        <f t="shared" si="3"/>
        <v>0.65003458956595095</v>
      </c>
      <c r="C31" s="1">
        <f t="shared" si="4"/>
        <v>0.59294736347842414</v>
      </c>
      <c r="D31" s="1">
        <f t="shared" si="5"/>
        <v>0.13586890172324745</v>
      </c>
    </row>
    <row r="32" spans="2:16" x14ac:dyDescent="0.25">
      <c r="B32" s="2">
        <f t="shared" si="3"/>
        <v>0.78025958733183987</v>
      </c>
      <c r="C32" s="1">
        <f t="shared" si="4"/>
        <v>0.68193642297037149</v>
      </c>
      <c r="D32" s="1">
        <f t="shared" si="5"/>
        <v>7.0125884760385768E-2</v>
      </c>
    </row>
    <row r="33" spans="2:4" x14ac:dyDescent="0.25">
      <c r="B33" s="2">
        <f t="shared" si="3"/>
        <v>0.91060375790801162</v>
      </c>
      <c r="C33" s="1">
        <f t="shared" si="4"/>
        <v>0.75986289148706398</v>
      </c>
      <c r="D33" s="1">
        <f t="shared" si="5"/>
        <v>-1.4609559325080368E-2</v>
      </c>
    </row>
    <row r="34" spans="2:4" x14ac:dyDescent="0.25">
      <c r="B34" s="2">
        <f t="shared" si="3"/>
        <v>1.0410871473069685</v>
      </c>
      <c r="C34" s="1">
        <f t="shared" si="4"/>
        <v>0.82625721932666596</v>
      </c>
      <c r="D34" s="1">
        <f t="shared" si="5"/>
        <v>-0.10080595934305453</v>
      </c>
    </row>
    <row r="35" spans="2:4" x14ac:dyDescent="0.25">
      <c r="B35" s="2">
        <f t="shared" si="3"/>
        <v>1.1717298868482937</v>
      </c>
      <c r="C35" s="1">
        <f t="shared" si="4"/>
        <v>0.88302577827863082</v>
      </c>
      <c r="D35" s="1">
        <f t="shared" si="5"/>
        <v>-0.20453383055112515</v>
      </c>
    </row>
    <row r="36" spans="2:4" x14ac:dyDescent="0.25">
      <c r="B36" s="2">
        <f t="shared" si="3"/>
        <v>1.3025522056616006</v>
      </c>
      <c r="C36" s="1">
        <f t="shared" si="4"/>
        <v>0.93026247828332631</v>
      </c>
      <c r="D36" s="1">
        <f t="shared" si="5"/>
        <v>-0.30241787802916359</v>
      </c>
    </row>
    <row r="37" spans="2:4" x14ac:dyDescent="0.25">
      <c r="B37" s="2">
        <f t="shared" si="3"/>
        <v>1.4335744433174031</v>
      </c>
      <c r="C37" s="1">
        <f t="shared" si="4"/>
        <v>0.96856834295910255</v>
      </c>
      <c r="D37" s="1">
        <f t="shared" si="5"/>
        <v>-0.40030192550720212</v>
      </c>
    </row>
    <row r="38" spans="2:4" x14ac:dyDescent="0.25">
      <c r="B38" s="2">
        <f t="shared" si="3"/>
        <v>1.5648170626028175</v>
      </c>
      <c r="C38" s="1">
        <f t="shared" si="4"/>
        <v>1.0000000000000002</v>
      </c>
      <c r="D38" s="1">
        <f t="shared" si="5"/>
        <v>-0.49672501705273248</v>
      </c>
    </row>
    <row r="39" spans="2:4" x14ac:dyDescent="0.25">
      <c r="B39" s="2">
        <f>$E$23*TAN(RADIANS(B7))/$E$21/$F$4/9.8</f>
        <v>0</v>
      </c>
      <c r="C39" s="1">
        <f>E7/$P$2/$F$4/9.8</f>
        <v>0</v>
      </c>
      <c r="D39" s="1">
        <f>F7/$P$2/$F$4/9.8/$E$22</f>
        <v>0</v>
      </c>
    </row>
    <row r="40" spans="2:4" x14ac:dyDescent="0.25">
      <c r="B40" s="2">
        <f>$E$23*TAN(RADIANS(B8))/$E$21/$F$4/9.8</f>
        <v>0.12888200504511077</v>
      </c>
      <c r="C40" s="1">
        <f>E8/$E$21/$F$4/9.8</f>
        <v>0.13177891050688878</v>
      </c>
      <c r="D40" s="1">
        <f>F8/$E$21/$F$4/9.8/$E$22</f>
        <v>0.13177891050688881</v>
      </c>
    </row>
    <row r="41" spans="2:4" x14ac:dyDescent="0.25">
      <c r="B41" s="2">
        <f t="shared" ref="B41:B51" si="6">$E$23*TAN(RADIANS(B9))/$E$21/$F$4/9.8</f>
        <v>0.25778364243394492</v>
      </c>
      <c r="C41" s="1">
        <f t="shared" ref="C41:C51" si="7">E9/$E$21/$F$4/9.8</f>
        <v>0.26065764389340329</v>
      </c>
      <c r="D41" s="1">
        <f t="shared" ref="D41:D51" si="8">F9/$E$21/$F$4/9.8/$E$22</f>
        <v>0.20624134320966611</v>
      </c>
    </row>
    <row r="42" spans="2:4" x14ac:dyDescent="0.25">
      <c r="B42" s="2">
        <f t="shared" si="6"/>
        <v>0.38672455647427456</v>
      </c>
      <c r="C42" s="1">
        <f t="shared" si="7"/>
        <v>0.38095753167209745</v>
      </c>
      <c r="D42" s="1">
        <f t="shared" si="8"/>
        <v>0.24984105709484494</v>
      </c>
    </row>
    <row r="43" spans="2:4" x14ac:dyDescent="0.25">
      <c r="B43" s="2">
        <f t="shared" si="6"/>
        <v>0.51572441541746505</v>
      </c>
      <c r="C43" s="1">
        <f t="shared" si="7"/>
        <v>0.4927934992766459</v>
      </c>
      <c r="D43" s="1">
        <f t="shared" si="8"/>
        <v>0.26698701199351071</v>
      </c>
    </row>
    <row r="44" spans="2:4" x14ac:dyDescent="0.25">
      <c r="B44" s="2">
        <f t="shared" si="6"/>
        <v>0.64480292346904855</v>
      </c>
      <c r="C44" s="1">
        <f t="shared" si="7"/>
        <v>0.59352902205216274</v>
      </c>
      <c r="D44" s="1">
        <f t="shared" si="8"/>
        <v>0.26208816773674909</v>
      </c>
    </row>
    <row r="45" spans="2:4" x14ac:dyDescent="0.25">
      <c r="B45" s="2">
        <f t="shared" si="6"/>
        <v>0.77397983284592442</v>
      </c>
      <c r="C45" s="1">
        <f t="shared" si="7"/>
        <v>0.68413758602506736</v>
      </c>
      <c r="D45" s="1">
        <f t="shared" si="8"/>
        <v>0.23906359972996921</v>
      </c>
    </row>
    <row r="46" spans="2:4" x14ac:dyDescent="0.25">
      <c r="B46" s="2">
        <f t="shared" si="6"/>
        <v>0.90327495589589057</v>
      </c>
      <c r="C46" s="1">
        <f t="shared" si="7"/>
        <v>0.76163789023945061</v>
      </c>
      <c r="D46" s="1">
        <f t="shared" si="8"/>
        <v>0.20085261452722827</v>
      </c>
    </row>
    <row r="47" spans="2:4" x14ac:dyDescent="0.25">
      <c r="B47" s="2">
        <f t="shared" si="6"/>
        <v>1.0327081772953517</v>
      </c>
      <c r="C47" s="1">
        <f t="shared" si="7"/>
        <v>0.82642879355335941</v>
      </c>
      <c r="D47" s="1">
        <f t="shared" si="8"/>
        <v>0.16313151375016344</v>
      </c>
    </row>
    <row r="48" spans="2:4" x14ac:dyDescent="0.25">
      <c r="B48" s="2">
        <f t="shared" si="6"/>
        <v>1.1622994663412176</v>
      </c>
      <c r="C48" s="1">
        <f t="shared" si="7"/>
        <v>0.88132258893200477</v>
      </c>
      <c r="D48" s="1">
        <f t="shared" si="8"/>
        <v>0.12198122199336547</v>
      </c>
    </row>
    <row r="49" spans="2:4" x14ac:dyDescent="0.25">
      <c r="B49" s="2">
        <f t="shared" si="6"/>
        <v>1.2920688893532244</v>
      </c>
      <c r="C49" s="1">
        <f t="shared" si="7"/>
        <v>0.92899636294804022</v>
      </c>
      <c r="D49" s="1">
        <f t="shared" si="8"/>
        <v>8.0830930236567469E-2</v>
      </c>
    </row>
    <row r="50" spans="2:4" x14ac:dyDescent="0.25">
      <c r="B50" s="2">
        <f t="shared" si="6"/>
        <v>1.4220366222031489</v>
      </c>
      <c r="C50" s="1">
        <f t="shared" si="7"/>
        <v>0.9703627587512339</v>
      </c>
      <c r="D50" s="1">
        <f t="shared" si="8"/>
        <v>4.1150291756797984E-2</v>
      </c>
    </row>
    <row r="51" spans="2:4" x14ac:dyDescent="0.25">
      <c r="B51" s="2">
        <f t="shared" si="6"/>
        <v>1.5522229629876878</v>
      </c>
      <c r="C51" s="1">
        <f t="shared" si="7"/>
        <v>1</v>
      </c>
      <c r="D51" s="1">
        <f t="shared" si="8"/>
        <v>-1.7635839324341995E-2</v>
      </c>
    </row>
    <row r="52" spans="2:4" x14ac:dyDescent="0.25">
      <c r="B52" s="2">
        <f>$G$23*TAN(RADIANS(B7))/$P$2/$H$4/9.8</f>
        <v>0</v>
      </c>
      <c r="C52" s="1">
        <f>G7/$P$2/$H$4/9.8</f>
        <v>0</v>
      </c>
      <c r="D52" s="1">
        <f>H7/$P$2/$H$4/9.8/$G$22</f>
        <v>0</v>
      </c>
    </row>
    <row r="53" spans="2:4" x14ac:dyDescent="0.25">
      <c r="B53" s="2">
        <f>$G$23*TAN(RADIANS(B8))/$G$21/$H$4/9.8</f>
        <v>0.12895490736675241</v>
      </c>
      <c r="C53" s="1">
        <f>G8/$G$21/$H$4/9.8</f>
        <v>0.13043020997018101</v>
      </c>
      <c r="D53" s="1">
        <f>H8/$G$21/$H$4/9.8/$G$22</f>
        <v>0.13043020997018104</v>
      </c>
    </row>
    <row r="54" spans="2:4" x14ac:dyDescent="0.25">
      <c r="B54" s="2">
        <f t="shared" ref="B54:B64" si="9">$G$23*TAN(RADIANS(B9))/$G$21/$H$4/9.8</f>
        <v>0.25792945818229629</v>
      </c>
      <c r="C54" s="1">
        <f t="shared" ref="C54:C64" si="10">G9/$G$21/$H$4/9.8</f>
        <v>0.25938184382771801</v>
      </c>
      <c r="D54" s="1">
        <f t="shared" ref="D54:D64" si="11">H9/$G$21/$H$4/9.8/$G$22</f>
        <v>0.21315832268784057</v>
      </c>
    </row>
    <row r="55" spans="2:4" x14ac:dyDescent="0.25">
      <c r="B55" s="2">
        <f t="shared" si="9"/>
        <v>0.38694330786623921</v>
      </c>
      <c r="C55" s="1">
        <f t="shared" si="10"/>
        <v>0.37864540156642451</v>
      </c>
      <c r="D55" s="1">
        <f t="shared" si="11"/>
        <v>0.25819177114301817</v>
      </c>
    </row>
    <row r="56" spans="2:4" x14ac:dyDescent="0.25">
      <c r="B56" s="2">
        <f t="shared" si="9"/>
        <v>0.51601613579532579</v>
      </c>
      <c r="C56" s="1">
        <f t="shared" si="10"/>
        <v>0.48773214882270693</v>
      </c>
      <c r="D56" s="1">
        <f t="shared" si="11"/>
        <v>0.26853278523272567</v>
      </c>
    </row>
    <row r="57" spans="2:4" x14ac:dyDescent="0.25">
      <c r="B57" s="2">
        <f t="shared" si="9"/>
        <v>0.64516765732080517</v>
      </c>
      <c r="C57" s="1">
        <f t="shared" si="10"/>
        <v>0.58593063683943525</v>
      </c>
      <c r="D57" s="1">
        <f t="shared" si="11"/>
        <v>0.25919251444202213</v>
      </c>
    </row>
    <row r="58" spans="2:4" x14ac:dyDescent="0.25">
      <c r="B58" s="2">
        <f t="shared" si="9"/>
        <v>0.77441763583245093</v>
      </c>
      <c r="C58" s="1">
        <f t="shared" si="10"/>
        <v>0.67439774316081202</v>
      </c>
      <c r="D58" s="1">
        <f t="shared" si="11"/>
        <v>0.23384035086725549</v>
      </c>
    </row>
    <row r="59" spans="2:4" x14ac:dyDescent="0.25">
      <c r="B59" s="2">
        <f t="shared" si="9"/>
        <v>0.90378589488494887</v>
      </c>
      <c r="C59" s="1">
        <f t="shared" si="10"/>
        <v>0.75128370101829967</v>
      </c>
      <c r="D59" s="1">
        <f t="shared" si="11"/>
        <v>0.19914791650178534</v>
      </c>
    </row>
    <row r="60" spans="2:4" x14ac:dyDescent="0.25">
      <c r="B60" s="2">
        <f t="shared" si="9"/>
        <v>1.0332923304025041</v>
      </c>
      <c r="C60" s="1">
        <f t="shared" si="10"/>
        <v>0.81678647876170785</v>
      </c>
      <c r="D60" s="1">
        <f t="shared" si="11"/>
        <v>0.16745771203332702</v>
      </c>
    </row>
    <row r="61" spans="2:4" x14ac:dyDescent="0.25">
      <c r="B61" s="2">
        <f t="shared" si="9"/>
        <v>1.1629569229776928</v>
      </c>
      <c r="C61" s="1">
        <f t="shared" si="10"/>
        <v>0.87229804135063882</v>
      </c>
      <c r="D61" s="1">
        <f t="shared" si="11"/>
        <v>0.13176453436885296</v>
      </c>
    </row>
    <row r="62" spans="2:4" x14ac:dyDescent="0.25">
      <c r="B62" s="2">
        <f t="shared" si="9"/>
        <v>1.2927997502807977</v>
      </c>
      <c r="C62" s="1">
        <f t="shared" si="10"/>
        <v>0.91958773091152035</v>
      </c>
      <c r="D62" s="1">
        <f t="shared" si="11"/>
        <v>9.5404194505042894E-2</v>
      </c>
    </row>
    <row r="63" spans="2:4" x14ac:dyDescent="0.25">
      <c r="B63" s="2">
        <f t="shared" si="9"/>
        <v>1.4228409995961122</v>
      </c>
      <c r="C63" s="1">
        <f t="shared" si="10"/>
        <v>0.96140235829796683</v>
      </c>
      <c r="D63" s="1">
        <f t="shared" si="11"/>
        <v>6.0711760139572746E-2</v>
      </c>
    </row>
    <row r="64" spans="2:4" x14ac:dyDescent="0.25">
      <c r="B64" s="2">
        <f t="shared" si="9"/>
        <v>1.5531009805019842</v>
      </c>
      <c r="C64" s="1">
        <f t="shared" si="10"/>
        <v>1</v>
      </c>
      <c r="D64" s="1">
        <f t="shared" si="11"/>
        <v>3.2690947767462251E-2</v>
      </c>
    </row>
    <row r="65" spans="2:4" x14ac:dyDescent="0.25">
      <c r="B65" s="2">
        <f>$I$23*TAN(RADIANS(B7))/$P$2/$J$4/9.8</f>
        <v>0</v>
      </c>
      <c r="C65" s="1">
        <f>I7/$P$2/$J$4/9.8</f>
        <v>0</v>
      </c>
      <c r="D65" s="1">
        <f>J7/$P$2/$J$4/9.8/$I$22</f>
        <v>0</v>
      </c>
    </row>
    <row r="66" spans="2:4" x14ac:dyDescent="0.25">
      <c r="B66" s="2">
        <f>$I$23*TAN(RADIANS(B8))/$I$21/$J$4/9.8</f>
        <v>0.12731435990228385</v>
      </c>
      <c r="C66" s="1">
        <f>I8/$I$21/$J$4/9.8</f>
        <v>0.12849410243981255</v>
      </c>
      <c r="D66" s="1">
        <f>J8/$I$21/$J$4/9.8/$I$22</f>
        <v>0.12849410243981255</v>
      </c>
    </row>
    <row r="67" spans="2:4" x14ac:dyDescent="0.25">
      <c r="B67" s="2">
        <f t="shared" ref="B67:B77" si="12">$I$23*TAN(RADIANS(B9))/$I$21/$J$4/9.8</f>
        <v>0.2546481133519729</v>
      </c>
      <c r="C67" s="1">
        <f t="shared" ref="C67:C77" si="13">I9/$I$21/$J$4/9.8</f>
        <v>0.2558052304780371</v>
      </c>
      <c r="D67" s="1">
        <f t="shared" ref="D67:D77" si="14">J9/$I$21/$J$4/9.8/$I$22</f>
        <v>0.20833787656165598</v>
      </c>
    </row>
    <row r="68" spans="2:4" x14ac:dyDescent="0.25">
      <c r="B68" s="2">
        <f t="shared" si="12"/>
        <v>0.38202066571499749</v>
      </c>
      <c r="C68" s="1">
        <f t="shared" si="13"/>
        <v>0.37504327955127759</v>
      </c>
      <c r="D68" s="1">
        <f t="shared" si="14"/>
        <v>0.25698820487962509</v>
      </c>
    </row>
    <row r="69" spans="2:4" x14ac:dyDescent="0.25">
      <c r="B69" s="2">
        <f t="shared" si="12"/>
        <v>0.50945144600964531</v>
      </c>
      <c r="C69" s="1">
        <f t="shared" si="13"/>
        <v>0.48527918195877484</v>
      </c>
      <c r="D69" s="1">
        <f t="shared" si="14"/>
        <v>0.27530362259933105</v>
      </c>
    </row>
    <row r="70" spans="2:4" x14ac:dyDescent="0.25">
      <c r="B70" s="2">
        <f t="shared" si="12"/>
        <v>0.63695991877104552</v>
      </c>
      <c r="C70" s="1">
        <f t="shared" si="13"/>
        <v>0.58588394155529389</v>
      </c>
      <c r="D70" s="1">
        <f t="shared" si="14"/>
        <v>0.27587597940307196</v>
      </c>
    </row>
    <row r="71" spans="2:4" x14ac:dyDescent="0.25">
      <c r="B71" s="2">
        <f t="shared" si="12"/>
        <v>0.76456559596171214</v>
      </c>
      <c r="C71" s="1">
        <f t="shared" si="13"/>
        <v>0.67742884841769957</v>
      </c>
      <c r="D71" s="1">
        <f t="shared" si="14"/>
        <v>0.25927763209458837</v>
      </c>
    </row>
    <row r="72" spans="2:4" x14ac:dyDescent="0.25">
      <c r="B72" s="2">
        <f t="shared" si="12"/>
        <v>0.89228804894366098</v>
      </c>
      <c r="C72" s="1">
        <f t="shared" si="13"/>
        <v>0.7555744062045564</v>
      </c>
      <c r="D72" s="1">
        <f t="shared" si="14"/>
        <v>0.22608093747762115</v>
      </c>
    </row>
    <row r="73" spans="2:4" x14ac:dyDescent="0.25">
      <c r="B73" s="2">
        <f t="shared" si="12"/>
        <v>1.020146920527752</v>
      </c>
      <c r="C73" s="1">
        <f t="shared" si="13"/>
        <v>0.82069570436027062</v>
      </c>
      <c r="D73" s="1">
        <f t="shared" si="14"/>
        <v>0.19288424286065406</v>
      </c>
    </row>
    <row r="74" spans="2:4" x14ac:dyDescent="0.25">
      <c r="B74" s="2">
        <f t="shared" si="12"/>
        <v>1.1481619371160758</v>
      </c>
      <c r="C74" s="1">
        <f t="shared" si="13"/>
        <v>0.87600697089305901</v>
      </c>
      <c r="D74" s="1">
        <f t="shared" si="14"/>
        <v>0.15425015860814914</v>
      </c>
    </row>
    <row r="75" spans="2:4" x14ac:dyDescent="0.25">
      <c r="B75" s="2">
        <f t="shared" si="12"/>
        <v>1.2763529209534203</v>
      </c>
      <c r="C75" s="1">
        <f t="shared" si="13"/>
        <v>0.92275465687971747</v>
      </c>
      <c r="D75" s="1">
        <f t="shared" si="14"/>
        <v>0.11418518234629223</v>
      </c>
    </row>
    <row r="76" spans="2:4" x14ac:dyDescent="0.25">
      <c r="B76" s="2">
        <f t="shared" si="12"/>
        <v>1.404739802504088</v>
      </c>
      <c r="C76" s="1">
        <f t="shared" si="13"/>
        <v>0.96309696927728916</v>
      </c>
      <c r="D76" s="1">
        <f t="shared" si="14"/>
        <v>7.7268168505009768E-2</v>
      </c>
    </row>
    <row r="77" spans="2:4" x14ac:dyDescent="0.25">
      <c r="B77" s="2">
        <f t="shared" si="12"/>
        <v>1.5333426329706279</v>
      </c>
      <c r="C77" s="1">
        <f t="shared" si="13"/>
        <v>1</v>
      </c>
      <c r="D77" s="1">
        <f t="shared" si="14"/>
        <v>4.9508863523580339E-2</v>
      </c>
    </row>
    <row r="78" spans="2:4" x14ac:dyDescent="0.25">
      <c r="B78" s="2">
        <f>$K$23*TAN(RADIANS(B7))/$P$2/$L$4/9.8</f>
        <v>0</v>
      </c>
      <c r="C78" s="1">
        <f>K7/$P$2/$L$4/9.8</f>
        <v>0</v>
      </c>
      <c r="D78" s="1">
        <f>L7/$P$2/$L$4/9.8/$K$22</f>
        <v>0</v>
      </c>
    </row>
    <row r="79" spans="2:4" x14ac:dyDescent="0.25">
      <c r="B79" s="2">
        <f>$K$23*TAN(RADIANS(B8))/$K$21/$L$4/9.8</f>
        <v>0.12157492407319131</v>
      </c>
      <c r="C79" s="1">
        <f>K8/$K$21/$L$4/9.8</f>
        <v>0.12264240057936332</v>
      </c>
      <c r="D79" s="1">
        <f>L8/$K$21/$L$4/9.8/$K$22</f>
        <v>0.12264240057936331</v>
      </c>
    </row>
    <row r="80" spans="2:4" x14ac:dyDescent="0.25">
      <c r="B80" s="2">
        <f t="shared" ref="B80:B90" si="15">$K$23*TAN(RADIANS(B9))/$K$21/$L$4/9.8</f>
        <v>0.24316836741675496</v>
      </c>
      <c r="C80" s="1">
        <f t="shared" ref="C80:C90" si="16">K9/$K$21/$L$4/9.8</f>
        <v>0.24421423848357945</v>
      </c>
      <c r="D80" s="1">
        <f t="shared" ref="D80:D90" si="17">L9/$K$21/$L$4/9.8/$K$22</f>
        <v>0.1933780590048052</v>
      </c>
    </row>
    <row r="81" spans="2:4" x14ac:dyDescent="0.25">
      <c r="B81" s="2">
        <f t="shared" si="15"/>
        <v>0.36479886058679928</v>
      </c>
      <c r="C81" s="1">
        <f t="shared" si="16"/>
        <v>0.36065892083084056</v>
      </c>
      <c r="D81" s="1">
        <f t="shared" si="17"/>
        <v>0.2475748044890467</v>
      </c>
    </row>
    <row r="82" spans="2:4" x14ac:dyDescent="0.25">
      <c r="B82" s="2">
        <f t="shared" si="15"/>
        <v>0.48648495672552255</v>
      </c>
      <c r="C82" s="1">
        <f t="shared" si="16"/>
        <v>0.47052279143969683</v>
      </c>
      <c r="D82" s="1">
        <f t="shared" si="17"/>
        <v>0.28472374740312772</v>
      </c>
    </row>
    <row r="83" spans="2:4" x14ac:dyDescent="0.25">
      <c r="B83" s="2">
        <f t="shared" si="15"/>
        <v>0.60824524289083626</v>
      </c>
      <c r="C83" s="1">
        <f t="shared" si="16"/>
        <v>0.57065188870346462</v>
      </c>
      <c r="D83" s="1">
        <f t="shared" si="17"/>
        <v>0.29999043627192806</v>
      </c>
    </row>
    <row r="84" spans="2:4" x14ac:dyDescent="0.25">
      <c r="B84" s="2">
        <f t="shared" si="15"/>
        <v>0.73009835142997104</v>
      </c>
      <c r="C84" s="1">
        <f t="shared" si="16"/>
        <v>0.6621115274410404</v>
      </c>
      <c r="D84" s="1">
        <f t="shared" si="17"/>
        <v>0.30024488108640812</v>
      </c>
    </row>
    <row r="85" spans="2:4" x14ac:dyDescent="0.25">
      <c r="B85" s="2">
        <f t="shared" si="15"/>
        <v>0.85206297141188125</v>
      </c>
      <c r="C85" s="1">
        <f t="shared" si="16"/>
        <v>0.74230926666456754</v>
      </c>
      <c r="D85" s="1">
        <f t="shared" si="17"/>
        <v>0.2900670885072078</v>
      </c>
    </row>
    <row r="86" spans="2:4" x14ac:dyDescent="0.25">
      <c r="B86" s="2">
        <f t="shared" si="15"/>
        <v>0.97415786013339245</v>
      </c>
      <c r="C86" s="1">
        <f t="shared" si="16"/>
        <v>0.80961827093632244</v>
      </c>
      <c r="D86" s="1">
        <f t="shared" si="17"/>
        <v>0.27200150667912737</v>
      </c>
    </row>
    <row r="87" spans="2:4" x14ac:dyDescent="0.25">
      <c r="B87" s="2">
        <f t="shared" si="15"/>
        <v>1.0964018547142003</v>
      </c>
      <c r="C87" s="1">
        <f t="shared" si="16"/>
        <v>0.86638433200037779</v>
      </c>
      <c r="D87" s="1">
        <f t="shared" si="17"/>
        <v>0.2445214667152866</v>
      </c>
    </row>
    <row r="88" spans="2:4" x14ac:dyDescent="0.25">
      <c r="B88" s="2">
        <f t="shared" si="15"/>
        <v>1.2188138837960296</v>
      </c>
      <c r="C88" s="1">
        <f t="shared" si="16"/>
        <v>0.91622322281348068</v>
      </c>
      <c r="D88" s="1">
        <f t="shared" si="17"/>
        <v>0.21653253712248588</v>
      </c>
    </row>
    <row r="89" spans="2:4" x14ac:dyDescent="0.25">
      <c r="B89" s="2">
        <f t="shared" si="15"/>
        <v>1.3414129793614955</v>
      </c>
      <c r="C89" s="1">
        <f t="shared" si="16"/>
        <v>0.96052037742582141</v>
      </c>
      <c r="D89" s="1">
        <f t="shared" si="17"/>
        <v>0.18701693864280503</v>
      </c>
    </row>
    <row r="90" spans="2:4" x14ac:dyDescent="0.25">
      <c r="B90" s="2">
        <f t="shared" si="15"/>
        <v>1.4642182886884807</v>
      </c>
      <c r="C90" s="1">
        <f t="shared" si="16"/>
        <v>1</v>
      </c>
      <c r="D90" s="1">
        <f t="shared" si="17"/>
        <v>0.15902800905000428</v>
      </c>
    </row>
    <row r="91" spans="2:4" x14ac:dyDescent="0.25">
      <c r="B91" s="2">
        <f>$M$23*TAN(RADIANS(B7))/$P$2/$N$4/9.8</f>
        <v>0</v>
      </c>
      <c r="C91" s="1">
        <f>M7/$P$2/$N$4/9.8</f>
        <v>0</v>
      </c>
      <c r="D91" s="1">
        <f>N7/$P$2/$N$4/9.8/$M$22</f>
        <v>0</v>
      </c>
    </row>
    <row r="92" spans="2:4" x14ac:dyDescent="0.25">
      <c r="B92" s="2">
        <f>$M$23*TAN(RADIANS(B8))/$M$21/$N$4/9.8</f>
        <v>0.11763655099635963</v>
      </c>
      <c r="C92" s="1">
        <f>M8/$M$21/$N$4/9.8</f>
        <v>0.11795854580559448</v>
      </c>
      <c r="D92" s="1">
        <f>N8/$M$21/$N$4/9.8/$M$22</f>
        <v>0.11795854580559448</v>
      </c>
    </row>
    <row r="93" spans="2:4" x14ac:dyDescent="0.25">
      <c r="B93" s="2">
        <f t="shared" ref="B93:B103" si="18">$M$23*TAN(RADIANS(B9))/$M$21/$N$4/9.8</f>
        <v>0.23529102133842464</v>
      </c>
      <c r="C93" s="1">
        <f t="shared" ref="C93:C103" si="19">M9/$M$21/$N$4/9.8</f>
        <v>0.2355921106082402</v>
      </c>
      <c r="D93" s="1">
        <f t="shared" ref="D93:D103" si="20">N9/$M$21/$N$4/9.8/$M$22</f>
        <v>0.1985344982770679</v>
      </c>
    </row>
    <row r="94" spans="2:4" x14ac:dyDescent="0.25">
      <c r="B94" s="2">
        <f t="shared" si="18"/>
        <v>0.35298134129203917</v>
      </c>
      <c r="C94" s="1">
        <f t="shared" si="19"/>
        <v>0.3493784738318606</v>
      </c>
      <c r="D94" s="1">
        <f t="shared" si="20"/>
        <v>0.25741692508314457</v>
      </c>
    </row>
    <row r="95" spans="2:4" x14ac:dyDescent="0.25">
      <c r="B95" s="2">
        <f t="shared" si="18"/>
        <v>0.47072546297747003</v>
      </c>
      <c r="C95" s="1">
        <f t="shared" si="19"/>
        <v>0.45786477922797902</v>
      </c>
      <c r="D95" s="1">
        <f t="shared" si="20"/>
        <v>0.30002920764017377</v>
      </c>
    </row>
    <row r="96" spans="2:4" x14ac:dyDescent="0.25">
      <c r="B96" s="2">
        <f t="shared" si="18"/>
        <v>0.5885413713320099</v>
      </c>
      <c r="C96" s="1">
        <f t="shared" si="19"/>
        <v>0.55908202424931785</v>
      </c>
      <c r="D96" s="1">
        <f t="shared" si="20"/>
        <v>0.32482180840062708</v>
      </c>
    </row>
    <row r="97" spans="2:4" x14ac:dyDescent="0.25">
      <c r="B97" s="2">
        <f t="shared" si="18"/>
        <v>0.70644709511514137</v>
      </c>
      <c r="C97" s="1">
        <f t="shared" si="19"/>
        <v>0.65376619528490809</v>
      </c>
      <c r="D97" s="1">
        <f t="shared" si="20"/>
        <v>0.33624964781364858</v>
      </c>
    </row>
    <row r="98" spans="2:4" x14ac:dyDescent="0.25">
      <c r="B98" s="2">
        <f t="shared" si="18"/>
        <v>0.82446071797059162</v>
      </c>
      <c r="C98" s="1">
        <f t="shared" si="19"/>
        <v>0.7388634267335108</v>
      </c>
      <c r="D98" s="1">
        <f t="shared" si="20"/>
        <v>0.33334426491203301</v>
      </c>
    </row>
    <row r="99" spans="2:4" x14ac:dyDescent="0.25">
      <c r="B99" s="2">
        <f t="shared" si="18"/>
        <v>0.94260038955974368</v>
      </c>
      <c r="C99" s="1">
        <f t="shared" si="19"/>
        <v>0.81190768627863297</v>
      </c>
      <c r="D99" s="1">
        <f t="shared" si="20"/>
        <v>0.32307857865965772</v>
      </c>
    </row>
    <row r="100" spans="2:4" x14ac:dyDescent="0.25">
      <c r="B100" s="2">
        <f t="shared" si="18"/>
        <v>1.0608843367810188</v>
      </c>
      <c r="C100" s="1">
        <f t="shared" si="19"/>
        <v>0.87432793450676982</v>
      </c>
      <c r="D100" s="1">
        <f t="shared" si="20"/>
        <v>0.30274089834834839</v>
      </c>
    </row>
    <row r="101" spans="2:4" x14ac:dyDescent="0.25">
      <c r="B101" s="2">
        <f t="shared" si="18"/>
        <v>1.1793308750900471</v>
      </c>
      <c r="C101" s="1">
        <f t="shared" si="19"/>
        <v>0.9262388705954322</v>
      </c>
      <c r="D101" s="1">
        <f t="shared" si="20"/>
        <v>0.27291230055842797</v>
      </c>
    </row>
    <row r="102" spans="2:4" x14ac:dyDescent="0.25">
      <c r="B102" s="2">
        <f t="shared" si="18"/>
        <v>1.29795841993566</v>
      </c>
      <c r="C102" s="1">
        <f t="shared" si="19"/>
        <v>0.96756402842627953</v>
      </c>
      <c r="D102" s="1">
        <f t="shared" si="20"/>
        <v>0.2330117087095733</v>
      </c>
    </row>
    <row r="103" spans="2:4" x14ac:dyDescent="0.25">
      <c r="B103" s="2">
        <f t="shared" si="18"/>
        <v>1.416785498327011</v>
      </c>
      <c r="C103" s="1">
        <f t="shared" si="19"/>
        <v>1</v>
      </c>
      <c r="D103" s="1">
        <f t="shared" si="20"/>
        <v>0.18613819789684119</v>
      </c>
    </row>
    <row r="104" spans="2:4" x14ac:dyDescent="0.25">
      <c r="B104" s="2">
        <f>$O$23*TAN(RADIANS(B7))/$P$2/$P$4/9.8</f>
        <v>0</v>
      </c>
      <c r="C104" s="1">
        <f>O7/$P$2/$P$4/9.8</f>
        <v>0</v>
      </c>
      <c r="D104" s="1">
        <f>P7/$P$2/$P$4/9.8/$O$22</f>
        <v>0</v>
      </c>
    </row>
    <row r="105" spans="2:4" x14ac:dyDescent="0.25">
      <c r="B105" s="2">
        <f>$O$23*TAN(RADIANS(B8))/$O$21/$P$4/9.8</f>
        <v>0.11229444124305639</v>
      </c>
      <c r="C105" s="1">
        <f>O8/$O$21/$P$4/9.8</f>
        <v>0.11173773720093014</v>
      </c>
      <c r="D105" s="1">
        <f>P8/$O$21/$P$4/9.8/$O$22</f>
        <v>0.11173773720093014</v>
      </c>
    </row>
    <row r="106" spans="2:4" x14ac:dyDescent="0.25">
      <c r="B106" s="2">
        <f t="shared" ref="B106:B116" si="21">$O$23*TAN(RADIANS(B9))/$O$21/$P$4/9.8</f>
        <v>0.22460598807868901</v>
      </c>
      <c r="C106" s="1">
        <f t="shared" ref="C106:C116" si="22">O9/$O$21/$P$4/9.8</f>
        <v>0.22402932785926852</v>
      </c>
      <c r="D106" s="1">
        <f t="shared" ref="D106:D116" si="23">P9/$O$21/$P$4/9.8/$O$22</f>
        <v>0.19814410977911806</v>
      </c>
    </row>
    <row r="107" spans="2:4" x14ac:dyDescent="0.25">
      <c r="B107" s="2">
        <f t="shared" si="21"/>
        <v>0.3369517565237079</v>
      </c>
      <c r="C107" s="1">
        <f t="shared" si="22"/>
        <v>0.3334637379833581</v>
      </c>
      <c r="D107" s="1">
        <f t="shared" si="23"/>
        <v>0.26232726063305989</v>
      </c>
    </row>
    <row r="108" spans="2:4" x14ac:dyDescent="0.25">
      <c r="B108" s="2">
        <f t="shared" si="21"/>
        <v>0.44934888345689256</v>
      </c>
      <c r="C108" s="1">
        <f t="shared" si="22"/>
        <v>0.43852006839650637</v>
      </c>
      <c r="D108" s="1">
        <f t="shared" si="23"/>
        <v>0.30801696124095057</v>
      </c>
    </row>
    <row r="109" spans="2:4" x14ac:dyDescent="0.25">
      <c r="B109" s="2">
        <f t="shared" si="21"/>
        <v>0.5618145370837625</v>
      </c>
      <c r="C109" s="1">
        <f t="shared" si="22"/>
        <v>0.53763785896077754</v>
      </c>
      <c r="D109" s="1">
        <f t="shared" si="23"/>
        <v>0.33878757593606074</v>
      </c>
    </row>
    <row r="110" spans="2:4" x14ac:dyDescent="0.25">
      <c r="B110" s="2">
        <f t="shared" si="21"/>
        <v>0.67436592744197354</v>
      </c>
      <c r="C110" s="1">
        <f t="shared" si="22"/>
        <v>0.63179734238253704</v>
      </c>
      <c r="D110" s="1">
        <f t="shared" si="23"/>
        <v>0.3568148047473374</v>
      </c>
    </row>
    <row r="111" spans="2:4" x14ac:dyDescent="0.25">
      <c r="B111" s="2">
        <f t="shared" si="21"/>
        <v>0.78702031696102415</v>
      </c>
      <c r="C111" s="1">
        <f t="shared" si="22"/>
        <v>0.71607098115579559</v>
      </c>
      <c r="D111" s="1">
        <f t="shared" si="23"/>
        <v>0.35463910471839022</v>
      </c>
    </row>
    <row r="112" spans="2:4" x14ac:dyDescent="0.25">
      <c r="B112" s="2">
        <f t="shared" si="21"/>
        <v>0.89979503109007553</v>
      </c>
      <c r="C112" s="1">
        <f t="shared" si="22"/>
        <v>0.78819940482731654</v>
      </c>
      <c r="D112" s="1">
        <f t="shared" si="23"/>
        <v>0.34189571883455672</v>
      </c>
    </row>
    <row r="113" spans="2:4" x14ac:dyDescent="0.25">
      <c r="B113" s="2">
        <f t="shared" si="21"/>
        <v>1.012707469007839</v>
      </c>
      <c r="C113" s="1">
        <f t="shared" si="22"/>
        <v>0.85207277458603869</v>
      </c>
      <c r="D113" s="1">
        <f t="shared" si="23"/>
        <v>0.32573337576237765</v>
      </c>
    </row>
    <row r="114" spans="2:4" x14ac:dyDescent="0.25">
      <c r="B114" s="2">
        <f t="shared" si="21"/>
        <v>1.1257751144286761</v>
      </c>
      <c r="C114" s="1">
        <f t="shared" si="22"/>
        <v>0.90798999547246795</v>
      </c>
      <c r="D114" s="1">
        <f t="shared" si="23"/>
        <v>0.30382096832798106</v>
      </c>
    </row>
    <row r="115" spans="2:4" x14ac:dyDescent="0.25">
      <c r="B115" s="2">
        <f t="shared" si="21"/>
        <v>1.2390155465192596</v>
      </c>
      <c r="C115" s="1">
        <f t="shared" si="22"/>
        <v>0.95720383125931341</v>
      </c>
      <c r="D115" s="1">
        <f t="shared" si="23"/>
        <v>0.27988826800956207</v>
      </c>
    </row>
    <row r="116" spans="2:4" x14ac:dyDescent="0.25">
      <c r="B116" s="2">
        <f t="shared" si="21"/>
        <v>1.3524464509404075</v>
      </c>
      <c r="C116" s="1">
        <f t="shared" si="22"/>
        <v>1</v>
      </c>
      <c r="D116" s="1">
        <f t="shared" si="23"/>
        <v>0.25517853196651913</v>
      </c>
    </row>
  </sheetData>
  <mergeCells count="11">
    <mergeCell ref="O5:P5"/>
    <mergeCell ref="B2:B6"/>
    <mergeCell ref="C3:J3"/>
    <mergeCell ref="K3:P3"/>
    <mergeCell ref="C2:N2"/>
    <mergeCell ref="C5:D5"/>
    <mergeCell ref="E5:F5"/>
    <mergeCell ref="G5:H5"/>
    <mergeCell ref="I5:J5"/>
    <mergeCell ref="K5:L5"/>
    <mergeCell ref="M5:N5"/>
  </mergeCells>
  <pageMargins left="0.7" right="0.7" top="0.75" bottom="0.75" header="0.3" footer="0.3"/>
  <pageSetup paperSize="9" orientation="portrait" r:id="rId1"/>
  <ignoredErrors>
    <ignoredError sqref="D22:N23 O22:O2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F99F-D4AF-4CCB-993E-F08DDEADFBB0}">
  <dimension ref="B2:P116"/>
  <sheetViews>
    <sheetView topLeftCell="A69" workbookViewId="0">
      <selection activeCell="F95" sqref="F95"/>
    </sheetView>
  </sheetViews>
  <sheetFormatPr defaultRowHeight="15" x14ac:dyDescent="0.25"/>
  <sheetData>
    <row r="2" spans="2:16" ht="15" customHeight="1" x14ac:dyDescent="0.25">
      <c r="B2" s="6" t="s">
        <v>15</v>
      </c>
      <c r="C2" s="6" t="s">
        <v>16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3" t="s">
        <v>24</v>
      </c>
      <c r="P2" s="3">
        <v>0.5</v>
      </c>
    </row>
    <row r="3" spans="2:16" ht="15" customHeight="1" x14ac:dyDescent="0.25">
      <c r="B3" s="6"/>
      <c r="C3" s="6" t="s">
        <v>17</v>
      </c>
      <c r="D3" s="6"/>
      <c r="E3" s="6"/>
      <c r="F3" s="6"/>
      <c r="G3" s="6"/>
      <c r="H3" s="6"/>
      <c r="I3" s="6" t="s">
        <v>17</v>
      </c>
      <c r="J3" s="6"/>
      <c r="K3" s="6"/>
      <c r="L3" s="6"/>
      <c r="M3" s="6"/>
      <c r="N3" s="6"/>
    </row>
    <row r="4" spans="2:16" ht="15" customHeight="1" x14ac:dyDescent="0.25">
      <c r="B4" s="6"/>
      <c r="C4" s="2" t="s">
        <v>4</v>
      </c>
      <c r="D4" s="2">
        <v>175</v>
      </c>
      <c r="E4" s="2" t="s">
        <v>5</v>
      </c>
      <c r="F4" s="2">
        <v>200</v>
      </c>
      <c r="G4" s="2" t="s">
        <v>6</v>
      </c>
      <c r="H4" s="2">
        <v>250</v>
      </c>
      <c r="I4" s="2" t="s">
        <v>7</v>
      </c>
      <c r="J4" s="2">
        <v>290</v>
      </c>
      <c r="K4" s="2" t="s">
        <v>18</v>
      </c>
      <c r="L4" s="2">
        <v>310</v>
      </c>
      <c r="M4" s="2" t="s">
        <v>8</v>
      </c>
      <c r="N4" s="2">
        <v>325</v>
      </c>
    </row>
    <row r="5" spans="2:16" ht="15" customHeight="1" x14ac:dyDescent="0.25">
      <c r="B5" s="6"/>
      <c r="C5" s="6" t="s">
        <v>9</v>
      </c>
      <c r="D5" s="6"/>
      <c r="E5" s="6" t="s">
        <v>10</v>
      </c>
      <c r="F5" s="6"/>
      <c r="G5" s="6" t="s">
        <v>11</v>
      </c>
      <c r="H5" s="6"/>
      <c r="I5" s="6" t="s">
        <v>12</v>
      </c>
      <c r="J5" s="6"/>
      <c r="K5" s="6" t="s">
        <v>19</v>
      </c>
      <c r="L5" s="6"/>
      <c r="M5" s="6" t="s">
        <v>20</v>
      </c>
      <c r="N5" s="6"/>
    </row>
    <row r="6" spans="2:16" ht="30" x14ac:dyDescent="0.25">
      <c r="B6" s="6"/>
      <c r="C6" s="2" t="s">
        <v>13</v>
      </c>
      <c r="D6" s="2" t="s">
        <v>14</v>
      </c>
      <c r="E6" s="2" t="s">
        <v>13</v>
      </c>
      <c r="F6" s="2" t="s">
        <v>14</v>
      </c>
      <c r="G6" s="2" t="s">
        <v>13</v>
      </c>
      <c r="H6" s="2" t="s">
        <v>14</v>
      </c>
      <c r="I6" s="2" t="s">
        <v>13</v>
      </c>
      <c r="J6" s="2" t="s">
        <v>14</v>
      </c>
      <c r="K6" s="2" t="s">
        <v>13</v>
      </c>
      <c r="L6" s="2" t="s">
        <v>14</v>
      </c>
      <c r="M6" s="2" t="s">
        <v>13</v>
      </c>
      <c r="N6" s="2" t="s">
        <v>14</v>
      </c>
    </row>
    <row r="7" spans="2:16" x14ac:dyDescent="0.25">
      <c r="B7" s="2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2:16" x14ac:dyDescent="0.25">
      <c r="B8" s="2">
        <v>0.5</v>
      </c>
      <c r="C8" s="1">
        <v>224.76</v>
      </c>
      <c r="D8" s="1">
        <v>1.28</v>
      </c>
      <c r="E8" s="1">
        <v>252.15</v>
      </c>
      <c r="F8" s="1">
        <v>2.2000000000000002</v>
      </c>
      <c r="G8" s="1">
        <v>266.19</v>
      </c>
      <c r="H8" s="1">
        <v>3.07</v>
      </c>
      <c r="I8" s="1">
        <v>289.38</v>
      </c>
      <c r="J8" s="1">
        <v>4.08</v>
      </c>
      <c r="K8" s="1">
        <v>293</v>
      </c>
      <c r="L8" s="1">
        <v>4.0199999999999996</v>
      </c>
      <c r="M8" s="1">
        <v>300.45999999999998</v>
      </c>
      <c r="N8" s="1">
        <v>4.3499999999999996</v>
      </c>
    </row>
    <row r="9" spans="2:16" x14ac:dyDescent="0.25">
      <c r="B9" s="2">
        <v>1</v>
      </c>
      <c r="C9" s="1">
        <v>419.84</v>
      </c>
      <c r="D9" s="1">
        <v>1.59</v>
      </c>
      <c r="E9" s="1">
        <v>484.08</v>
      </c>
      <c r="F9" s="1">
        <v>3.75</v>
      </c>
      <c r="G9" s="1">
        <v>513.34</v>
      </c>
      <c r="H9" s="1">
        <v>5.25</v>
      </c>
      <c r="I9" s="1">
        <v>563.94000000000005</v>
      </c>
      <c r="J9" s="1">
        <v>7.33</v>
      </c>
      <c r="K9" s="1">
        <v>568.73</v>
      </c>
      <c r="L9" s="1">
        <v>7.08</v>
      </c>
      <c r="M9" s="1">
        <v>584.29999999999995</v>
      </c>
      <c r="N9" s="1">
        <v>7.59</v>
      </c>
    </row>
    <row r="10" spans="2:16" x14ac:dyDescent="0.25">
      <c r="B10" s="2">
        <v>1.5</v>
      </c>
      <c r="C10" s="1">
        <v>588.14</v>
      </c>
      <c r="D10" s="1">
        <v>1.33</v>
      </c>
      <c r="E10" s="1">
        <v>696.57</v>
      </c>
      <c r="F10" s="1">
        <v>4.6399999999999997</v>
      </c>
      <c r="G10" s="1">
        <v>743.77</v>
      </c>
      <c r="H10" s="1">
        <v>6.75</v>
      </c>
      <c r="I10" s="1">
        <v>818.72</v>
      </c>
      <c r="J10" s="1">
        <v>9.94</v>
      </c>
      <c r="K10" s="1">
        <v>828.75</v>
      </c>
      <c r="L10" s="1">
        <v>9.4600000000000009</v>
      </c>
      <c r="M10" s="1">
        <v>851.85</v>
      </c>
      <c r="N10" s="1">
        <v>10.220000000000001</v>
      </c>
    </row>
    <row r="11" spans="2:16" x14ac:dyDescent="0.25">
      <c r="B11" s="2">
        <v>2</v>
      </c>
      <c r="C11" s="1">
        <v>733.36</v>
      </c>
      <c r="D11" s="1">
        <v>0.61</v>
      </c>
      <c r="E11" s="1">
        <v>887.88</v>
      </c>
      <c r="F11" s="1">
        <v>4.91</v>
      </c>
      <c r="G11" s="1">
        <v>948.63</v>
      </c>
      <c r="H11" s="1">
        <v>7.74</v>
      </c>
      <c r="I11" s="1">
        <v>1049.75</v>
      </c>
      <c r="J11" s="1">
        <v>11.74</v>
      </c>
      <c r="K11" s="1">
        <v>1063.76</v>
      </c>
      <c r="L11" s="1">
        <v>11.15</v>
      </c>
      <c r="M11" s="1">
        <v>1094.6600000000001</v>
      </c>
      <c r="N11" s="1">
        <v>12.19</v>
      </c>
    </row>
    <row r="12" spans="2:16" x14ac:dyDescent="0.25">
      <c r="B12" s="2">
        <v>2.5</v>
      </c>
      <c r="C12" s="1">
        <v>856.57</v>
      </c>
      <c r="D12" s="1">
        <v>-0.48</v>
      </c>
      <c r="E12" s="1">
        <v>1056.06</v>
      </c>
      <c r="F12" s="1">
        <v>4.6399999999999997</v>
      </c>
      <c r="G12" s="1">
        <v>1131.8599999999999</v>
      </c>
      <c r="H12" s="1">
        <v>8.52</v>
      </c>
      <c r="I12" s="1">
        <v>1258.32</v>
      </c>
      <c r="J12" s="1">
        <v>12.84</v>
      </c>
      <c r="K12" s="1">
        <v>1276.92</v>
      </c>
      <c r="L12" s="1">
        <v>12.75</v>
      </c>
      <c r="M12" s="1">
        <v>1315.02</v>
      </c>
      <c r="N12" s="1">
        <v>13.86</v>
      </c>
    </row>
    <row r="13" spans="2:16" x14ac:dyDescent="0.25">
      <c r="B13" s="2">
        <v>3</v>
      </c>
      <c r="C13" s="1">
        <v>965.22</v>
      </c>
      <c r="D13" s="1">
        <v>-1.63</v>
      </c>
      <c r="E13" s="1">
        <v>1202.8800000000001</v>
      </c>
      <c r="F13" s="1">
        <v>3.87</v>
      </c>
      <c r="G13" s="1">
        <v>1300.6400000000001</v>
      </c>
      <c r="H13" s="1">
        <v>9.08</v>
      </c>
      <c r="I13" s="1">
        <v>1453.97</v>
      </c>
      <c r="J13" s="1">
        <v>13.92</v>
      </c>
      <c r="K13" s="1">
        <v>1475.36</v>
      </c>
      <c r="L13" s="1">
        <v>13.99</v>
      </c>
      <c r="M13" s="1">
        <v>1522.29</v>
      </c>
      <c r="N13" s="1">
        <v>15.37</v>
      </c>
    </row>
    <row r="14" spans="2:16" x14ac:dyDescent="0.25">
      <c r="B14" s="2">
        <v>3.5</v>
      </c>
      <c r="C14" s="1">
        <v>1062.1099999999999</v>
      </c>
      <c r="D14" s="1">
        <v>-2.78</v>
      </c>
      <c r="E14" s="1">
        <v>1326.27</v>
      </c>
      <c r="F14" s="1">
        <v>2.78</v>
      </c>
      <c r="G14" s="1">
        <v>1451.07</v>
      </c>
      <c r="H14" s="1">
        <v>9.07</v>
      </c>
      <c r="I14" s="1">
        <v>1631.1</v>
      </c>
      <c r="J14" s="1">
        <v>14.65</v>
      </c>
      <c r="K14" s="1">
        <v>1652.58</v>
      </c>
      <c r="L14" s="1">
        <v>14.39</v>
      </c>
      <c r="M14" s="1">
        <v>1706.99</v>
      </c>
      <c r="N14" s="1">
        <v>15.96</v>
      </c>
    </row>
    <row r="15" spans="2:16" x14ac:dyDescent="0.25">
      <c r="B15" s="2">
        <v>4</v>
      </c>
      <c r="C15" s="1">
        <v>1144.6199999999999</v>
      </c>
      <c r="D15" s="1">
        <v>-3.79</v>
      </c>
      <c r="E15" s="1">
        <v>1426.16</v>
      </c>
      <c r="F15" s="1">
        <v>1.46</v>
      </c>
      <c r="G15" s="1">
        <v>1578.88</v>
      </c>
      <c r="H15" s="1">
        <v>8.5399999999999991</v>
      </c>
      <c r="I15" s="1">
        <v>1780.15</v>
      </c>
      <c r="J15" s="1">
        <v>14.17</v>
      </c>
      <c r="K15" s="1">
        <v>1804.47</v>
      </c>
      <c r="L15" s="1">
        <v>14.06</v>
      </c>
      <c r="M15" s="1">
        <v>1863.73</v>
      </c>
      <c r="N15" s="1">
        <v>15.62</v>
      </c>
    </row>
    <row r="16" spans="2:16" x14ac:dyDescent="0.25">
      <c r="B16" s="2">
        <v>4.5</v>
      </c>
      <c r="C16" s="1">
        <v>1220.95</v>
      </c>
      <c r="D16" s="1">
        <v>-4.66</v>
      </c>
      <c r="E16" s="1">
        <v>1506.66</v>
      </c>
      <c r="F16" s="1">
        <v>0.02</v>
      </c>
      <c r="G16" s="1">
        <v>1691.27</v>
      </c>
      <c r="H16" s="1">
        <v>7.73</v>
      </c>
      <c r="I16" s="1">
        <v>1907.55</v>
      </c>
      <c r="J16" s="1">
        <v>13.15</v>
      </c>
      <c r="K16" s="1">
        <v>1937.15</v>
      </c>
      <c r="L16" s="1">
        <v>13.27</v>
      </c>
      <c r="M16" s="1">
        <v>1999.71</v>
      </c>
      <c r="N16" s="1">
        <v>14.66</v>
      </c>
    </row>
    <row r="17" spans="2:14" x14ac:dyDescent="0.25">
      <c r="B17" s="2">
        <v>5</v>
      </c>
      <c r="C17" s="1">
        <v>1297.03</v>
      </c>
      <c r="D17" s="1">
        <v>-5.33</v>
      </c>
      <c r="E17" s="1">
        <v>1570.82</v>
      </c>
      <c r="F17" s="1">
        <v>-1.46</v>
      </c>
      <c r="G17" s="1">
        <v>1788.11</v>
      </c>
      <c r="H17" s="1">
        <v>6.62</v>
      </c>
      <c r="I17" s="1">
        <v>2019.34</v>
      </c>
      <c r="J17" s="1">
        <v>11.95</v>
      </c>
      <c r="K17" s="1">
        <v>2052.71</v>
      </c>
      <c r="L17" s="1">
        <v>12.1</v>
      </c>
      <c r="M17" s="1">
        <v>2117.13</v>
      </c>
      <c r="N17" s="1">
        <v>13.41</v>
      </c>
    </row>
    <row r="18" spans="2:14" x14ac:dyDescent="0.25">
      <c r="B18" s="2">
        <v>5.5</v>
      </c>
      <c r="C18" s="1">
        <v>1365.92</v>
      </c>
      <c r="D18" s="1">
        <v>-6.06</v>
      </c>
      <c r="E18" s="1">
        <v>1621.41</v>
      </c>
      <c r="F18" s="1">
        <v>-3.06</v>
      </c>
      <c r="G18" s="1">
        <v>1873.78</v>
      </c>
      <c r="H18" s="1">
        <v>5.4</v>
      </c>
      <c r="I18" s="1">
        <v>2106.65</v>
      </c>
      <c r="J18" s="1">
        <v>9.8000000000000007</v>
      </c>
      <c r="K18" s="1">
        <v>2158.11</v>
      </c>
      <c r="L18" s="1">
        <v>11.08</v>
      </c>
      <c r="M18" s="1">
        <v>2222.6999999999998</v>
      </c>
      <c r="N18" s="1">
        <v>12.35</v>
      </c>
    </row>
    <row r="19" spans="2:14" x14ac:dyDescent="0.25">
      <c r="B19" s="2">
        <v>6</v>
      </c>
      <c r="C19" s="1">
        <v>1424.23</v>
      </c>
      <c r="D19" s="1">
        <v>-6.82</v>
      </c>
      <c r="E19" s="1">
        <v>1664.98</v>
      </c>
      <c r="F19" s="1">
        <v>-4.6900000000000004</v>
      </c>
      <c r="G19" s="1">
        <v>1948.08</v>
      </c>
      <c r="H19" s="1">
        <v>4.08</v>
      </c>
      <c r="I19" s="1">
        <v>2176.9499999999998</v>
      </c>
      <c r="J19" s="1">
        <v>7.34</v>
      </c>
      <c r="K19" s="1">
        <v>2241.6999999999998</v>
      </c>
      <c r="L19" s="1">
        <v>9.2899999999999991</v>
      </c>
      <c r="M19" s="1">
        <v>2306.6799999999998</v>
      </c>
      <c r="N19" s="1">
        <v>10.46</v>
      </c>
    </row>
    <row r="21" spans="2:14" x14ac:dyDescent="0.25">
      <c r="B21" t="s">
        <v>43</v>
      </c>
      <c r="C21">
        <f>C19/D21/9.8</f>
        <v>0.83045481049562686</v>
      </c>
      <c r="D21">
        <f>D4</f>
        <v>175</v>
      </c>
      <c r="E21">
        <f>E19/F21/9.8</f>
        <v>0.8494795918367346</v>
      </c>
      <c r="F21">
        <f t="shared" ref="F21:Q21" si="0">F4</f>
        <v>200</v>
      </c>
      <c r="G21">
        <f>G19/H21/9.8</f>
        <v>0.79513469387755098</v>
      </c>
      <c r="H21">
        <f t="shared" si="0"/>
        <v>250</v>
      </c>
      <c r="I21">
        <f>I19/J21/9.8</f>
        <v>0.76599225897255441</v>
      </c>
      <c r="J21">
        <f t="shared" si="0"/>
        <v>290</v>
      </c>
      <c r="K21">
        <f>K19/L21/9.8</f>
        <v>0.73788676761026983</v>
      </c>
      <c r="L21">
        <f t="shared" si="0"/>
        <v>310</v>
      </c>
      <c r="M21">
        <f>M19/N21/9.8</f>
        <v>0.72423233908948181</v>
      </c>
      <c r="N21">
        <f t="shared" si="0"/>
        <v>325</v>
      </c>
    </row>
    <row r="22" spans="2:14" x14ac:dyDescent="0.25">
      <c r="B22" t="s">
        <v>22</v>
      </c>
      <c r="C22">
        <f>D8/C8</f>
        <v>5.6949635166399721E-3</v>
      </c>
      <c r="D22">
        <f>D4</f>
        <v>175</v>
      </c>
      <c r="E22">
        <f>F8/E8</f>
        <v>8.7249652984334718E-3</v>
      </c>
      <c r="F22">
        <f>F4</f>
        <v>200</v>
      </c>
      <c r="G22">
        <f>H8/G8</f>
        <v>1.1533115443855891E-2</v>
      </c>
      <c r="H22">
        <f>H4</f>
        <v>250</v>
      </c>
      <c r="I22">
        <f>J8/I8</f>
        <v>1.409910843873108E-2</v>
      </c>
      <c r="J22">
        <f>J4</f>
        <v>290</v>
      </c>
      <c r="K22">
        <f>L8/K8</f>
        <v>1.3720136518771329E-2</v>
      </c>
      <c r="L22">
        <f>L4</f>
        <v>310</v>
      </c>
      <c r="M22">
        <f>N8/M8</f>
        <v>1.447780070558477E-2</v>
      </c>
      <c r="N22">
        <f>N4</f>
        <v>325</v>
      </c>
    </row>
    <row r="23" spans="2:14" x14ac:dyDescent="0.25">
      <c r="B23" t="s">
        <v>23</v>
      </c>
      <c r="C23">
        <f>(C8-C9)/RADIANS(-0.5)</f>
        <v>22354.521334824196</v>
      </c>
      <c r="D23">
        <f>D4</f>
        <v>175</v>
      </c>
      <c r="E23">
        <f t="shared" ref="E23:M23" si="1">(E8-E9)/RADIANS(-0.5)</f>
        <v>26577.220284938365</v>
      </c>
      <c r="F23">
        <f>F4</f>
        <v>200</v>
      </c>
      <c r="G23">
        <f t="shared" si="1"/>
        <v>28321.303813316597</v>
      </c>
      <c r="H23">
        <f>H4</f>
        <v>250</v>
      </c>
      <c r="I23">
        <f t="shared" si="1"/>
        <v>31462.258446223772</v>
      </c>
      <c r="J23">
        <f>J4</f>
        <v>290</v>
      </c>
      <c r="K23">
        <f t="shared" si="1"/>
        <v>31596.330570284379</v>
      </c>
      <c r="L23">
        <f>L4</f>
        <v>310</v>
      </c>
      <c r="M23">
        <f t="shared" si="1"/>
        <v>32525.668113986569</v>
      </c>
      <c r="N23">
        <f>N4</f>
        <v>325</v>
      </c>
    </row>
    <row r="25" spans="2:14" x14ac:dyDescent="0.25">
      <c r="B25" t="s">
        <v>25</v>
      </c>
      <c r="C25" t="s">
        <v>27</v>
      </c>
      <c r="D25" t="s">
        <v>26</v>
      </c>
    </row>
    <row r="26" spans="2:14" x14ac:dyDescent="0.25">
      <c r="B26" s="2">
        <f>$C$23*TAN(RADIANS(B7))/$P$2/$D$4/9.8</f>
        <v>0</v>
      </c>
      <c r="C26" s="1">
        <f>C7/$P$2/$D$4/9.8</f>
        <v>0</v>
      </c>
      <c r="D26" s="1">
        <f>D7/$P$2/$D$4/9.8/$C$22</f>
        <v>0</v>
      </c>
    </row>
    <row r="27" spans="2:14" x14ac:dyDescent="0.25">
      <c r="B27" s="2">
        <f>$C$23*TAN(RADIANS(B8))/$C$21/$D$4/9.8</f>
        <v>0.13697573581142614</v>
      </c>
      <c r="C27" s="1">
        <f>C8/$C$21/$D$4/9.8</f>
        <v>0.15781158942024809</v>
      </c>
      <c r="D27" s="1">
        <f>D8/$C$21/$D$4/9.8/$C$22</f>
        <v>0.15781158942024809</v>
      </c>
    </row>
    <row r="28" spans="2:14" x14ac:dyDescent="0.25">
      <c r="B28" s="2">
        <f t="shared" ref="B28:B38" si="2">$C$23*TAN(RADIANS(B9))/$C$21/$D$4/9.8</f>
        <v>0.27397233686875128</v>
      </c>
      <c r="C28" s="1">
        <f t="shared" ref="C28:C38" si="3">C9/$C$21/$D$4/9.8</f>
        <v>0.29478384811441966</v>
      </c>
      <c r="D28" s="1">
        <f t="shared" ref="D28:D38" si="4">D9/$C$21/$D$4/9.8/$C$22</f>
        <v>0.19603158373296442</v>
      </c>
    </row>
    <row r="29" spans="2:14" x14ac:dyDescent="0.25">
      <c r="B29" s="2">
        <f t="shared" si="2"/>
        <v>0.41101068113325956</v>
      </c>
      <c r="C29" s="1">
        <f t="shared" si="3"/>
        <v>0.41295296405777149</v>
      </c>
      <c r="D29" s="1">
        <f t="shared" si="4"/>
        <v>0.16397610463197654</v>
      </c>
    </row>
    <row r="30" spans="2:14" x14ac:dyDescent="0.25">
      <c r="B30" s="2">
        <f t="shared" si="2"/>
        <v>0.54811167201347566</v>
      </c>
      <c r="C30" s="1">
        <f t="shared" si="3"/>
        <v>0.51491683225321749</v>
      </c>
      <c r="D30" s="1">
        <f t="shared" si="4"/>
        <v>7.5207085583086974E-2</v>
      </c>
    </row>
    <row r="31" spans="2:14" x14ac:dyDescent="0.25">
      <c r="B31" s="2">
        <f t="shared" si="2"/>
        <v>0.68529625112999581</v>
      </c>
      <c r="C31" s="1">
        <f t="shared" si="3"/>
        <v>0.60142673585024886</v>
      </c>
      <c r="D31" s="1">
        <f t="shared" si="4"/>
        <v>-5.9179346032593033E-2</v>
      </c>
    </row>
    <row r="32" spans="2:14" x14ac:dyDescent="0.25">
      <c r="B32" s="2">
        <f t="shared" si="2"/>
        <v>0.82258541112987504</v>
      </c>
      <c r="C32" s="1">
        <f t="shared" si="3"/>
        <v>0.67771357154392198</v>
      </c>
      <c r="D32" s="1">
        <f t="shared" si="4"/>
        <v>-0.20096319590234718</v>
      </c>
    </row>
    <row r="33" spans="2:4" x14ac:dyDescent="0.25">
      <c r="B33" s="2">
        <f t="shared" si="2"/>
        <v>0.96000020856726054</v>
      </c>
      <c r="C33" s="1">
        <f t="shared" si="3"/>
        <v>0.74574331393103632</v>
      </c>
      <c r="D33" s="1">
        <f t="shared" si="4"/>
        <v>-0.3427470457721013</v>
      </c>
    </row>
    <row r="34" spans="2:4" x14ac:dyDescent="0.25">
      <c r="B34" s="2">
        <f t="shared" si="2"/>
        <v>1.0975617768671093</v>
      </c>
      <c r="C34" s="1">
        <f t="shared" si="3"/>
        <v>0.8036763724960152</v>
      </c>
      <c r="D34" s="1">
        <f t="shared" si="4"/>
        <v>-0.46727025304901587</v>
      </c>
    </row>
    <row r="35" spans="2:4" x14ac:dyDescent="0.25">
      <c r="B35" s="2">
        <f t="shared" si="2"/>
        <v>1.2352913393890113</v>
      </c>
      <c r="C35" s="1">
        <f t="shared" si="3"/>
        <v>0.85727024427234366</v>
      </c>
      <c r="D35" s="1">
        <f t="shared" si="4"/>
        <v>-0.57453281773309073</v>
      </c>
    </row>
    <row r="36" spans="2:4" x14ac:dyDescent="0.25">
      <c r="B36" s="2">
        <f t="shared" si="2"/>
        <v>1.3732102226083733</v>
      </c>
      <c r="C36" s="1">
        <f t="shared" si="3"/>
        <v>0.91068858260252905</v>
      </c>
      <c r="D36" s="1">
        <f t="shared" si="4"/>
        <v>-0.65713732157025184</v>
      </c>
    </row>
    <row r="37" spans="2:4" x14ac:dyDescent="0.25">
      <c r="B37" s="2">
        <f t="shared" si="2"/>
        <v>1.5113398694324598</v>
      </c>
      <c r="C37" s="1">
        <f t="shared" si="3"/>
        <v>0.95905857902164671</v>
      </c>
      <c r="D37" s="1">
        <f t="shared" si="4"/>
        <v>-0.7471392436614871</v>
      </c>
    </row>
    <row r="38" spans="2:4" x14ac:dyDescent="0.25">
      <c r="B38" s="2">
        <f t="shared" si="2"/>
        <v>1.6497018526691236</v>
      </c>
      <c r="C38" s="1">
        <f t="shared" si="3"/>
        <v>1</v>
      </c>
      <c r="D38" s="1">
        <f t="shared" si="4"/>
        <v>-0.84083987487975953</v>
      </c>
    </row>
    <row r="39" spans="2:4" x14ac:dyDescent="0.25">
      <c r="B39" s="2">
        <f>$E$23*TAN(RADIANS(B7))/$E$21/$F$4/9.8</f>
        <v>0</v>
      </c>
      <c r="C39" s="1">
        <f>E7/$P$2/$F$4/9.8</f>
        <v>0</v>
      </c>
      <c r="D39" s="1">
        <f>F7/$P$2/$F$4/9.8/$E$22</f>
        <v>0</v>
      </c>
    </row>
    <row r="40" spans="2:4" x14ac:dyDescent="0.25">
      <c r="B40" s="2">
        <f>$E$23*TAN(RADIANS(B8))/$E$21/$F$4/9.8</f>
        <v>0.13930250674033909</v>
      </c>
      <c r="C40" s="1">
        <f>E8/$E$21/$F$4/9.8</f>
        <v>0.15144326057970667</v>
      </c>
      <c r="D40" s="1">
        <f>F8/$E$21/$F$4/9.8/$E$22</f>
        <v>0.1514432605797067</v>
      </c>
    </row>
    <row r="41" spans="2:4" x14ac:dyDescent="0.25">
      <c r="B41" s="2">
        <f t="shared" ref="B41:B51" si="5">$E$23*TAN(RADIANS(B9))/$E$21/$F$4/9.8</f>
        <v>0.27862623315904134</v>
      </c>
      <c r="C41" s="1">
        <f t="shared" ref="C41:C51" si="6">E9/$E$21/$F$4/9.8</f>
        <v>0.29074223113791153</v>
      </c>
      <c r="D41" s="1">
        <f t="shared" ref="D41:D51" si="7">F9/$E$21/$F$4/9.8/$E$22</f>
        <v>0.25814192144268183</v>
      </c>
    </row>
    <row r="42" spans="2:4" x14ac:dyDescent="0.25">
      <c r="B42" s="2">
        <f t="shared" si="5"/>
        <v>0.41799241186584818</v>
      </c>
      <c r="C42" s="1">
        <f t="shared" si="6"/>
        <v>0.41836538577039961</v>
      </c>
      <c r="D42" s="1">
        <f t="shared" si="7"/>
        <v>0.31940760413174496</v>
      </c>
    </row>
    <row r="43" spans="2:4" x14ac:dyDescent="0.25">
      <c r="B43" s="2">
        <f t="shared" si="5"/>
        <v>0.55742230135000692</v>
      </c>
      <c r="C43" s="1">
        <f t="shared" si="6"/>
        <v>0.5332676668788815</v>
      </c>
      <c r="D43" s="1">
        <f t="shared" si="7"/>
        <v>0.33799382247561816</v>
      </c>
    </row>
    <row r="44" spans="2:4" x14ac:dyDescent="0.25">
      <c r="B44" s="2">
        <f t="shared" si="5"/>
        <v>0.69693719896193507</v>
      </c>
      <c r="C44" s="1">
        <f t="shared" si="6"/>
        <v>0.63427788922389461</v>
      </c>
      <c r="D44" s="1">
        <f t="shared" si="7"/>
        <v>0.31940760413174496</v>
      </c>
    </row>
    <row r="45" spans="2:4" x14ac:dyDescent="0.25">
      <c r="B45" s="2">
        <f t="shared" si="5"/>
        <v>0.83655845394528183</v>
      </c>
      <c r="C45" s="1">
        <f t="shared" si="6"/>
        <v>0.72245912863818196</v>
      </c>
      <c r="D45" s="1">
        <f t="shared" si="7"/>
        <v>0.26640246292884767</v>
      </c>
    </row>
    <row r="46" spans="2:4" x14ac:dyDescent="0.25">
      <c r="B46" s="2">
        <f t="shared" si="5"/>
        <v>0.97630748053636174</v>
      </c>
      <c r="C46" s="1">
        <f t="shared" si="6"/>
        <v>0.79656812694446788</v>
      </c>
      <c r="D46" s="1">
        <f t="shared" si="7"/>
        <v>0.1913692110961748</v>
      </c>
    </row>
    <row r="47" spans="2:4" x14ac:dyDescent="0.25">
      <c r="B47" s="2">
        <f t="shared" si="5"/>
        <v>1.1162057711480828</v>
      </c>
      <c r="C47" s="1">
        <f t="shared" si="6"/>
        <v>0.85656284159569496</v>
      </c>
      <c r="D47" s="1">
        <f t="shared" si="7"/>
        <v>0.1005032547483508</v>
      </c>
    </row>
    <row r="48" spans="2:4" x14ac:dyDescent="0.25">
      <c r="B48" s="2">
        <f t="shared" si="5"/>
        <v>1.2562749096556844</v>
      </c>
      <c r="C48" s="1">
        <f t="shared" si="6"/>
        <v>0.90491177071196061</v>
      </c>
      <c r="D48" s="1">
        <f t="shared" si="7"/>
        <v>1.3767569143609698E-3</v>
      </c>
    </row>
    <row r="49" spans="2:4" x14ac:dyDescent="0.25">
      <c r="B49" s="2">
        <f t="shared" si="5"/>
        <v>1.3965365848018203</v>
      </c>
      <c r="C49" s="1">
        <f t="shared" si="6"/>
        <v>0.94344676812934702</v>
      </c>
      <c r="D49" s="1">
        <f t="shared" si="7"/>
        <v>-0.1005032547483508</v>
      </c>
    </row>
    <row r="50" spans="2:4" x14ac:dyDescent="0.25">
      <c r="B50" s="2">
        <f t="shared" si="5"/>
        <v>1.5370126037388023</v>
      </c>
      <c r="C50" s="1">
        <f t="shared" si="6"/>
        <v>0.97383151749570573</v>
      </c>
      <c r="D50" s="1">
        <f t="shared" si="7"/>
        <v>-0.21064380789722839</v>
      </c>
    </row>
    <row r="51" spans="2:4" x14ac:dyDescent="0.25">
      <c r="B51" s="2">
        <f t="shared" si="5"/>
        <v>1.6777249057261177</v>
      </c>
      <c r="C51" s="1">
        <f t="shared" si="6"/>
        <v>1</v>
      </c>
      <c r="D51" s="1">
        <f t="shared" si="7"/>
        <v>-0.32284949641764743</v>
      </c>
    </row>
    <row r="52" spans="2:4" x14ac:dyDescent="0.25">
      <c r="B52" s="2">
        <f>$G$23*TAN(RADIANS(B7))/$P$2/$H$4/9.8</f>
        <v>0</v>
      </c>
      <c r="C52" s="1">
        <f>G7/$P$2/$H$4/9.8</f>
        <v>0</v>
      </c>
      <c r="D52" s="1">
        <f>H7/$P$2/$H$4/9.8/$G$22</f>
        <v>0</v>
      </c>
    </row>
    <row r="53" spans="2:4" x14ac:dyDescent="0.25">
      <c r="B53" s="2">
        <f>$G$23*TAN(RADIANS(B8))/$G$21/$H$4/9.8</f>
        <v>0.12687172705470343</v>
      </c>
      <c r="C53" s="1">
        <f>G8/$G$21/$H$4/9.8</f>
        <v>0.1366422323518541</v>
      </c>
      <c r="D53" s="1">
        <f>H8/$G$21/$H$4/9.8/$G$22</f>
        <v>0.13664223235185413</v>
      </c>
    </row>
    <row r="54" spans="2:4" x14ac:dyDescent="0.25">
      <c r="B54" s="2">
        <f t="shared" ref="B54:B64" si="8">$G$23*TAN(RADIANS(B9))/$G$21/$H$4/9.8</f>
        <v>0.2537627802314163</v>
      </c>
      <c r="C54" s="1">
        <f t="shared" ref="C54:C64" si="9">G9/$G$21/$H$4/9.8</f>
        <v>0.26351073877869491</v>
      </c>
      <c r="D54" s="1">
        <f t="shared" ref="D54:D64" si="10">H9/$G$21/$H$4/9.8/$G$22</f>
        <v>0.23367156998281247</v>
      </c>
    </row>
    <row r="55" spans="2:4" x14ac:dyDescent="0.25">
      <c r="B55" s="2">
        <f t="shared" si="8"/>
        <v>0.38069249742958355</v>
      </c>
      <c r="C55" s="1">
        <f t="shared" si="9"/>
        <v>0.38179643546466263</v>
      </c>
      <c r="D55" s="1">
        <f t="shared" si="10"/>
        <v>0.30043487569218746</v>
      </c>
    </row>
    <row r="56" spans="2:4" x14ac:dyDescent="0.25">
      <c r="B56" s="2">
        <f t="shared" si="8"/>
        <v>0.50768024011877577</v>
      </c>
      <c r="C56" s="1">
        <f t="shared" si="9"/>
        <v>0.4869563878280152</v>
      </c>
      <c r="D56" s="1">
        <f t="shared" si="10"/>
        <v>0.344498657460375</v>
      </c>
    </row>
    <row r="57" spans="2:4" x14ac:dyDescent="0.25">
      <c r="B57" s="2">
        <f t="shared" si="8"/>
        <v>0.63474540516192401</v>
      </c>
      <c r="C57" s="1">
        <f t="shared" si="9"/>
        <v>0.58101310007802542</v>
      </c>
      <c r="D57" s="1">
        <f t="shared" si="10"/>
        <v>0.37921557642924986</v>
      </c>
    </row>
    <row r="58" spans="2:4" x14ac:dyDescent="0.25">
      <c r="B58" s="2">
        <f t="shared" si="8"/>
        <v>0.76190743668445315</v>
      </c>
      <c r="C58" s="1">
        <f t="shared" si="9"/>
        <v>0.6676522524742311</v>
      </c>
      <c r="D58" s="1">
        <f t="shared" si="10"/>
        <v>0.40414054389408327</v>
      </c>
    </row>
    <row r="59" spans="2:4" x14ac:dyDescent="0.25">
      <c r="B59" s="2">
        <f t="shared" si="8"/>
        <v>0.88918583800477691</v>
      </c>
      <c r="C59" s="1">
        <f t="shared" si="9"/>
        <v>0.74487187384501663</v>
      </c>
      <c r="D59" s="1">
        <f t="shared" si="10"/>
        <v>0.40369545518935418</v>
      </c>
    </row>
    <row r="60" spans="2:4" x14ac:dyDescent="0.25">
      <c r="B60" s="2">
        <f t="shared" si="8"/>
        <v>1.0166001836417466</v>
      </c>
      <c r="C60" s="1">
        <f t="shared" si="9"/>
        <v>0.81048006242043458</v>
      </c>
      <c r="D60" s="1">
        <f t="shared" si="10"/>
        <v>0.38010575383870826</v>
      </c>
    </row>
    <row r="61" spans="2:4" x14ac:dyDescent="0.25">
      <c r="B61" s="2">
        <f t="shared" si="8"/>
        <v>1.1441701314148243</v>
      </c>
      <c r="C61" s="1">
        <f t="shared" si="9"/>
        <v>0.86817276497885087</v>
      </c>
      <c r="D61" s="1">
        <f t="shared" si="10"/>
        <v>0.3440535687556458</v>
      </c>
    </row>
    <row r="62" spans="2:4" x14ac:dyDescent="0.25">
      <c r="B62" s="2">
        <f t="shared" si="8"/>
        <v>1.2719154346529529</v>
      </c>
      <c r="C62" s="1">
        <f t="shared" si="9"/>
        <v>0.917883249147879</v>
      </c>
      <c r="D62" s="1">
        <f t="shared" si="10"/>
        <v>0.29464872253070828</v>
      </c>
    </row>
    <row r="63" spans="2:4" x14ac:dyDescent="0.25">
      <c r="B63" s="2">
        <f t="shared" si="8"/>
        <v>1.3998559545283435</v>
      </c>
      <c r="C63" s="1">
        <f t="shared" si="9"/>
        <v>0.96185988255102439</v>
      </c>
      <c r="D63" s="1">
        <f t="shared" si="10"/>
        <v>0.24034790055374999</v>
      </c>
    </row>
    <row r="64" spans="2:4" x14ac:dyDescent="0.25">
      <c r="B64" s="2">
        <f t="shared" si="8"/>
        <v>1.5280116725316863</v>
      </c>
      <c r="C64" s="1">
        <f t="shared" si="9"/>
        <v>1</v>
      </c>
      <c r="D64" s="1">
        <f t="shared" si="10"/>
        <v>0.18159619152949996</v>
      </c>
    </row>
    <row r="65" spans="2:4" x14ac:dyDescent="0.25">
      <c r="B65" s="2">
        <f>$I$23*TAN(RADIANS(B7))/$P$2/$J$4/9.8</f>
        <v>0</v>
      </c>
      <c r="C65" s="1">
        <f>I7/$P$2/$J$4/9.8</f>
        <v>0</v>
      </c>
      <c r="D65" s="1">
        <f>J7/$P$2/$J$4/9.8/$I$22</f>
        <v>0</v>
      </c>
    </row>
    <row r="66" spans="2:4" x14ac:dyDescent="0.25">
      <c r="B66" s="2">
        <f>$I$23*TAN(RADIANS(B8))/$I$21/$J$4/9.8</f>
        <v>0.12612461005483769</v>
      </c>
      <c r="C66" s="1">
        <f>I8/$I$21/$J$4/9.8</f>
        <v>0.13292909805002415</v>
      </c>
      <c r="D66" s="1">
        <f>J8/$I$21/$J$4/9.8/$I$22</f>
        <v>0.13292909805002412</v>
      </c>
    </row>
    <row r="67" spans="2:4" x14ac:dyDescent="0.25">
      <c r="B67" s="2">
        <f t="shared" ref="B67:B77" si="11">$I$23*TAN(RADIANS(B9))/$I$21/$J$4/9.8</f>
        <v>0.25226843242481362</v>
      </c>
      <c r="C67" s="1">
        <f t="shared" ref="C67:C77" si="12">I9/$I$21/$J$4/9.8</f>
        <v>0.25905050644249988</v>
      </c>
      <c r="D67" s="1">
        <f t="shared" ref="D67:D77" si="13">J9/$I$21/$J$4/9.8/$I$22</f>
        <v>0.23881624723202866</v>
      </c>
    </row>
    <row r="68" spans="2:4" x14ac:dyDescent="0.25">
      <c r="B68" s="2">
        <f t="shared" si="11"/>
        <v>0.37845069113314728</v>
      </c>
      <c r="C68" s="1">
        <f t="shared" si="12"/>
        <v>0.37608580812604792</v>
      </c>
      <c r="D68" s="1">
        <f t="shared" si="13"/>
        <v>0.32385177319050001</v>
      </c>
    </row>
    <row r="69" spans="2:4" x14ac:dyDescent="0.25">
      <c r="B69" s="2">
        <f t="shared" si="11"/>
        <v>0.5046906336343846</v>
      </c>
      <c r="C69" s="1">
        <f t="shared" si="12"/>
        <v>0.48221135074301213</v>
      </c>
      <c r="D69" s="1">
        <f t="shared" si="13"/>
        <v>0.38249696350668716</v>
      </c>
    </row>
    <row r="70" spans="2:4" x14ac:dyDescent="0.25">
      <c r="B70" s="2">
        <f t="shared" si="11"/>
        <v>0.63100754256800917</v>
      </c>
      <c r="C70" s="1">
        <f t="shared" si="12"/>
        <v>0.57801970647006129</v>
      </c>
      <c r="D70" s="1">
        <f t="shared" si="13"/>
        <v>0.41833569092213474</v>
      </c>
    </row>
    <row r="71" spans="2:4" x14ac:dyDescent="0.25">
      <c r="B71" s="2">
        <f t="shared" si="11"/>
        <v>0.75742074755768141</v>
      </c>
      <c r="C71" s="1">
        <f t="shared" si="12"/>
        <v>0.66789315326488907</v>
      </c>
      <c r="D71" s="1">
        <f t="shared" si="13"/>
        <v>0.453522805111847</v>
      </c>
    </row>
    <row r="72" spans="2:4" x14ac:dyDescent="0.25">
      <c r="B72" s="2">
        <f t="shared" si="11"/>
        <v>0.88394963707147689</v>
      </c>
      <c r="C72" s="1">
        <f t="shared" si="12"/>
        <v>0.74925928477916348</v>
      </c>
      <c r="D72" s="1">
        <f t="shared" si="13"/>
        <v>0.47730668785118952</v>
      </c>
    </row>
    <row r="73" spans="2:4" x14ac:dyDescent="0.25">
      <c r="B73" s="2">
        <f t="shared" si="11"/>
        <v>1.0106136703586266</v>
      </c>
      <c r="C73" s="1">
        <f t="shared" si="12"/>
        <v>0.81772663588966243</v>
      </c>
      <c r="D73" s="1">
        <f t="shared" si="13"/>
        <v>0.46166797043353974</v>
      </c>
    </row>
    <row r="74" spans="2:4" x14ac:dyDescent="0.25">
      <c r="B74" s="2">
        <f t="shared" si="11"/>
        <v>1.1374323894784348</v>
      </c>
      <c r="C74" s="1">
        <f t="shared" si="12"/>
        <v>0.87624888031420112</v>
      </c>
      <c r="D74" s="1">
        <f t="shared" si="13"/>
        <v>0.42843569592103364</v>
      </c>
    </row>
    <row r="75" spans="2:4" x14ac:dyDescent="0.25">
      <c r="B75" s="2">
        <f t="shared" si="11"/>
        <v>1.2644254314372549</v>
      </c>
      <c r="C75" s="1">
        <f t="shared" si="12"/>
        <v>0.92760054204276632</v>
      </c>
      <c r="D75" s="1">
        <f t="shared" si="13"/>
        <v>0.38933890237690894</v>
      </c>
    </row>
    <row r="76" spans="2:4" x14ac:dyDescent="0.25">
      <c r="B76" s="2">
        <f t="shared" si="11"/>
        <v>1.3916125404496464</v>
      </c>
      <c r="C76" s="1">
        <f t="shared" si="12"/>
        <v>0.96770711316291147</v>
      </c>
      <c r="D76" s="1">
        <f t="shared" si="13"/>
        <v>0.31929048061035209</v>
      </c>
    </row>
    <row r="77" spans="2:4" x14ac:dyDescent="0.25">
      <c r="B77" s="2">
        <f t="shared" si="11"/>
        <v>1.5190135803401184</v>
      </c>
      <c r="C77" s="1">
        <f t="shared" si="12"/>
        <v>1</v>
      </c>
      <c r="D77" s="1">
        <f t="shared" si="13"/>
        <v>0.2391420538448964</v>
      </c>
    </row>
    <row r="78" spans="2:4" x14ac:dyDescent="0.25">
      <c r="B78" s="2">
        <f>$K$23*TAN(RADIANS(B7))/$P$2/$L$4/9.8</f>
        <v>0</v>
      </c>
      <c r="C78" s="1">
        <f>K7/$P$2/$L$4/9.8</f>
        <v>0</v>
      </c>
      <c r="D78" s="1">
        <f>L7/$P$2/$L$4/9.8/$K$22</f>
        <v>0</v>
      </c>
    </row>
    <row r="79" spans="2:4" x14ac:dyDescent="0.25">
      <c r="B79" s="2">
        <f>$K$23*TAN(RADIANS(B8))/$K$21/$L$4/9.8</f>
        <v>0.12300352391487804</v>
      </c>
      <c r="C79" s="1">
        <f>K8/$K$21/$L$4/9.8</f>
        <v>0.13070437614310568</v>
      </c>
      <c r="D79" s="1">
        <f>L8/$K$21/$L$4/9.8/$K$22</f>
        <v>0.1307043761431057</v>
      </c>
    </row>
    <row r="80" spans="2:4" x14ac:dyDescent="0.25">
      <c r="B80" s="2">
        <f t="shared" ref="B80:B90" si="14">$K$23*TAN(RADIANS(B9))/$K$21/$L$4/9.8</f>
        <v>0.24602578471594772</v>
      </c>
      <c r="C80" s="1">
        <f t="shared" ref="C80:C90" si="15">K9/$K$21/$L$4/9.8</f>
        <v>0.25370477762412458</v>
      </c>
      <c r="D80" s="1">
        <f t="shared" ref="D80:D90" si="16">L9/$K$21/$L$4/9.8/$K$22</f>
        <v>0.23019576693860411</v>
      </c>
    </row>
    <row r="81" spans="2:4" x14ac:dyDescent="0.25">
      <c r="B81" s="2">
        <f t="shared" si="14"/>
        <v>0.36908553070775313</v>
      </c>
      <c r="C81" s="1">
        <f t="shared" si="15"/>
        <v>0.36969710487576396</v>
      </c>
      <c r="D81" s="1">
        <f t="shared" si="16"/>
        <v>0.30757795977954727</v>
      </c>
    </row>
    <row r="82" spans="2:4" x14ac:dyDescent="0.25">
      <c r="B82" s="2">
        <f t="shared" si="14"/>
        <v>0.49220153304633218</v>
      </c>
      <c r="C82" s="1">
        <f t="shared" si="15"/>
        <v>0.47453272070303781</v>
      </c>
      <c r="D82" s="1">
        <f t="shared" si="16"/>
        <v>0.36252581940189771</v>
      </c>
    </row>
    <row r="83" spans="2:4" x14ac:dyDescent="0.25">
      <c r="B83" s="2">
        <f t="shared" si="14"/>
        <v>0.61539259720197192</v>
      </c>
      <c r="C83" s="1">
        <f t="shared" si="15"/>
        <v>0.56962126957219972</v>
      </c>
      <c r="D83" s="1">
        <f t="shared" si="16"/>
        <v>0.4145474616479099</v>
      </c>
    </row>
    <row r="84" spans="2:4" x14ac:dyDescent="0.25">
      <c r="B84" s="2">
        <f t="shared" si="14"/>
        <v>0.73867757446646354</v>
      </c>
      <c r="C84" s="1">
        <f t="shared" si="15"/>
        <v>0.65814337333273853</v>
      </c>
      <c r="D84" s="1">
        <f t="shared" si="16"/>
        <v>0.45486423438856938</v>
      </c>
    </row>
    <row r="85" spans="2:4" x14ac:dyDescent="0.25">
      <c r="B85" s="2">
        <f t="shared" si="14"/>
        <v>0.86207537351984598</v>
      </c>
      <c r="C85" s="1">
        <f t="shared" si="15"/>
        <v>0.73719944684837402</v>
      </c>
      <c r="D85" s="1">
        <f t="shared" si="16"/>
        <v>0.46786964495007249</v>
      </c>
    </row>
    <row r="86" spans="2:4" x14ac:dyDescent="0.25">
      <c r="B86" s="2">
        <f t="shared" si="14"/>
        <v>0.98560497207176034</v>
      </c>
      <c r="C86" s="1">
        <f t="shared" si="15"/>
        <v>0.80495606013293486</v>
      </c>
      <c r="D86" s="1">
        <f t="shared" si="16"/>
        <v>0.45714018123683242</v>
      </c>
    </row>
    <row r="87" spans="2:4" x14ac:dyDescent="0.25">
      <c r="B87" s="2">
        <f t="shared" si="14"/>
        <v>1.1092854285926976</v>
      </c>
      <c r="C87" s="1">
        <f t="shared" si="15"/>
        <v>0.86414328411473429</v>
      </c>
      <c r="D87" s="1">
        <f t="shared" si="16"/>
        <v>0.43145449537786379</v>
      </c>
    </row>
    <row r="88" spans="2:4" x14ac:dyDescent="0.25">
      <c r="B88" s="2">
        <f t="shared" si="14"/>
        <v>1.2331358941506341</v>
      </c>
      <c r="C88" s="1">
        <f t="shared" si="15"/>
        <v>0.91569344693759214</v>
      </c>
      <c r="D88" s="1">
        <f t="shared" si="16"/>
        <v>0.39341366948546741</v>
      </c>
    </row>
    <row r="89" spans="2:4" x14ac:dyDescent="0.25">
      <c r="B89" s="2">
        <f t="shared" si="14"/>
        <v>1.3571756243687718</v>
      </c>
      <c r="C89" s="1">
        <f t="shared" si="15"/>
        <v>0.96271133514743279</v>
      </c>
      <c r="D89" s="1">
        <f t="shared" si="16"/>
        <v>0.36024987255363466</v>
      </c>
    </row>
    <row r="90" spans="2:4" x14ac:dyDescent="0.25">
      <c r="B90" s="2">
        <f t="shared" si="14"/>
        <v>1.4814239915203888</v>
      </c>
      <c r="C90" s="1">
        <f t="shared" si="15"/>
        <v>1</v>
      </c>
      <c r="D90" s="1">
        <f t="shared" si="16"/>
        <v>0.30205066029090838</v>
      </c>
    </row>
    <row r="91" spans="2:4" x14ac:dyDescent="0.25">
      <c r="B91" s="2">
        <f>$M$23*TAN(RADIANS(B7))/$P$2/$N$4/9.8</f>
        <v>0</v>
      </c>
      <c r="C91" s="1">
        <f>M7/$P$2/$N$4/9.8</f>
        <v>0</v>
      </c>
      <c r="D91" s="1">
        <f>N7/$P$2/$N$4/9.8/$M$22</f>
        <v>0</v>
      </c>
    </row>
    <row r="92" spans="2:4" x14ac:dyDescent="0.25">
      <c r="B92" s="2">
        <f>$M$23*TAN(RADIANS(B8))/$M$21/$N$4/9.8</f>
        <v>0.12305443556837514</v>
      </c>
      <c r="C92" s="1">
        <f>M8/$M$21/$N$4/9.8</f>
        <v>0.13025647250593927</v>
      </c>
      <c r="D92" s="1">
        <f>N8/$M$21/$N$4/9.8/$M$22</f>
        <v>0.13025647250593927</v>
      </c>
    </row>
    <row r="93" spans="2:4" x14ac:dyDescent="0.25">
      <c r="B93" s="2">
        <f t="shared" ref="B93:B103" si="17">$M$23*TAN(RADIANS(B9))/$M$21/$N$4/9.8</f>
        <v>0.2461276157782146</v>
      </c>
      <c r="C93" s="1">
        <f t="shared" ref="C93:C103" si="18">M9/$M$21/$N$4/9.8</f>
        <v>0.25330778434806739</v>
      </c>
      <c r="D93" s="1">
        <f t="shared" ref="D93:D103" si="19">N9/$M$21/$N$4/9.8/$M$22</f>
        <v>0.22727508651036299</v>
      </c>
    </row>
    <row r="94" spans="2:4" x14ac:dyDescent="0.25">
      <c r="B94" s="2">
        <f t="shared" si="17"/>
        <v>0.369238296694061</v>
      </c>
      <c r="C94" s="1">
        <f t="shared" si="18"/>
        <v>0.36929699828324702</v>
      </c>
      <c r="D94" s="1">
        <f t="shared" si="19"/>
        <v>0.3060278503472873</v>
      </c>
    </row>
    <row r="95" spans="2:4" x14ac:dyDescent="0.25">
      <c r="B95" s="2">
        <f t="shared" si="17"/>
        <v>0.49240525724140943</v>
      </c>
      <c r="C95" s="1">
        <f t="shared" si="18"/>
        <v>0.47456084068878229</v>
      </c>
      <c r="D95" s="1">
        <f t="shared" si="19"/>
        <v>0.3650175631833103</v>
      </c>
    </row>
    <row r="96" spans="2:4" x14ac:dyDescent="0.25">
      <c r="B96" s="2">
        <f t="shared" si="17"/>
        <v>0.61564731067420653</v>
      </c>
      <c r="C96" s="1">
        <f t="shared" si="18"/>
        <v>0.57009208039259895</v>
      </c>
      <c r="D96" s="1">
        <f t="shared" si="19"/>
        <v>0.41502407101892375</v>
      </c>
    </row>
    <row r="97" spans="2:4" x14ac:dyDescent="0.25">
      <c r="B97" s="2">
        <f t="shared" si="17"/>
        <v>0.73898331608686918</v>
      </c>
      <c r="C97" s="1">
        <f t="shared" si="18"/>
        <v>0.65994849740752959</v>
      </c>
      <c r="D97" s="1">
        <f t="shared" si="19"/>
        <v>0.46023953618765212</v>
      </c>
    </row>
    <row r="98" spans="2:4" x14ac:dyDescent="0.25">
      <c r="B98" s="2">
        <f t="shared" si="17"/>
        <v>0.86243218998581517</v>
      </c>
      <c r="C98" s="1">
        <f t="shared" si="18"/>
        <v>0.74002028890006422</v>
      </c>
      <c r="D98" s="1">
        <f t="shared" si="19"/>
        <v>0.47790650602179102</v>
      </c>
    </row>
    <row r="99" spans="2:4" x14ac:dyDescent="0.25">
      <c r="B99" s="2">
        <f t="shared" si="17"/>
        <v>0.98601291793563561</v>
      </c>
      <c r="C99" s="1">
        <f t="shared" si="18"/>
        <v>0.80797076317477945</v>
      </c>
      <c r="D99" s="1">
        <f t="shared" si="19"/>
        <v>0.46772554035466013</v>
      </c>
    </row>
    <row r="100" spans="2:4" x14ac:dyDescent="0.25">
      <c r="B100" s="2">
        <f t="shared" si="17"/>
        <v>1.1097445662951999</v>
      </c>
      <c r="C100" s="1">
        <f t="shared" si="18"/>
        <v>0.86692128947231528</v>
      </c>
      <c r="D100" s="1">
        <f t="shared" si="19"/>
        <v>0.43897928435334937</v>
      </c>
    </row>
    <row r="101" spans="2:4" x14ac:dyDescent="0.25">
      <c r="B101" s="2">
        <f t="shared" si="17"/>
        <v>1.2336462940591875</v>
      </c>
      <c r="C101" s="1">
        <f t="shared" si="18"/>
        <v>0.91782561950508978</v>
      </c>
      <c r="D101" s="1">
        <f t="shared" si="19"/>
        <v>0.40154926351830939</v>
      </c>
    </row>
    <row r="102" spans="2:4" x14ac:dyDescent="0.25">
      <c r="B102" s="2">
        <f t="shared" si="17"/>
        <v>1.3577373648207807</v>
      </c>
      <c r="C102" s="1">
        <f t="shared" si="18"/>
        <v>0.96359269599597674</v>
      </c>
      <c r="D102" s="1">
        <f t="shared" si="19"/>
        <v>0.36980860585019537</v>
      </c>
    </row>
    <row r="103" spans="2:4" x14ac:dyDescent="0.25">
      <c r="B103" s="2">
        <f t="shared" si="17"/>
        <v>1.4820371588715193</v>
      </c>
      <c r="C103" s="1">
        <f t="shared" si="18"/>
        <v>1</v>
      </c>
      <c r="D103" s="1">
        <f t="shared" si="19"/>
        <v>0.31321441434761493</v>
      </c>
    </row>
    <row r="104" spans="2:4" x14ac:dyDescent="0.25">
      <c r="B104" s="2"/>
      <c r="C104" s="1"/>
      <c r="D104" s="1"/>
    </row>
    <row r="105" spans="2:4" x14ac:dyDescent="0.25">
      <c r="B105" s="2"/>
      <c r="C105" s="1"/>
      <c r="D105" s="1"/>
    </row>
    <row r="106" spans="2:4" x14ac:dyDescent="0.25">
      <c r="B106" s="2"/>
      <c r="C106" s="1"/>
      <c r="D106" s="1"/>
    </row>
    <row r="107" spans="2:4" x14ac:dyDescent="0.25">
      <c r="B107" s="2"/>
      <c r="C107" s="1"/>
      <c r="D107" s="1"/>
    </row>
    <row r="108" spans="2:4" x14ac:dyDescent="0.25">
      <c r="B108" s="2"/>
      <c r="C108" s="1"/>
      <c r="D108" s="1"/>
    </row>
    <row r="109" spans="2:4" x14ac:dyDescent="0.25">
      <c r="B109" s="2"/>
      <c r="C109" s="1"/>
      <c r="D109" s="1"/>
    </row>
    <row r="110" spans="2:4" x14ac:dyDescent="0.25">
      <c r="B110" s="2"/>
      <c r="C110" s="1"/>
      <c r="D110" s="1"/>
    </row>
    <row r="111" spans="2:4" x14ac:dyDescent="0.25">
      <c r="B111" s="2"/>
      <c r="C111" s="1"/>
      <c r="D111" s="1"/>
    </row>
    <row r="112" spans="2:4" x14ac:dyDescent="0.25">
      <c r="B112" s="2"/>
      <c r="C112" s="1"/>
      <c r="D112" s="1"/>
    </row>
    <row r="113" spans="2:4" x14ac:dyDescent="0.25">
      <c r="B113" s="2"/>
      <c r="C113" s="1"/>
      <c r="D113" s="1"/>
    </row>
    <row r="114" spans="2:4" x14ac:dyDescent="0.25">
      <c r="B114" s="2"/>
      <c r="C114" s="1"/>
      <c r="D114" s="1"/>
    </row>
    <row r="115" spans="2:4" x14ac:dyDescent="0.25">
      <c r="B115" s="2"/>
      <c r="C115" s="1"/>
      <c r="D115" s="1"/>
    </row>
    <row r="116" spans="2:4" x14ac:dyDescent="0.25">
      <c r="B116" s="2"/>
      <c r="C116" s="1"/>
      <c r="D116" s="1"/>
    </row>
  </sheetData>
  <mergeCells count="10">
    <mergeCell ref="M5:N5"/>
    <mergeCell ref="B2:B6"/>
    <mergeCell ref="C2:N2"/>
    <mergeCell ref="C3:H3"/>
    <mergeCell ref="I3:N3"/>
    <mergeCell ref="C5:D5"/>
    <mergeCell ref="E5:F5"/>
    <mergeCell ref="G5:H5"/>
    <mergeCell ref="I5:J5"/>
    <mergeCell ref="K5:L5"/>
  </mergeCells>
  <pageMargins left="0.7" right="0.7" top="0.75" bottom="0.75" header="0.3" footer="0.3"/>
  <ignoredErrors>
    <ignoredError sqref="D23:M23 D22 F22 H22 J22 L2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2437-9327-458E-9801-F5D0CEEBD9E8}">
  <dimension ref="B2:P116"/>
  <sheetViews>
    <sheetView topLeftCell="A6" workbookViewId="0">
      <selection activeCell="B65" sqref="B65:D116"/>
    </sheetView>
  </sheetViews>
  <sheetFormatPr defaultRowHeight="15" x14ac:dyDescent="0.25"/>
  <sheetData>
    <row r="2" spans="2:16" ht="15" customHeight="1" x14ac:dyDescent="0.25">
      <c r="B2" s="8" t="s">
        <v>0</v>
      </c>
      <c r="C2" s="6" t="s">
        <v>28</v>
      </c>
      <c r="D2" s="6"/>
      <c r="E2" s="6"/>
      <c r="F2" s="6"/>
      <c r="G2" s="6"/>
      <c r="H2" s="6"/>
      <c r="I2" s="3" t="s">
        <v>24</v>
      </c>
      <c r="J2" s="3">
        <v>0.5</v>
      </c>
      <c r="K2" s="1"/>
      <c r="L2" s="1"/>
      <c r="M2" s="1"/>
      <c r="N2" s="1"/>
      <c r="O2" s="3" t="s">
        <v>24</v>
      </c>
      <c r="P2" s="3">
        <v>0.5</v>
      </c>
    </row>
    <row r="3" spans="2:16" ht="15" customHeight="1" x14ac:dyDescent="0.25">
      <c r="B3" s="8"/>
      <c r="C3" s="2"/>
      <c r="D3" s="2"/>
      <c r="E3" s="2"/>
      <c r="F3" s="2"/>
      <c r="G3" s="2"/>
      <c r="H3" s="2"/>
      <c r="I3" s="3"/>
      <c r="J3" s="3"/>
      <c r="K3" s="1"/>
      <c r="L3" s="1"/>
      <c r="M3" s="1"/>
      <c r="N3" s="1"/>
    </row>
    <row r="4" spans="2:16" ht="15" customHeight="1" x14ac:dyDescent="0.25">
      <c r="B4" s="8"/>
      <c r="C4" s="2" t="s">
        <v>29</v>
      </c>
      <c r="D4" s="2">
        <v>150</v>
      </c>
      <c r="E4" s="2" t="s">
        <v>5</v>
      </c>
      <c r="F4" s="2">
        <v>200</v>
      </c>
      <c r="G4" s="2" t="s">
        <v>6</v>
      </c>
      <c r="H4" s="2">
        <v>250</v>
      </c>
      <c r="I4" s="6"/>
      <c r="J4" s="6"/>
      <c r="K4" s="6"/>
      <c r="L4" s="6"/>
      <c r="M4" s="6"/>
      <c r="N4" s="6"/>
    </row>
    <row r="5" spans="2:16" ht="15" customHeight="1" x14ac:dyDescent="0.25">
      <c r="B5" s="8"/>
      <c r="C5" s="6" t="s">
        <v>9</v>
      </c>
      <c r="D5" s="6"/>
      <c r="E5" s="6" t="s">
        <v>10</v>
      </c>
      <c r="F5" s="6"/>
      <c r="G5" s="6" t="s">
        <v>11</v>
      </c>
      <c r="H5" s="6"/>
      <c r="I5" s="6"/>
      <c r="J5" s="6"/>
      <c r="K5" s="6"/>
      <c r="L5" s="6"/>
      <c r="M5" s="6"/>
      <c r="N5" s="6"/>
    </row>
    <row r="6" spans="2:16" ht="30" x14ac:dyDescent="0.25">
      <c r="B6" s="8"/>
      <c r="C6" s="2" t="s">
        <v>13</v>
      </c>
      <c r="D6" s="2" t="s">
        <v>14</v>
      </c>
      <c r="E6" s="2" t="s">
        <v>13</v>
      </c>
      <c r="F6" s="2" t="s">
        <v>14</v>
      </c>
      <c r="G6" s="2" t="s">
        <v>13</v>
      </c>
      <c r="H6" s="2" t="s">
        <v>14</v>
      </c>
      <c r="I6" s="2"/>
      <c r="J6" s="2"/>
      <c r="K6" s="2"/>
      <c r="L6" s="2"/>
      <c r="M6" s="2"/>
      <c r="N6" s="2"/>
    </row>
    <row r="7" spans="2:16" x14ac:dyDescent="0.25">
      <c r="B7" s="2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/>
      <c r="J7" s="1"/>
      <c r="K7" s="1"/>
      <c r="L7" s="1"/>
      <c r="M7" s="1"/>
      <c r="N7" s="1"/>
    </row>
    <row r="8" spans="2:16" x14ac:dyDescent="0.25">
      <c r="B8" s="2">
        <v>0.5</v>
      </c>
      <c r="C8" s="1">
        <v>185.57</v>
      </c>
      <c r="D8" s="1">
        <v>2.21</v>
      </c>
      <c r="E8" s="1">
        <v>206.66</v>
      </c>
      <c r="F8" s="1">
        <v>3.82</v>
      </c>
      <c r="G8" s="1">
        <v>223.73</v>
      </c>
      <c r="H8" s="1">
        <v>5.22</v>
      </c>
      <c r="I8" s="1"/>
      <c r="J8" s="1"/>
      <c r="K8" s="1"/>
      <c r="L8" s="1"/>
      <c r="M8" s="1"/>
      <c r="N8" s="1"/>
    </row>
    <row r="9" spans="2:16" x14ac:dyDescent="0.25">
      <c r="B9" s="2">
        <v>1</v>
      </c>
      <c r="C9" s="1">
        <v>362.15</v>
      </c>
      <c r="D9" s="1">
        <v>3.84</v>
      </c>
      <c r="E9" s="1">
        <v>407.65</v>
      </c>
      <c r="F9" s="1">
        <v>6.87</v>
      </c>
      <c r="G9" s="1">
        <v>438.66</v>
      </c>
      <c r="H9" s="1">
        <v>9.23</v>
      </c>
      <c r="I9" s="1"/>
      <c r="J9" s="1"/>
      <c r="K9" s="1"/>
      <c r="L9" s="1"/>
      <c r="M9" s="1"/>
      <c r="N9" s="1"/>
    </row>
    <row r="10" spans="2:16" x14ac:dyDescent="0.25">
      <c r="B10" s="2">
        <v>1.5</v>
      </c>
      <c r="C10" s="1">
        <v>526.08000000000004</v>
      </c>
      <c r="D10" s="1">
        <v>4.9400000000000004</v>
      </c>
      <c r="E10" s="1">
        <v>596</v>
      </c>
      <c r="F10" s="1">
        <v>9.2200000000000006</v>
      </c>
      <c r="G10" s="1">
        <v>639.79999999999995</v>
      </c>
      <c r="H10" s="1">
        <v>12.07</v>
      </c>
      <c r="I10" s="1"/>
      <c r="J10" s="1"/>
      <c r="K10" s="1"/>
      <c r="L10" s="1"/>
      <c r="M10" s="1"/>
      <c r="N10" s="1"/>
    </row>
    <row r="11" spans="2:16" x14ac:dyDescent="0.25">
      <c r="B11" s="2">
        <v>2</v>
      </c>
      <c r="C11" s="1">
        <v>675.47</v>
      </c>
      <c r="D11" s="1">
        <v>5.42</v>
      </c>
      <c r="E11" s="1">
        <v>770.76</v>
      </c>
      <c r="F11" s="1">
        <v>10.53</v>
      </c>
      <c r="G11" s="1">
        <v>825.31</v>
      </c>
      <c r="H11" s="1">
        <v>13.72</v>
      </c>
      <c r="I11" s="1"/>
      <c r="J11" s="1"/>
      <c r="K11" s="1"/>
      <c r="L11" s="1"/>
      <c r="M11" s="1"/>
      <c r="N11" s="1"/>
    </row>
    <row r="12" spans="2:16" x14ac:dyDescent="0.25">
      <c r="B12" s="2">
        <v>2.5</v>
      </c>
      <c r="C12" s="1">
        <v>808.41</v>
      </c>
      <c r="D12" s="1">
        <v>5.39</v>
      </c>
      <c r="E12" s="1">
        <v>927.96</v>
      </c>
      <c r="F12" s="1">
        <v>11.11</v>
      </c>
      <c r="G12" s="1">
        <v>991.7</v>
      </c>
      <c r="H12" s="1">
        <v>14.4</v>
      </c>
      <c r="I12" s="1"/>
      <c r="J12" s="1"/>
      <c r="K12" s="1"/>
      <c r="L12" s="1"/>
      <c r="M12" s="1"/>
      <c r="N12" s="1"/>
    </row>
    <row r="13" spans="2:16" x14ac:dyDescent="0.25">
      <c r="B13" s="2">
        <v>3</v>
      </c>
      <c r="C13" s="1">
        <v>930.34</v>
      </c>
      <c r="D13" s="1">
        <v>4.97</v>
      </c>
      <c r="E13" s="1">
        <v>1074.3699999999999</v>
      </c>
      <c r="F13" s="1">
        <v>10.89</v>
      </c>
      <c r="G13" s="1">
        <v>1144.4100000000001</v>
      </c>
      <c r="H13" s="1">
        <v>14.5</v>
      </c>
      <c r="I13" s="1"/>
      <c r="J13" s="1"/>
      <c r="K13" s="1"/>
      <c r="L13" s="1"/>
      <c r="M13" s="1"/>
      <c r="N13" s="1"/>
    </row>
    <row r="14" spans="2:16" x14ac:dyDescent="0.25">
      <c r="B14" s="2">
        <v>3.5</v>
      </c>
      <c r="C14" s="1">
        <v>1036.8399999999999</v>
      </c>
      <c r="D14" s="1">
        <v>4.1100000000000003</v>
      </c>
      <c r="E14" s="1">
        <v>1206.8499999999999</v>
      </c>
      <c r="F14" s="1">
        <v>10.1</v>
      </c>
      <c r="G14" s="1">
        <v>1275.8399999999999</v>
      </c>
      <c r="H14" s="1">
        <v>13.73</v>
      </c>
      <c r="I14" s="1"/>
      <c r="J14" s="1"/>
      <c r="K14" s="1"/>
      <c r="L14" s="1"/>
      <c r="M14" s="1"/>
      <c r="N14" s="1"/>
    </row>
    <row r="15" spans="2:16" x14ac:dyDescent="0.25">
      <c r="B15" s="2">
        <v>4</v>
      </c>
      <c r="C15" s="1">
        <v>1123.18</v>
      </c>
      <c r="D15" s="1">
        <v>2.85</v>
      </c>
      <c r="E15" s="1">
        <v>1322.98</v>
      </c>
      <c r="F15" s="1">
        <v>8.82</v>
      </c>
      <c r="G15" s="1">
        <v>1386.17</v>
      </c>
      <c r="H15" s="1">
        <v>12.34</v>
      </c>
      <c r="I15" s="1"/>
      <c r="J15" s="1"/>
      <c r="K15" s="1"/>
      <c r="L15" s="1"/>
      <c r="M15" s="1"/>
      <c r="N15" s="1"/>
    </row>
    <row r="16" spans="2:16" x14ac:dyDescent="0.25">
      <c r="B16" s="2">
        <v>4.5</v>
      </c>
      <c r="C16" s="1">
        <v>1195</v>
      </c>
      <c r="D16" s="1">
        <v>1.4</v>
      </c>
      <c r="E16" s="1">
        <v>1423.23</v>
      </c>
      <c r="F16" s="1">
        <v>7.27</v>
      </c>
      <c r="G16" s="1">
        <v>1481.78</v>
      </c>
      <c r="H16" s="1">
        <v>10.77</v>
      </c>
      <c r="I16" s="1"/>
      <c r="J16" s="1"/>
      <c r="K16" s="1"/>
      <c r="L16" s="1"/>
      <c r="M16" s="1"/>
      <c r="N16" s="1"/>
    </row>
    <row r="17" spans="2:14" x14ac:dyDescent="0.25">
      <c r="B17" s="2">
        <v>5</v>
      </c>
      <c r="C17" s="1">
        <v>1254.07</v>
      </c>
      <c r="D17" s="1">
        <v>-0.18</v>
      </c>
      <c r="E17" s="1">
        <v>1506.14</v>
      </c>
      <c r="F17" s="1">
        <v>5.33</v>
      </c>
      <c r="G17" s="1">
        <v>1565.2</v>
      </c>
      <c r="H17" s="1">
        <v>9.07</v>
      </c>
      <c r="I17" s="1"/>
      <c r="J17" s="1"/>
      <c r="K17" s="1"/>
      <c r="L17" s="1"/>
      <c r="M17" s="1"/>
      <c r="N17" s="1"/>
    </row>
    <row r="18" spans="2:14" x14ac:dyDescent="0.25">
      <c r="B18" s="2">
        <v>5.5</v>
      </c>
      <c r="C18" s="1">
        <v>1302.97</v>
      </c>
      <c r="D18" s="1">
        <v>-1.7</v>
      </c>
      <c r="E18" s="1">
        <v>1573.92</v>
      </c>
      <c r="F18" s="1">
        <v>3.23</v>
      </c>
      <c r="G18" s="1">
        <v>1636.84</v>
      </c>
      <c r="H18" s="1">
        <v>7.51</v>
      </c>
      <c r="I18" s="1"/>
      <c r="J18" s="1"/>
      <c r="K18" s="1"/>
      <c r="L18" s="1"/>
      <c r="M18" s="1"/>
      <c r="N18" s="1"/>
    </row>
    <row r="19" spans="2:14" x14ac:dyDescent="0.25">
      <c r="B19" s="2">
        <v>6</v>
      </c>
      <c r="C19" s="1">
        <v>1342.88</v>
      </c>
      <c r="D19" s="1">
        <v>-3.2</v>
      </c>
      <c r="E19" s="1">
        <v>1630.13</v>
      </c>
      <c r="F19" s="1">
        <v>1.1000000000000001</v>
      </c>
      <c r="G19" s="1">
        <v>1697.9</v>
      </c>
      <c r="H19" s="1">
        <v>5.83</v>
      </c>
      <c r="I19" s="1"/>
      <c r="J19" s="1"/>
      <c r="K19" s="1"/>
      <c r="L19" s="1"/>
      <c r="M19" s="1"/>
      <c r="N19" s="1"/>
    </row>
    <row r="21" spans="2:14" x14ac:dyDescent="0.25">
      <c r="B21" t="s">
        <v>43</v>
      </c>
      <c r="C21">
        <f>C19/D21/9.8</f>
        <v>0.9135238095238094</v>
      </c>
      <c r="D21">
        <f>D4</f>
        <v>150</v>
      </c>
      <c r="E21">
        <f>E19/F21/9.8</f>
        <v>0.8316989795918367</v>
      </c>
      <c r="F21">
        <f t="shared" ref="F21:Q21" si="0">F4</f>
        <v>200</v>
      </c>
      <c r="G21">
        <f>G19/H21/9.8</f>
        <v>0.69302040816326538</v>
      </c>
      <c r="H21">
        <f t="shared" si="0"/>
        <v>250</v>
      </c>
    </row>
    <row r="22" spans="2:14" x14ac:dyDescent="0.25">
      <c r="B22" t="s">
        <v>22</v>
      </c>
      <c r="C22">
        <f>D8/C8</f>
        <v>1.1909252573152989E-2</v>
      </c>
      <c r="D22">
        <f>D4</f>
        <v>150</v>
      </c>
      <c r="E22">
        <f>F8/E8</f>
        <v>1.8484467240878738E-2</v>
      </c>
      <c r="F22">
        <f>F4</f>
        <v>200</v>
      </c>
      <c r="G22">
        <f>H8/G8</f>
        <v>2.3331694453135477E-2</v>
      </c>
      <c r="H22">
        <f>H4</f>
        <v>250</v>
      </c>
    </row>
    <row r="23" spans="2:14" x14ac:dyDescent="0.25">
      <c r="B23" t="s">
        <v>23</v>
      </c>
      <c r="C23">
        <f>(C8-C9)/RADIANS(-0.5)</f>
        <v>20234.577492840152</v>
      </c>
      <c r="D23">
        <f>D4</f>
        <v>150</v>
      </c>
      <c r="E23">
        <f t="shared" ref="E23:G23" si="1">(E8-E9)/RADIANS(-0.5)</f>
        <v>23031.757448668828</v>
      </c>
      <c r="F23">
        <f>F4</f>
        <v>200</v>
      </c>
      <c r="G23">
        <f t="shared" si="1"/>
        <v>24629.163781493571</v>
      </c>
      <c r="H23">
        <f>H4</f>
        <v>250</v>
      </c>
    </row>
    <row r="25" spans="2:14" x14ac:dyDescent="0.25">
      <c r="B25" t="s">
        <v>25</v>
      </c>
      <c r="C25" t="s">
        <v>27</v>
      </c>
      <c r="D25" t="s">
        <v>26</v>
      </c>
    </row>
    <row r="26" spans="2:14" x14ac:dyDescent="0.25">
      <c r="B26" s="2">
        <f>$C$23*TAN(RADIANS(B7))/$P$2/$D$4/9.8</f>
        <v>0</v>
      </c>
      <c r="C26" s="1">
        <f>C7/$P$2/$D$4/9.8</f>
        <v>0</v>
      </c>
      <c r="D26" s="1">
        <f>D7/$P$2/$D$4/9.8/$C$22</f>
        <v>0</v>
      </c>
    </row>
    <row r="27" spans="2:14" x14ac:dyDescent="0.25">
      <c r="B27" s="2">
        <f>$C$23*TAN(RADIANS(B8))/$C$21/$D$4/9.8</f>
        <v>0.13149684452957783</v>
      </c>
      <c r="C27" s="1">
        <f>C8/$C$21/$D$4/9.8</f>
        <v>0.13818807339449543</v>
      </c>
      <c r="D27" s="1">
        <f>D8/$C$21/$D$4/9.8/$C$22</f>
        <v>0.1381880733944954</v>
      </c>
    </row>
    <row r="28" spans="2:14" x14ac:dyDescent="0.25">
      <c r="B28" s="2">
        <f t="shared" ref="B28:B38" si="2">$C$23*TAN(RADIANS(B9))/$C$21/$D$4/9.8</f>
        <v>0.26301371971626286</v>
      </c>
      <c r="C28" s="1">
        <f t="shared" ref="C28:C38" si="3">C9/$C$21/$D$4/9.8</f>
        <v>0.2696815798880019</v>
      </c>
      <c r="D28" s="1">
        <f t="shared" ref="D28:D38" si="4">D9/$C$21/$D$4/9.8/$C$22</f>
        <v>0.24010959359043543</v>
      </c>
    </row>
    <row r="29" spans="2:14" x14ac:dyDescent="0.25">
      <c r="B29" s="2">
        <f t="shared" si="2"/>
        <v>0.39457066842394506</v>
      </c>
      <c r="C29" s="1">
        <f t="shared" si="3"/>
        <v>0.39175503395686889</v>
      </c>
      <c r="D29" s="1">
        <f t="shared" si="4"/>
        <v>0.30889098758769562</v>
      </c>
    </row>
    <row r="30" spans="2:14" x14ac:dyDescent="0.25">
      <c r="B30" s="2">
        <f t="shared" si="2"/>
        <v>0.52618775794589068</v>
      </c>
      <c r="C30" s="1">
        <f t="shared" si="3"/>
        <v>0.50300101274871922</v>
      </c>
      <c r="D30" s="1">
        <f t="shared" si="4"/>
        <v>0.33890468678650004</v>
      </c>
    </row>
    <row r="31" spans="2:14" x14ac:dyDescent="0.25">
      <c r="B31" s="2">
        <f t="shared" si="2"/>
        <v>0.65788509225899328</v>
      </c>
      <c r="C31" s="1">
        <f t="shared" si="3"/>
        <v>0.60199720004765878</v>
      </c>
      <c r="D31" s="1">
        <f t="shared" si="4"/>
        <v>0.33702883058657479</v>
      </c>
    </row>
    <row r="32" spans="2:14" x14ac:dyDescent="0.25">
      <c r="B32" s="2">
        <f t="shared" si="2"/>
        <v>0.78968282432559878</v>
      </c>
      <c r="C32" s="1">
        <f t="shared" si="3"/>
        <v>0.69279459073037064</v>
      </c>
      <c r="D32" s="1">
        <f t="shared" si="4"/>
        <v>0.31076684378762093</v>
      </c>
    </row>
    <row r="33" spans="2:4" x14ac:dyDescent="0.25">
      <c r="B33" s="2">
        <f t="shared" si="2"/>
        <v>0.92160116845892515</v>
      </c>
      <c r="C33" s="1">
        <f t="shared" si="3"/>
        <v>0.77210175145954962</v>
      </c>
      <c r="D33" s="1">
        <f t="shared" si="4"/>
        <v>0.25699229938976298</v>
      </c>
    </row>
    <row r="34" spans="2:4" x14ac:dyDescent="0.25">
      <c r="B34" s="2">
        <f t="shared" si="2"/>
        <v>1.0536604127682456</v>
      </c>
      <c r="C34" s="1">
        <f t="shared" si="3"/>
        <v>0.83639640176337438</v>
      </c>
      <c r="D34" s="1">
        <f t="shared" si="4"/>
        <v>0.17820633899290134</v>
      </c>
    </row>
    <row r="35" spans="2:4" x14ac:dyDescent="0.25">
      <c r="B35" s="2">
        <f t="shared" si="2"/>
        <v>1.1858809317001733</v>
      </c>
      <c r="C35" s="1">
        <f t="shared" si="3"/>
        <v>0.88987847015369959</v>
      </c>
      <c r="D35" s="1">
        <f t="shared" si="4"/>
        <v>8.7539955996512916E-2</v>
      </c>
    </row>
    <row r="36" spans="2:4" x14ac:dyDescent="0.25">
      <c r="B36" s="2">
        <f t="shared" si="2"/>
        <v>1.3182831986926062</v>
      </c>
      <c r="C36" s="1">
        <f t="shared" si="3"/>
        <v>0.93386601930179902</v>
      </c>
      <c r="D36" s="1">
        <f t="shared" si="4"/>
        <v>-1.1255137199551662E-2</v>
      </c>
    </row>
    <row r="37" spans="2:4" x14ac:dyDescent="0.25">
      <c r="B37" s="2">
        <f t="shared" si="2"/>
        <v>1.4508877989581461</v>
      </c>
      <c r="C37" s="1">
        <f t="shared" si="3"/>
        <v>0.97028029310139419</v>
      </c>
      <c r="D37" s="1">
        <f t="shared" si="4"/>
        <v>-0.10629851799576572</v>
      </c>
    </row>
    <row r="38" spans="2:4" x14ac:dyDescent="0.25">
      <c r="B38" s="2">
        <f t="shared" si="2"/>
        <v>1.5837154424140902</v>
      </c>
      <c r="C38" s="1">
        <f t="shared" si="3"/>
        <v>1</v>
      </c>
      <c r="D38" s="1">
        <f t="shared" si="4"/>
        <v>-0.20009132799202958</v>
      </c>
    </row>
    <row r="39" spans="2:4" x14ac:dyDescent="0.25">
      <c r="B39" s="2">
        <f>$E$23*TAN(RADIANS(B7))/$E$21/$F$4/9.8</f>
        <v>0</v>
      </c>
      <c r="C39" s="1">
        <f>E7/$P$2/$F$4/9.8</f>
        <v>0</v>
      </c>
      <c r="D39" s="1">
        <f>F7/$P$2/$F$4/9.8/$E$22</f>
        <v>0</v>
      </c>
    </row>
    <row r="40" spans="2:4" x14ac:dyDescent="0.25">
      <c r="B40" s="2">
        <f>$E$23*TAN(RADIANS(B8))/$E$21/$F$4/9.8</f>
        <v>0.12330004493099127</v>
      </c>
      <c r="C40" s="1">
        <f>E8/$E$21/$F$4/9.8</f>
        <v>0.12677516517087595</v>
      </c>
      <c r="D40" s="1">
        <f>F8/$E$21/$F$4/9.8/$E$22</f>
        <v>0.12677516517087592</v>
      </c>
    </row>
    <row r="41" spans="2:4" x14ac:dyDescent="0.25">
      <c r="B41" s="2">
        <f t="shared" ref="B41:B51" si="5">$E$23*TAN(RADIANS(B9))/$E$21/$F$4/9.8</f>
        <v>0.24661887191664064</v>
      </c>
      <c r="C41" s="1">
        <f t="shared" ref="C41:C51" si="6">E9/$E$21/$F$4/9.8</f>
        <v>0.25007208014084764</v>
      </c>
      <c r="D41" s="1">
        <f t="shared" ref="D41:D51" si="7">F9/$E$21/$F$4/9.8/$E$22</f>
        <v>0.22799617401149677</v>
      </c>
    </row>
    <row r="42" spans="2:4" x14ac:dyDescent="0.25">
      <c r="B42" s="2">
        <f t="shared" si="5"/>
        <v>0.36997527445748429</v>
      </c>
      <c r="C42" s="1">
        <f t="shared" si="6"/>
        <v>0.36561501229963256</v>
      </c>
      <c r="D42" s="1">
        <f t="shared" si="7"/>
        <v>0.30598613164279481</v>
      </c>
    </row>
    <row r="43" spans="2:4" x14ac:dyDescent="0.25">
      <c r="B43" s="2">
        <f t="shared" si="5"/>
        <v>0.49338806896063986</v>
      </c>
      <c r="C43" s="1">
        <f t="shared" si="6"/>
        <v>0.47282118604037709</v>
      </c>
      <c r="D43" s="1">
        <f t="shared" si="7"/>
        <v>0.34946138462024179</v>
      </c>
    </row>
    <row r="44" spans="2:4" x14ac:dyDescent="0.25">
      <c r="B44" s="2">
        <f t="shared" si="5"/>
        <v>0.61687610623019451</v>
      </c>
      <c r="C44" s="1">
        <f t="shared" si="6"/>
        <v>0.56925521277444135</v>
      </c>
      <c r="D44" s="1">
        <f t="shared" si="7"/>
        <v>0.36870996990796634</v>
      </c>
    </row>
    <row r="45" spans="2:4" x14ac:dyDescent="0.25">
      <c r="B45" s="2">
        <f t="shared" si="5"/>
        <v>0.74045828300219996</v>
      </c>
      <c r="C45" s="1">
        <f t="shared" si="6"/>
        <v>0.65907013551066462</v>
      </c>
      <c r="D45" s="1">
        <f t="shared" si="7"/>
        <v>0.36140878238503643</v>
      </c>
    </row>
    <row r="46" spans="2:4" x14ac:dyDescent="0.25">
      <c r="B46" s="2">
        <f t="shared" si="5"/>
        <v>0.86415355353930001</v>
      </c>
      <c r="C46" s="1">
        <f t="shared" si="6"/>
        <v>0.7403397275063951</v>
      </c>
      <c r="D46" s="1">
        <f t="shared" si="7"/>
        <v>0.33519088173451489</v>
      </c>
    </row>
    <row r="47" spans="2:4" x14ac:dyDescent="0.25">
      <c r="B47" s="2">
        <f t="shared" si="5"/>
        <v>0.98798094130014802</v>
      </c>
      <c r="C47" s="1">
        <f t="shared" si="6"/>
        <v>0.8115794445841743</v>
      </c>
      <c r="D47" s="1">
        <f t="shared" si="7"/>
        <v>0.2927112452374675</v>
      </c>
    </row>
    <row r="48" spans="2:4" x14ac:dyDescent="0.25">
      <c r="B48" s="2">
        <f t="shared" si="5"/>
        <v>1.1119595506989357</v>
      </c>
      <c r="C48" s="1">
        <f t="shared" si="6"/>
        <v>0.87307760730739259</v>
      </c>
      <c r="D48" s="1">
        <f t="shared" si="7"/>
        <v>0.24127106041682411</v>
      </c>
    </row>
    <row r="49" spans="2:4" x14ac:dyDescent="0.25">
      <c r="B49" s="2">
        <f t="shared" si="5"/>
        <v>1.2361085789705613</v>
      </c>
      <c r="C49" s="1">
        <f t="shared" si="6"/>
        <v>0.92393858158551789</v>
      </c>
      <c r="D49" s="1">
        <f t="shared" si="7"/>
        <v>0.17688786135098655</v>
      </c>
    </row>
    <row r="50" spans="2:4" x14ac:dyDescent="0.25">
      <c r="B50" s="2">
        <f t="shared" si="5"/>
        <v>1.3604473281571974</v>
      </c>
      <c r="C50" s="1">
        <f t="shared" si="6"/>
        <v>0.96551808751449275</v>
      </c>
      <c r="D50" s="1">
        <f t="shared" si="7"/>
        <v>0.10719470772301813</v>
      </c>
    </row>
    <row r="51" spans="2:4" x14ac:dyDescent="0.25">
      <c r="B51" s="2">
        <f t="shared" si="5"/>
        <v>1.4849952172322973</v>
      </c>
      <c r="C51" s="1">
        <f t="shared" si="6"/>
        <v>1</v>
      </c>
      <c r="D51" s="1">
        <f t="shared" si="7"/>
        <v>3.6505937614650139E-2</v>
      </c>
    </row>
    <row r="52" spans="2:4" x14ac:dyDescent="0.25">
      <c r="B52" s="2">
        <f>$G$23*TAN(RADIANS(B7))/$P$2/$H$4/9.8</f>
        <v>0</v>
      </c>
      <c r="C52" s="1">
        <f>G7/$P$2/$H$4/9.8</f>
        <v>0</v>
      </c>
      <c r="D52" s="1">
        <f>H7/$P$2/$H$4/9.8/$G$22</f>
        <v>0</v>
      </c>
    </row>
    <row r="53" spans="2:4" x14ac:dyDescent="0.25">
      <c r="B53" s="2">
        <f>$G$23*TAN(RADIANS(B8))/$G$21/$H$4/9.8</f>
        <v>0.12658899588788453</v>
      </c>
      <c r="C53" s="1">
        <f>G8/$G$21/$H$4/9.8</f>
        <v>0.13176865539784435</v>
      </c>
      <c r="D53" s="1">
        <f>H8/$G$21/$H$4/9.8/$G$22</f>
        <v>0.13176865539784435</v>
      </c>
    </row>
    <row r="54" spans="2:4" x14ac:dyDescent="0.25">
      <c r="B54" s="2">
        <f t="shared" ref="B54:B64" si="8">$G$23*TAN(RADIANS(B9))/$G$21/$H$4/9.8</f>
        <v>0.2531972748298929</v>
      </c>
      <c r="C54" s="1">
        <f t="shared" ref="C54:C64" si="9">G9/$G$21/$H$4/9.8</f>
        <v>0.25835443783497258</v>
      </c>
      <c r="D54" s="1">
        <f t="shared" ref="D54:D64" si="10">H9/$G$21/$H$4/9.8/$G$22</f>
        <v>0.23299323550231871</v>
      </c>
    </row>
    <row r="55" spans="2:4" x14ac:dyDescent="0.25">
      <c r="B55" s="2">
        <f t="shared" si="8"/>
        <v>0.37984413163133868</v>
      </c>
      <c r="C55" s="1">
        <f t="shared" si="9"/>
        <v>0.37681842275752392</v>
      </c>
      <c r="D55" s="1">
        <f t="shared" si="10"/>
        <v>0.30468346181072442</v>
      </c>
    </row>
    <row r="56" spans="2:4" x14ac:dyDescent="0.25">
      <c r="B56" s="2">
        <f t="shared" si="8"/>
        <v>0.50654888461513548</v>
      </c>
      <c r="C56" s="1">
        <f t="shared" si="9"/>
        <v>0.48607691854643953</v>
      </c>
      <c r="D56" s="1">
        <f t="shared" si="10"/>
        <v>0.34633447357441088</v>
      </c>
    </row>
    <row r="57" spans="2:4" x14ac:dyDescent="0.25">
      <c r="B57" s="2">
        <f t="shared" si="8"/>
        <v>0.63333088741868404</v>
      </c>
      <c r="C57" s="1">
        <f t="shared" si="9"/>
        <v>0.58407444490252658</v>
      </c>
      <c r="D57" s="1">
        <f t="shared" si="10"/>
        <v>0.36349973902853616</v>
      </c>
    </row>
    <row r="58" spans="2:4" x14ac:dyDescent="0.25">
      <c r="B58" s="2">
        <f t="shared" si="8"/>
        <v>0.76020954083655534</v>
      </c>
      <c r="C58" s="1">
        <f t="shared" si="9"/>
        <v>0.67401495965604563</v>
      </c>
      <c r="D58" s="1">
        <f t="shared" si="10"/>
        <v>0.36602404277178985</v>
      </c>
    </row>
    <row r="59" spans="2:4" x14ac:dyDescent="0.25">
      <c r="B59" s="2">
        <f t="shared" si="8"/>
        <v>0.88720430472439882</v>
      </c>
      <c r="C59" s="1">
        <f t="shared" si="9"/>
        <v>0.75142234525001461</v>
      </c>
      <c r="D59" s="1">
        <f t="shared" si="10"/>
        <v>0.3465869039487362</v>
      </c>
    </row>
    <row r="60" spans="2:4" x14ac:dyDescent="0.25">
      <c r="B60" s="2">
        <f t="shared" si="8"/>
        <v>1.0143347099796329</v>
      </c>
      <c r="C60" s="1">
        <f t="shared" si="9"/>
        <v>0.81640261499499378</v>
      </c>
      <c r="D60" s="1">
        <f t="shared" si="10"/>
        <v>0.31149908191750952</v>
      </c>
    </row>
    <row r="61" spans="2:4" x14ac:dyDescent="0.25">
      <c r="B61" s="2">
        <f t="shared" si="8"/>
        <v>1.1416203706146522</v>
      </c>
      <c r="C61" s="1">
        <f t="shared" si="9"/>
        <v>0.87271335178750198</v>
      </c>
      <c r="D61" s="1">
        <f t="shared" si="10"/>
        <v>0.271867513148426</v>
      </c>
    </row>
    <row r="62" spans="2:4" x14ac:dyDescent="0.25">
      <c r="B62" s="2">
        <f t="shared" si="8"/>
        <v>1.2690809959384917</v>
      </c>
      <c r="C62" s="1">
        <f t="shared" si="9"/>
        <v>0.92184463160374552</v>
      </c>
      <c r="D62" s="1">
        <f t="shared" si="10"/>
        <v>0.22895434951311272</v>
      </c>
    </row>
    <row r="63" spans="2:4" x14ac:dyDescent="0.25">
      <c r="B63" s="2">
        <f t="shared" si="8"/>
        <v>1.3967364028631288</v>
      </c>
      <c r="C63" s="1">
        <f t="shared" si="9"/>
        <v>0.96403792920666687</v>
      </c>
      <c r="D63" s="1">
        <f t="shared" si="10"/>
        <v>0.1895752111183546</v>
      </c>
    </row>
    <row r="64" spans="2:4" x14ac:dyDescent="0.25">
      <c r="B64" s="2">
        <f t="shared" si="8"/>
        <v>1.5246065283508909</v>
      </c>
      <c r="C64" s="1">
        <f t="shared" si="9"/>
        <v>1</v>
      </c>
      <c r="D64" s="1">
        <f t="shared" si="10"/>
        <v>0.14716690823169207</v>
      </c>
    </row>
    <row r="65" spans="2:4" x14ac:dyDescent="0.25">
      <c r="B65" s="2"/>
      <c r="C65" s="1"/>
      <c r="D65" s="1"/>
    </row>
    <row r="66" spans="2:4" x14ac:dyDescent="0.25">
      <c r="B66" s="2"/>
      <c r="C66" s="1"/>
      <c r="D66" s="1"/>
    </row>
    <row r="67" spans="2:4" x14ac:dyDescent="0.25">
      <c r="B67" s="2"/>
      <c r="C67" s="1"/>
      <c r="D67" s="1"/>
    </row>
    <row r="68" spans="2:4" x14ac:dyDescent="0.25">
      <c r="B68" s="2"/>
      <c r="C68" s="1"/>
      <c r="D68" s="1"/>
    </row>
    <row r="69" spans="2:4" x14ac:dyDescent="0.25">
      <c r="B69" s="2"/>
      <c r="C69" s="1"/>
      <c r="D69" s="1"/>
    </row>
    <row r="70" spans="2:4" x14ac:dyDescent="0.25">
      <c r="B70" s="2"/>
      <c r="C70" s="1"/>
      <c r="D70" s="1"/>
    </row>
    <row r="71" spans="2:4" x14ac:dyDescent="0.25">
      <c r="B71" s="2"/>
      <c r="C71" s="1"/>
      <c r="D71" s="1"/>
    </row>
    <row r="72" spans="2:4" x14ac:dyDescent="0.25">
      <c r="B72" s="2"/>
      <c r="C72" s="1"/>
      <c r="D72" s="1"/>
    </row>
    <row r="73" spans="2:4" x14ac:dyDescent="0.25">
      <c r="B73" s="2"/>
      <c r="C73" s="1"/>
      <c r="D73" s="1"/>
    </row>
    <row r="74" spans="2:4" x14ac:dyDescent="0.25">
      <c r="B74" s="2"/>
      <c r="C74" s="1"/>
      <c r="D74" s="1"/>
    </row>
    <row r="75" spans="2:4" x14ac:dyDescent="0.25">
      <c r="B75" s="2"/>
      <c r="C75" s="1"/>
      <c r="D75" s="1"/>
    </row>
    <row r="76" spans="2:4" x14ac:dyDescent="0.25">
      <c r="B76" s="2"/>
      <c r="C76" s="1"/>
      <c r="D76" s="1"/>
    </row>
    <row r="77" spans="2:4" x14ac:dyDescent="0.25">
      <c r="B77" s="2"/>
      <c r="C77" s="1"/>
      <c r="D77" s="1"/>
    </row>
    <row r="78" spans="2:4" x14ac:dyDescent="0.25">
      <c r="B78" s="2"/>
      <c r="C78" s="1"/>
      <c r="D78" s="1"/>
    </row>
    <row r="79" spans="2:4" x14ac:dyDescent="0.25">
      <c r="B79" s="2"/>
      <c r="C79" s="1"/>
      <c r="D79" s="1"/>
    </row>
    <row r="80" spans="2:4" x14ac:dyDescent="0.25">
      <c r="B80" s="2"/>
      <c r="C80" s="1"/>
      <c r="D80" s="1"/>
    </row>
    <row r="81" spans="2:4" x14ac:dyDescent="0.25">
      <c r="B81" s="2"/>
      <c r="C81" s="1"/>
      <c r="D81" s="1"/>
    </row>
    <row r="82" spans="2:4" x14ac:dyDescent="0.25">
      <c r="B82" s="2"/>
      <c r="C82" s="1"/>
      <c r="D82" s="1"/>
    </row>
    <row r="83" spans="2:4" x14ac:dyDescent="0.25">
      <c r="B83" s="2"/>
      <c r="C83" s="1"/>
      <c r="D83" s="1"/>
    </row>
    <row r="84" spans="2:4" x14ac:dyDescent="0.25">
      <c r="B84" s="2"/>
      <c r="C84" s="1"/>
      <c r="D84" s="1"/>
    </row>
    <row r="85" spans="2:4" x14ac:dyDescent="0.25">
      <c r="B85" s="2"/>
      <c r="C85" s="1"/>
      <c r="D85" s="1"/>
    </row>
    <row r="86" spans="2:4" x14ac:dyDescent="0.25">
      <c r="B86" s="2"/>
      <c r="C86" s="1"/>
      <c r="D86" s="1"/>
    </row>
    <row r="87" spans="2:4" x14ac:dyDescent="0.25">
      <c r="B87" s="2"/>
      <c r="C87" s="1"/>
      <c r="D87" s="1"/>
    </row>
    <row r="88" spans="2:4" x14ac:dyDescent="0.25">
      <c r="B88" s="2"/>
      <c r="C88" s="1"/>
      <c r="D88" s="1"/>
    </row>
    <row r="89" spans="2:4" x14ac:dyDescent="0.25">
      <c r="B89" s="2"/>
      <c r="C89" s="1"/>
      <c r="D89" s="1"/>
    </row>
    <row r="90" spans="2:4" x14ac:dyDescent="0.25">
      <c r="B90" s="2"/>
      <c r="C90" s="1"/>
      <c r="D90" s="1"/>
    </row>
    <row r="91" spans="2:4" x14ac:dyDescent="0.25">
      <c r="B91" s="2"/>
      <c r="C91" s="1"/>
      <c r="D91" s="1"/>
    </row>
    <row r="92" spans="2:4" x14ac:dyDescent="0.25">
      <c r="B92" s="2"/>
      <c r="C92" s="1"/>
      <c r="D92" s="1"/>
    </row>
    <row r="93" spans="2:4" x14ac:dyDescent="0.25">
      <c r="B93" s="2"/>
      <c r="C93" s="1"/>
      <c r="D93" s="1"/>
    </row>
    <row r="94" spans="2:4" x14ac:dyDescent="0.25">
      <c r="B94" s="2"/>
      <c r="C94" s="1"/>
      <c r="D94" s="1"/>
    </row>
    <row r="95" spans="2:4" x14ac:dyDescent="0.25">
      <c r="B95" s="2"/>
      <c r="C95" s="1"/>
      <c r="D95" s="1"/>
    </row>
    <row r="96" spans="2:4" x14ac:dyDescent="0.25">
      <c r="B96" s="2"/>
      <c r="C96" s="1"/>
      <c r="D96" s="1"/>
    </row>
    <row r="97" spans="2:4" x14ac:dyDescent="0.25">
      <c r="B97" s="2"/>
      <c r="C97" s="1"/>
      <c r="D97" s="1"/>
    </row>
    <row r="98" spans="2:4" x14ac:dyDescent="0.25">
      <c r="B98" s="2"/>
      <c r="C98" s="1"/>
      <c r="D98" s="1"/>
    </row>
    <row r="99" spans="2:4" x14ac:dyDescent="0.25">
      <c r="B99" s="2"/>
      <c r="C99" s="1"/>
      <c r="D99" s="1"/>
    </row>
    <row r="100" spans="2:4" x14ac:dyDescent="0.25">
      <c r="B100" s="2"/>
      <c r="C100" s="1"/>
      <c r="D100" s="1"/>
    </row>
    <row r="101" spans="2:4" x14ac:dyDescent="0.25">
      <c r="B101" s="2"/>
      <c r="C101" s="1"/>
      <c r="D101" s="1"/>
    </row>
    <row r="102" spans="2:4" x14ac:dyDescent="0.25">
      <c r="B102" s="2"/>
      <c r="C102" s="1"/>
      <c r="D102" s="1"/>
    </row>
    <row r="103" spans="2:4" x14ac:dyDescent="0.25">
      <c r="B103" s="2"/>
      <c r="C103" s="1"/>
      <c r="D103" s="1"/>
    </row>
    <row r="104" spans="2:4" x14ac:dyDescent="0.25">
      <c r="B104" s="2"/>
      <c r="C104" s="1"/>
      <c r="D104" s="1"/>
    </row>
    <row r="105" spans="2:4" x14ac:dyDescent="0.25">
      <c r="B105" s="2"/>
      <c r="C105" s="1"/>
      <c r="D105" s="1"/>
    </row>
    <row r="106" spans="2:4" x14ac:dyDescent="0.25">
      <c r="B106" s="2"/>
      <c r="C106" s="1"/>
      <c r="D106" s="1"/>
    </row>
    <row r="107" spans="2:4" x14ac:dyDescent="0.25">
      <c r="B107" s="2"/>
      <c r="C107" s="1"/>
      <c r="D107" s="1"/>
    </row>
    <row r="108" spans="2:4" x14ac:dyDescent="0.25">
      <c r="B108" s="2"/>
      <c r="C108" s="1"/>
      <c r="D108" s="1"/>
    </row>
    <row r="109" spans="2:4" x14ac:dyDescent="0.25">
      <c r="B109" s="2"/>
      <c r="C109" s="1"/>
      <c r="D109" s="1"/>
    </row>
    <row r="110" spans="2:4" x14ac:dyDescent="0.25">
      <c r="B110" s="2"/>
      <c r="C110" s="1"/>
      <c r="D110" s="1"/>
    </row>
    <row r="111" spans="2:4" x14ac:dyDescent="0.25">
      <c r="B111" s="2"/>
      <c r="C111" s="1"/>
      <c r="D111" s="1"/>
    </row>
    <row r="112" spans="2:4" x14ac:dyDescent="0.25">
      <c r="B112" s="2"/>
      <c r="C112" s="1"/>
      <c r="D112" s="1"/>
    </row>
    <row r="113" spans="2:4" x14ac:dyDescent="0.25">
      <c r="B113" s="2"/>
      <c r="C113" s="1"/>
      <c r="D113" s="1"/>
    </row>
    <row r="114" spans="2:4" x14ac:dyDescent="0.25">
      <c r="B114" s="2"/>
      <c r="C114" s="1"/>
      <c r="D114" s="1"/>
    </row>
    <row r="115" spans="2:4" x14ac:dyDescent="0.25">
      <c r="B115" s="2"/>
      <c r="C115" s="1"/>
      <c r="D115" s="1"/>
    </row>
    <row r="116" spans="2:4" x14ac:dyDescent="0.25">
      <c r="B116" s="2"/>
      <c r="C116" s="1"/>
      <c r="D116" s="1"/>
    </row>
  </sheetData>
  <mergeCells count="11">
    <mergeCell ref="B2:B6"/>
    <mergeCell ref="C2:H2"/>
    <mergeCell ref="I4:J4"/>
    <mergeCell ref="K4:L4"/>
    <mergeCell ref="M4:N4"/>
    <mergeCell ref="C5:D5"/>
    <mergeCell ref="E5:F5"/>
    <mergeCell ref="G5:H5"/>
    <mergeCell ref="I5:J5"/>
    <mergeCell ref="K5:L5"/>
    <mergeCell ref="M5:N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F5EC-C848-44C8-8F90-3BE4B7AB6A97}">
  <dimension ref="B2:AC129"/>
  <sheetViews>
    <sheetView tabSelected="1" topLeftCell="A75" workbookViewId="0">
      <selection activeCell="E100" sqref="E100"/>
    </sheetView>
  </sheetViews>
  <sheetFormatPr defaultRowHeight="15" x14ac:dyDescent="0.25"/>
  <sheetData>
    <row r="2" spans="2:29" ht="15" customHeight="1" x14ac:dyDescent="0.25">
      <c r="B2" s="6" t="s">
        <v>30</v>
      </c>
      <c r="C2" s="7" t="s">
        <v>31</v>
      </c>
      <c r="D2" s="7"/>
      <c r="E2" s="7"/>
      <c r="F2" s="7"/>
      <c r="G2" s="7"/>
      <c r="H2" s="7"/>
      <c r="I2" s="7"/>
      <c r="J2" s="2"/>
      <c r="K2" s="2"/>
      <c r="L2" s="2"/>
      <c r="M2" s="2"/>
      <c r="N2" s="2"/>
      <c r="O2" s="2" t="s">
        <v>24</v>
      </c>
      <c r="P2" s="2">
        <v>0.5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 spans="2:29" ht="15" customHeight="1" x14ac:dyDescent="0.25">
      <c r="B3" s="6"/>
      <c r="C3" s="6" t="s">
        <v>32</v>
      </c>
      <c r="D3" s="6"/>
      <c r="E3" s="6"/>
      <c r="F3" s="6"/>
      <c r="G3" s="6"/>
      <c r="H3" s="6"/>
      <c r="I3" s="6"/>
      <c r="J3" s="6"/>
      <c r="K3" s="6" t="s">
        <v>33</v>
      </c>
      <c r="L3" s="6"/>
      <c r="M3" s="6"/>
      <c r="N3" s="6"/>
      <c r="O3" s="6"/>
      <c r="P3" s="6"/>
      <c r="Q3" s="6" t="s">
        <v>34</v>
      </c>
      <c r="R3" s="6"/>
      <c r="S3" s="6"/>
      <c r="T3" s="6"/>
      <c r="U3" s="6"/>
      <c r="V3" s="6"/>
      <c r="W3" s="6" t="s">
        <v>35</v>
      </c>
      <c r="X3" s="6"/>
      <c r="Y3" s="6"/>
      <c r="Z3" s="6"/>
      <c r="AB3" s="2" t="s">
        <v>24</v>
      </c>
      <c r="AC3" s="2">
        <v>0.5</v>
      </c>
    </row>
    <row r="4" spans="2:29" ht="15" customHeight="1" x14ac:dyDescent="0.25">
      <c r="B4" s="6"/>
      <c r="C4" s="2" t="s">
        <v>36</v>
      </c>
      <c r="D4" s="2">
        <v>125</v>
      </c>
      <c r="E4" s="2" t="s">
        <v>4</v>
      </c>
      <c r="F4" s="2">
        <v>175</v>
      </c>
      <c r="G4" s="2" t="s">
        <v>5</v>
      </c>
      <c r="H4" s="2">
        <v>200</v>
      </c>
      <c r="I4" s="2" t="s">
        <v>6</v>
      </c>
      <c r="J4" s="2">
        <v>225</v>
      </c>
      <c r="K4" s="2" t="s">
        <v>6</v>
      </c>
      <c r="L4" s="2">
        <v>250</v>
      </c>
      <c r="M4" s="2" t="s">
        <v>37</v>
      </c>
      <c r="N4" s="2">
        <v>275</v>
      </c>
      <c r="O4" s="2" t="s">
        <v>38</v>
      </c>
      <c r="P4" s="2">
        <v>300</v>
      </c>
      <c r="Q4" s="4" t="s">
        <v>38</v>
      </c>
      <c r="R4" s="4">
        <v>300</v>
      </c>
      <c r="S4" s="4" t="s">
        <v>39</v>
      </c>
      <c r="T4" s="4">
        <v>350</v>
      </c>
      <c r="U4" s="2" t="s">
        <v>39</v>
      </c>
      <c r="V4" s="2">
        <v>350</v>
      </c>
      <c r="W4" s="2" t="s">
        <v>39</v>
      </c>
      <c r="X4" s="2">
        <v>350</v>
      </c>
      <c r="Y4" s="2" t="s">
        <v>40</v>
      </c>
      <c r="Z4" s="2">
        <v>375</v>
      </c>
    </row>
    <row r="5" spans="2:29" ht="15" customHeight="1" x14ac:dyDescent="0.25">
      <c r="B5" s="6"/>
      <c r="C5" s="6" t="s">
        <v>9</v>
      </c>
      <c r="D5" s="6"/>
      <c r="E5" s="6" t="s">
        <v>9</v>
      </c>
      <c r="F5" s="6"/>
      <c r="G5" s="6" t="s">
        <v>11</v>
      </c>
      <c r="H5" s="6"/>
      <c r="I5" s="6" t="s">
        <v>11</v>
      </c>
      <c r="J5" s="6"/>
      <c r="K5" s="6" t="s">
        <v>41</v>
      </c>
      <c r="L5" s="6"/>
      <c r="M5" s="6" t="s">
        <v>19</v>
      </c>
      <c r="N5" s="6"/>
      <c r="O5" s="6" t="s">
        <v>20</v>
      </c>
      <c r="P5" s="6"/>
      <c r="Q5" s="9" t="s">
        <v>42</v>
      </c>
      <c r="R5" s="9"/>
      <c r="S5" s="9" t="s">
        <v>41</v>
      </c>
      <c r="T5" s="9"/>
      <c r="U5" s="6" t="s">
        <v>20</v>
      </c>
      <c r="V5" s="6"/>
      <c r="W5" s="6" t="s">
        <v>42</v>
      </c>
      <c r="X5" s="6"/>
      <c r="Y5" s="6" t="s">
        <v>42</v>
      </c>
      <c r="Z5" s="6"/>
    </row>
    <row r="6" spans="2:29" ht="30" x14ac:dyDescent="0.25">
      <c r="B6" s="6"/>
      <c r="C6" s="2" t="s">
        <v>13</v>
      </c>
      <c r="D6" s="2" t="s">
        <v>14</v>
      </c>
      <c r="E6" s="2" t="s">
        <v>13</v>
      </c>
      <c r="F6" s="2" t="s">
        <v>14</v>
      </c>
      <c r="G6" s="2" t="s">
        <v>13</v>
      </c>
      <c r="H6" s="2" t="s">
        <v>14</v>
      </c>
      <c r="I6" s="2" t="s">
        <v>13</v>
      </c>
      <c r="J6" s="2" t="s">
        <v>14</v>
      </c>
      <c r="K6" s="2" t="s">
        <v>13</v>
      </c>
      <c r="L6" s="2" t="s">
        <v>14</v>
      </c>
      <c r="M6" s="2" t="s">
        <v>13</v>
      </c>
      <c r="N6" s="2" t="s">
        <v>14</v>
      </c>
      <c r="O6" s="2" t="s">
        <v>13</v>
      </c>
      <c r="P6" s="2" t="s">
        <v>14</v>
      </c>
      <c r="Q6" s="4" t="s">
        <v>13</v>
      </c>
      <c r="R6" s="4" t="s">
        <v>14</v>
      </c>
      <c r="S6" s="4" t="s">
        <v>13</v>
      </c>
      <c r="T6" s="4" t="s">
        <v>14</v>
      </c>
      <c r="U6" s="2" t="s">
        <v>13</v>
      </c>
      <c r="V6" s="2" t="s">
        <v>14</v>
      </c>
      <c r="W6" s="2" t="s">
        <v>13</v>
      </c>
      <c r="X6" s="2" t="s">
        <v>14</v>
      </c>
      <c r="Y6" s="2" t="s">
        <v>13</v>
      </c>
      <c r="Z6" s="2" t="s">
        <v>14</v>
      </c>
    </row>
    <row r="7" spans="2:29" x14ac:dyDescent="0.25">
      <c r="B7" s="2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4">
        <v>0</v>
      </c>
      <c r="R7" s="4">
        <v>0</v>
      </c>
      <c r="S7" s="4">
        <v>0</v>
      </c>
      <c r="T7" s="4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2:29" x14ac:dyDescent="0.25">
      <c r="B8" s="2">
        <v>0.5</v>
      </c>
      <c r="C8" s="1">
        <v>150.03</v>
      </c>
      <c r="D8" s="1">
        <v>2.73</v>
      </c>
      <c r="E8" s="1">
        <v>193.34</v>
      </c>
      <c r="F8" s="1">
        <v>4.82</v>
      </c>
      <c r="G8" s="1">
        <v>202.76</v>
      </c>
      <c r="H8" s="1">
        <v>5.0999999999999996</v>
      </c>
      <c r="I8" s="1">
        <v>231.11</v>
      </c>
      <c r="J8" s="1">
        <v>6.69</v>
      </c>
      <c r="K8" s="1">
        <v>236.89</v>
      </c>
      <c r="L8" s="1">
        <v>6.44</v>
      </c>
      <c r="M8" s="1">
        <v>243.48</v>
      </c>
      <c r="N8" s="1">
        <v>7.03</v>
      </c>
      <c r="O8" s="1">
        <v>249.37</v>
      </c>
      <c r="P8" s="1">
        <v>7.61</v>
      </c>
      <c r="Q8" s="4">
        <v>255.68</v>
      </c>
      <c r="R8" s="4">
        <v>6.87</v>
      </c>
      <c r="S8" s="4">
        <v>257.02999999999997</v>
      </c>
      <c r="T8" s="4">
        <v>9.84</v>
      </c>
      <c r="U8" s="1">
        <v>262.10000000000002</v>
      </c>
      <c r="V8" s="1">
        <v>9.36</v>
      </c>
      <c r="W8" s="1">
        <v>267.2</v>
      </c>
      <c r="X8" s="1">
        <v>7.88</v>
      </c>
      <c r="Y8" s="1">
        <v>267.61</v>
      </c>
      <c r="Z8" s="1">
        <v>8.31</v>
      </c>
    </row>
    <row r="9" spans="2:29" x14ac:dyDescent="0.25">
      <c r="B9" s="2">
        <v>1</v>
      </c>
      <c r="C9" s="1">
        <v>291.67</v>
      </c>
      <c r="D9" s="1">
        <v>4.91</v>
      </c>
      <c r="E9" s="1">
        <v>381.69</v>
      </c>
      <c r="F9" s="1">
        <v>8.7799999999999994</v>
      </c>
      <c r="G9" s="1">
        <v>398.55</v>
      </c>
      <c r="H9" s="1">
        <v>9.4</v>
      </c>
      <c r="I9" s="1">
        <v>454.89</v>
      </c>
      <c r="J9" s="1">
        <v>12.88</v>
      </c>
      <c r="K9" s="1">
        <v>466.44</v>
      </c>
      <c r="L9" s="1">
        <v>12.09</v>
      </c>
      <c r="M9" s="1">
        <v>479.5</v>
      </c>
      <c r="N9" s="1">
        <v>13.26</v>
      </c>
      <c r="O9" s="1">
        <v>492.68</v>
      </c>
      <c r="P9" s="1">
        <v>14.35</v>
      </c>
      <c r="Q9" s="4">
        <v>497.29</v>
      </c>
      <c r="R9" s="4">
        <v>12.71</v>
      </c>
      <c r="S9" s="4">
        <v>512.07000000000005</v>
      </c>
      <c r="T9" s="4">
        <v>18.809999999999999</v>
      </c>
      <c r="U9" s="1">
        <v>522.21</v>
      </c>
      <c r="V9" s="1">
        <v>17.829999999999998</v>
      </c>
      <c r="W9" s="1">
        <v>526.92999999999995</v>
      </c>
      <c r="X9" s="1">
        <v>14.51</v>
      </c>
      <c r="Y9" s="1">
        <v>529.32000000000005</v>
      </c>
      <c r="Z9" s="1">
        <v>15.52</v>
      </c>
    </row>
    <row r="10" spans="2:29" x14ac:dyDescent="0.25">
      <c r="B10" s="2">
        <v>1.5</v>
      </c>
      <c r="C10" s="1">
        <v>422.07</v>
      </c>
      <c r="D10" s="1">
        <v>6.62</v>
      </c>
      <c r="E10" s="1">
        <v>557.78</v>
      </c>
      <c r="F10" s="1">
        <v>11.89</v>
      </c>
      <c r="G10" s="1">
        <v>581.17999999999995</v>
      </c>
      <c r="H10" s="1">
        <v>12.82</v>
      </c>
      <c r="I10" s="1">
        <v>664.66</v>
      </c>
      <c r="J10" s="1">
        <v>17.98</v>
      </c>
      <c r="K10" s="1">
        <v>679.28</v>
      </c>
      <c r="L10" s="1">
        <v>16.59</v>
      </c>
      <c r="M10" s="1">
        <v>699.88</v>
      </c>
      <c r="N10" s="1">
        <v>18.43</v>
      </c>
      <c r="O10" s="1">
        <v>721.02</v>
      </c>
      <c r="P10" s="1">
        <v>19.93</v>
      </c>
      <c r="Q10" s="4">
        <v>714.81</v>
      </c>
      <c r="R10" s="4">
        <v>17.27</v>
      </c>
      <c r="S10" s="4">
        <v>752.21</v>
      </c>
      <c r="T10" s="4">
        <v>26.42</v>
      </c>
      <c r="U10" s="1">
        <v>767.12</v>
      </c>
      <c r="V10" s="1">
        <v>24.92</v>
      </c>
      <c r="W10" s="1">
        <v>768.08</v>
      </c>
      <c r="X10" s="1">
        <v>19.98</v>
      </c>
      <c r="Y10" s="1">
        <v>775.82</v>
      </c>
      <c r="Z10" s="1">
        <v>21.6</v>
      </c>
    </row>
    <row r="11" spans="2:29" x14ac:dyDescent="0.25">
      <c r="B11" s="2">
        <v>2</v>
      </c>
      <c r="C11" s="1">
        <v>538.46</v>
      </c>
      <c r="D11" s="1">
        <v>7.75</v>
      </c>
      <c r="E11" s="1">
        <v>713.3</v>
      </c>
      <c r="F11" s="1">
        <v>13.98</v>
      </c>
      <c r="G11" s="1">
        <v>748.23</v>
      </c>
      <c r="H11" s="1">
        <v>15.36</v>
      </c>
      <c r="I11" s="1">
        <v>858.63</v>
      </c>
      <c r="J11" s="1">
        <v>21.91</v>
      </c>
      <c r="K11" s="1">
        <v>871.37</v>
      </c>
      <c r="L11" s="1">
        <v>19.940000000000001</v>
      </c>
      <c r="M11" s="1">
        <v>903.88</v>
      </c>
      <c r="N11" s="1">
        <v>22.51</v>
      </c>
      <c r="O11" s="1">
        <v>933.08</v>
      </c>
      <c r="P11" s="1">
        <v>24.51</v>
      </c>
      <c r="Q11" s="4">
        <v>914.36</v>
      </c>
      <c r="R11" s="4">
        <v>20.94</v>
      </c>
      <c r="S11" s="4">
        <v>973.72</v>
      </c>
      <c r="T11" s="4">
        <v>32.6</v>
      </c>
      <c r="U11" s="1">
        <v>996.19</v>
      </c>
      <c r="V11" s="1">
        <v>30.72</v>
      </c>
      <c r="W11" s="1">
        <v>986.56</v>
      </c>
      <c r="X11" s="1">
        <v>24.18</v>
      </c>
      <c r="Y11" s="1">
        <v>1004.73</v>
      </c>
      <c r="Z11" s="1">
        <v>26.6</v>
      </c>
    </row>
    <row r="12" spans="2:29" x14ac:dyDescent="0.25">
      <c r="B12" s="2">
        <v>2.5</v>
      </c>
      <c r="C12" s="1">
        <v>637.07000000000005</v>
      </c>
      <c r="D12" s="1">
        <v>8.25</v>
      </c>
      <c r="E12" s="1">
        <v>842.38</v>
      </c>
      <c r="F12" s="1">
        <v>14.89</v>
      </c>
      <c r="G12" s="1">
        <v>893.34</v>
      </c>
      <c r="H12" s="1">
        <v>16.91</v>
      </c>
      <c r="I12" s="1">
        <v>1032.6500000000001</v>
      </c>
      <c r="J12" s="1">
        <v>24.57</v>
      </c>
      <c r="K12" s="1">
        <v>1039.06</v>
      </c>
      <c r="L12" s="1">
        <v>21.93</v>
      </c>
      <c r="M12" s="1">
        <v>1087.53</v>
      </c>
      <c r="N12" s="1">
        <v>25.34</v>
      </c>
      <c r="O12" s="1">
        <v>1126.95</v>
      </c>
      <c r="P12" s="1">
        <v>28.08</v>
      </c>
      <c r="Q12" s="4">
        <v>1097.6199999999999</v>
      </c>
      <c r="R12" s="4">
        <v>23.89</v>
      </c>
      <c r="S12" s="4">
        <v>1178.5899999999999</v>
      </c>
      <c r="T12" s="4">
        <v>37.93</v>
      </c>
      <c r="U12" s="1">
        <v>1203.5</v>
      </c>
      <c r="V12" s="1">
        <v>35.24</v>
      </c>
      <c r="W12" s="1">
        <v>1177.4000000000001</v>
      </c>
      <c r="X12" s="1">
        <v>26.81</v>
      </c>
      <c r="Y12" s="1">
        <v>1211.5</v>
      </c>
      <c r="Z12" s="1">
        <v>30.1</v>
      </c>
    </row>
    <row r="13" spans="2:29" x14ac:dyDescent="0.25">
      <c r="B13" s="2">
        <v>3</v>
      </c>
      <c r="C13" s="1">
        <v>718.85</v>
      </c>
      <c r="D13" s="1">
        <v>8.2899999999999991</v>
      </c>
      <c r="E13" s="1">
        <v>947.87</v>
      </c>
      <c r="F13" s="1">
        <v>14.85</v>
      </c>
      <c r="G13" s="1">
        <v>1019.6</v>
      </c>
      <c r="H13" s="1">
        <v>17.52</v>
      </c>
      <c r="I13" s="1">
        <v>1183.0999999999999</v>
      </c>
      <c r="J13" s="1">
        <v>25.69</v>
      </c>
      <c r="K13" s="1">
        <v>1185.02</v>
      </c>
      <c r="L13" s="1">
        <v>22.97</v>
      </c>
      <c r="M13" s="1">
        <v>1250.74</v>
      </c>
      <c r="N13" s="1">
        <v>26.82</v>
      </c>
      <c r="O13" s="1">
        <v>1305.3699999999999</v>
      </c>
      <c r="P13" s="1">
        <v>30.4</v>
      </c>
      <c r="Q13" s="4">
        <v>1265.0999999999999</v>
      </c>
      <c r="R13" s="4">
        <v>25.97</v>
      </c>
      <c r="S13" s="4">
        <v>1378.08</v>
      </c>
      <c r="T13" s="4">
        <v>42.16</v>
      </c>
      <c r="U13" s="1">
        <v>1399.43</v>
      </c>
      <c r="V13" s="1">
        <v>38.74</v>
      </c>
      <c r="W13" s="1">
        <v>1345.76</v>
      </c>
      <c r="X13" s="1">
        <v>28.41</v>
      </c>
      <c r="Y13" s="1">
        <v>1401.16</v>
      </c>
      <c r="Z13" s="1">
        <v>32.450000000000003</v>
      </c>
    </row>
    <row r="14" spans="2:29" x14ac:dyDescent="0.25">
      <c r="B14" s="2">
        <v>3.5</v>
      </c>
      <c r="C14" s="1">
        <v>783.32</v>
      </c>
      <c r="D14" s="1">
        <v>8.01</v>
      </c>
      <c r="E14" s="1">
        <v>1030.26</v>
      </c>
      <c r="F14" s="1">
        <v>14.32</v>
      </c>
      <c r="G14" s="1">
        <v>1122.44</v>
      </c>
      <c r="H14" s="1">
        <v>17.420000000000002</v>
      </c>
      <c r="I14" s="1">
        <v>1305.81</v>
      </c>
      <c r="J14" s="1">
        <v>25.81</v>
      </c>
      <c r="K14" s="1">
        <v>1304.72</v>
      </c>
      <c r="L14" s="1">
        <v>23.01</v>
      </c>
      <c r="M14" s="1">
        <v>1391.65</v>
      </c>
      <c r="N14" s="1">
        <v>27.52</v>
      </c>
      <c r="O14" s="1">
        <v>1464.65</v>
      </c>
      <c r="P14" s="1">
        <v>32.01</v>
      </c>
      <c r="Q14" s="4">
        <v>1417.22</v>
      </c>
      <c r="R14" s="4">
        <v>27.54</v>
      </c>
      <c r="S14" s="4">
        <v>1562.53</v>
      </c>
      <c r="T14" s="4">
        <v>44.97</v>
      </c>
      <c r="U14" s="1">
        <v>1579.29</v>
      </c>
      <c r="V14" s="1">
        <v>41.21</v>
      </c>
      <c r="W14" s="1">
        <v>1488.27</v>
      </c>
      <c r="X14" s="1">
        <v>29.05</v>
      </c>
      <c r="Y14" s="1">
        <v>1566.69</v>
      </c>
      <c r="Z14" s="1">
        <v>33.619999999999997</v>
      </c>
    </row>
    <row r="15" spans="2:29" x14ac:dyDescent="0.25">
      <c r="B15" s="2">
        <v>4</v>
      </c>
      <c r="C15" s="1">
        <v>834.66</v>
      </c>
      <c r="D15" s="1">
        <v>7.57</v>
      </c>
      <c r="E15" s="1">
        <v>1093.6300000000001</v>
      </c>
      <c r="F15" s="1">
        <v>13.66</v>
      </c>
      <c r="G15" s="1">
        <v>1200.67</v>
      </c>
      <c r="H15" s="1">
        <v>16.86</v>
      </c>
      <c r="I15" s="1">
        <v>1404.18</v>
      </c>
      <c r="J15" s="1">
        <v>25.46</v>
      </c>
      <c r="K15" s="1">
        <v>1407.28</v>
      </c>
      <c r="L15" s="1">
        <v>22.96</v>
      </c>
      <c r="M15" s="1">
        <v>1508.98</v>
      </c>
      <c r="N15" s="1">
        <v>27.89</v>
      </c>
      <c r="O15" s="1">
        <v>1599.66</v>
      </c>
      <c r="P15" s="1">
        <v>32.76</v>
      </c>
      <c r="Q15" s="4">
        <v>1545.86</v>
      </c>
      <c r="R15" s="4">
        <v>28.1</v>
      </c>
      <c r="S15" s="4">
        <v>1725.39</v>
      </c>
      <c r="T15" s="4">
        <v>46.58</v>
      </c>
      <c r="U15" s="1">
        <v>1737.36</v>
      </c>
      <c r="V15" s="1">
        <v>42.82</v>
      </c>
      <c r="W15" s="1">
        <v>1610.7</v>
      </c>
      <c r="X15" s="1">
        <v>29.54</v>
      </c>
      <c r="Y15" s="1">
        <v>1704.54</v>
      </c>
      <c r="Z15" s="1">
        <v>34.14</v>
      </c>
    </row>
    <row r="16" spans="2:29" x14ac:dyDescent="0.25">
      <c r="B16" s="2">
        <v>4.5</v>
      </c>
      <c r="C16" s="1">
        <v>879.49</v>
      </c>
      <c r="D16" s="1">
        <v>7.18</v>
      </c>
      <c r="E16" s="1">
        <v>1148.33</v>
      </c>
      <c r="F16" s="1">
        <v>13.01</v>
      </c>
      <c r="G16" s="1">
        <v>1268.0999999999999</v>
      </c>
      <c r="H16" s="1">
        <v>16.23</v>
      </c>
      <c r="I16" s="1">
        <v>1485.6</v>
      </c>
      <c r="J16" s="1">
        <v>24.68</v>
      </c>
      <c r="K16" s="1">
        <v>1491.5</v>
      </c>
      <c r="L16" s="1">
        <v>22.65</v>
      </c>
      <c r="M16" s="1">
        <v>1612.15</v>
      </c>
      <c r="N16" s="1">
        <v>27.84</v>
      </c>
      <c r="O16" s="1">
        <v>1717.67</v>
      </c>
      <c r="P16" s="1">
        <v>33.08</v>
      </c>
      <c r="Q16" s="4">
        <v>1656.44</v>
      </c>
      <c r="R16" s="4">
        <v>28.34</v>
      </c>
      <c r="S16" s="4">
        <v>1870.58</v>
      </c>
      <c r="T16" s="4">
        <v>47.42</v>
      </c>
      <c r="U16" s="1">
        <v>1874.6</v>
      </c>
      <c r="V16" s="1">
        <v>43.4</v>
      </c>
      <c r="W16" s="1">
        <v>1721.24</v>
      </c>
      <c r="X16" s="1">
        <v>30.06</v>
      </c>
      <c r="Y16" s="1">
        <v>1828.46</v>
      </c>
      <c r="Z16" s="1">
        <v>34.450000000000003</v>
      </c>
    </row>
    <row r="17" spans="2:26" x14ac:dyDescent="0.25">
      <c r="B17" s="2">
        <v>5</v>
      </c>
      <c r="C17" s="1">
        <v>920.59</v>
      </c>
      <c r="D17" s="1">
        <v>6.79</v>
      </c>
      <c r="E17" s="1">
        <v>1198.29</v>
      </c>
      <c r="F17" s="1">
        <v>12.47</v>
      </c>
      <c r="G17" s="1">
        <v>1329.96</v>
      </c>
      <c r="H17" s="1">
        <v>15.78</v>
      </c>
      <c r="I17" s="1">
        <v>1562.24</v>
      </c>
      <c r="J17" s="1">
        <v>24.1</v>
      </c>
      <c r="K17" s="1">
        <v>1557.06</v>
      </c>
      <c r="L17" s="1">
        <v>21.8</v>
      </c>
      <c r="M17" s="1">
        <v>1706.09</v>
      </c>
      <c r="N17" s="1">
        <v>27.65</v>
      </c>
      <c r="O17" s="1">
        <v>1820.7</v>
      </c>
      <c r="P17" s="1">
        <v>33.08</v>
      </c>
      <c r="Q17" s="4">
        <v>1748.69</v>
      </c>
      <c r="R17" s="4">
        <v>27.96</v>
      </c>
      <c r="S17" s="4">
        <v>2004.37</v>
      </c>
      <c r="T17" s="4">
        <v>48.17</v>
      </c>
      <c r="U17" s="1">
        <v>1993.33</v>
      </c>
      <c r="V17" s="1">
        <v>43.47</v>
      </c>
      <c r="W17" s="1">
        <v>1818.17</v>
      </c>
      <c r="X17" s="1">
        <v>30.11</v>
      </c>
      <c r="Y17" s="1">
        <v>1943.54</v>
      </c>
      <c r="Z17" s="1">
        <v>34.58</v>
      </c>
    </row>
    <row r="18" spans="2:26" x14ac:dyDescent="0.25">
      <c r="B18" s="2">
        <v>5.5</v>
      </c>
      <c r="C18" s="1">
        <v>957.51</v>
      </c>
      <c r="D18" s="1">
        <v>6.51</v>
      </c>
      <c r="E18" s="1">
        <v>1244.92</v>
      </c>
      <c r="F18" s="1">
        <v>11.88</v>
      </c>
      <c r="G18" s="1">
        <v>1384.77</v>
      </c>
      <c r="H18" s="1">
        <v>15.35</v>
      </c>
      <c r="I18" s="1">
        <v>1638.07</v>
      </c>
      <c r="J18" s="1">
        <v>23.71</v>
      </c>
      <c r="K18" s="1">
        <v>1623.15</v>
      </c>
      <c r="L18" s="1">
        <v>21.34</v>
      </c>
      <c r="M18" s="1">
        <v>1789.76</v>
      </c>
      <c r="N18" s="1">
        <v>27.47</v>
      </c>
      <c r="O18" s="1">
        <v>1912.17</v>
      </c>
      <c r="P18" s="1">
        <v>33.08</v>
      </c>
      <c r="Q18" s="4">
        <v>1833.64</v>
      </c>
      <c r="R18" s="4">
        <v>27.81</v>
      </c>
      <c r="S18" s="4">
        <v>2119.0500000000002</v>
      </c>
      <c r="T18" s="4">
        <v>48.55</v>
      </c>
      <c r="U18" s="1">
        <v>2096.41</v>
      </c>
      <c r="V18" s="1">
        <v>43.29</v>
      </c>
      <c r="W18" s="1">
        <v>1914.59</v>
      </c>
      <c r="X18" s="1">
        <v>30.45</v>
      </c>
      <c r="Y18" s="1">
        <v>2055.4899999999998</v>
      </c>
      <c r="Z18" s="1">
        <v>35</v>
      </c>
    </row>
    <row r="19" spans="2:26" x14ac:dyDescent="0.25">
      <c r="B19" s="2">
        <v>6</v>
      </c>
      <c r="C19" s="1">
        <v>987.14</v>
      </c>
      <c r="D19" s="1">
        <v>5.98</v>
      </c>
      <c r="E19" s="1">
        <v>1284.43</v>
      </c>
      <c r="F19" s="1">
        <v>11.27</v>
      </c>
      <c r="G19" s="1">
        <v>1431.76</v>
      </c>
      <c r="H19" s="1">
        <v>14.8</v>
      </c>
      <c r="I19" s="1">
        <v>1709.74</v>
      </c>
      <c r="J19" s="1">
        <v>23.51</v>
      </c>
      <c r="K19" s="1">
        <v>1690.66</v>
      </c>
      <c r="L19" s="1">
        <v>21.01</v>
      </c>
      <c r="M19" s="1">
        <v>1864.97</v>
      </c>
      <c r="N19" s="1">
        <v>27.26</v>
      </c>
      <c r="O19" s="1">
        <v>1990.28</v>
      </c>
      <c r="P19" s="1">
        <v>32.57</v>
      </c>
      <c r="Q19" s="4">
        <v>1911.66</v>
      </c>
      <c r="R19" s="4">
        <v>27.68</v>
      </c>
      <c r="S19" s="4">
        <v>2209.84</v>
      </c>
      <c r="T19" s="4">
        <v>47.38</v>
      </c>
      <c r="U19" s="1">
        <v>2184.11</v>
      </c>
      <c r="V19" s="1">
        <v>42.59</v>
      </c>
      <c r="W19" s="1">
        <v>2012.81</v>
      </c>
      <c r="X19" s="1">
        <v>31.14</v>
      </c>
      <c r="Y19" s="1">
        <v>2158.27</v>
      </c>
      <c r="Z19" s="1">
        <v>35.36</v>
      </c>
    </row>
    <row r="20" spans="2:26" x14ac:dyDescent="0.25">
      <c r="Q20" s="5"/>
      <c r="R20" s="5"/>
      <c r="S20" s="5"/>
      <c r="T20" s="5"/>
    </row>
    <row r="21" spans="2:26" x14ac:dyDescent="0.25">
      <c r="B21" t="s">
        <v>43</v>
      </c>
      <c r="C21">
        <f>C19/D21/9.8</f>
        <v>0.80582857142857134</v>
      </c>
      <c r="D21">
        <f>D4</f>
        <v>125</v>
      </c>
      <c r="E21">
        <f>E19/F21/9.8</f>
        <v>0.74893877551020416</v>
      </c>
      <c r="F21">
        <f t="shared" ref="F21:Z21" si="0">F4</f>
        <v>175</v>
      </c>
      <c r="G21">
        <f>G19/H21/9.8</f>
        <v>0.73048979591836727</v>
      </c>
      <c r="H21">
        <f t="shared" si="0"/>
        <v>200</v>
      </c>
      <c r="I21">
        <f>I19/J21/9.8</f>
        <v>0.77539229024943301</v>
      </c>
      <c r="J21">
        <f t="shared" si="0"/>
        <v>225</v>
      </c>
      <c r="K21">
        <f>K19/L21/9.8</f>
        <v>0.69006530612244898</v>
      </c>
      <c r="L21">
        <f t="shared" si="0"/>
        <v>250</v>
      </c>
      <c r="M21">
        <f>M19/N21/9.8</f>
        <v>0.69201113172541739</v>
      </c>
      <c r="N21">
        <f t="shared" si="0"/>
        <v>275</v>
      </c>
      <c r="O21">
        <f>O19/P21/9.8</f>
        <v>0.67696598639455785</v>
      </c>
      <c r="P21">
        <f t="shared" si="0"/>
        <v>300</v>
      </c>
      <c r="Q21">
        <f>Q19/R21/9.8</f>
        <v>0.6502244897959184</v>
      </c>
      <c r="R21">
        <f>R4</f>
        <v>300</v>
      </c>
      <c r="S21">
        <f>S19/T21/9.8</f>
        <v>0.64426822157434405</v>
      </c>
      <c r="T21">
        <f>T4</f>
        <v>350</v>
      </c>
      <c r="U21">
        <f>U19/V21/9.8</f>
        <v>0.63676676384839648</v>
      </c>
      <c r="V21">
        <f>V4</f>
        <v>350</v>
      </c>
      <c r="W21">
        <f>W19/X21/9.8</f>
        <v>0.58682507288629737</v>
      </c>
      <c r="X21">
        <f>X4</f>
        <v>350</v>
      </c>
      <c r="Y21">
        <f>Y19/Z21/9.8</f>
        <v>0.58728435374149657</v>
      </c>
      <c r="Z21">
        <f>Z4</f>
        <v>375</v>
      </c>
    </row>
    <row r="22" spans="2:26" x14ac:dyDescent="0.25">
      <c r="B22" t="s">
        <v>22</v>
      </c>
      <c r="C22">
        <f>D8/C8</f>
        <v>1.8196360727854428E-2</v>
      </c>
      <c r="D22">
        <f>D4</f>
        <v>125</v>
      </c>
      <c r="E22">
        <f>F8/E8</f>
        <v>2.4930174821557877E-2</v>
      </c>
      <c r="F22">
        <f>F4</f>
        <v>175</v>
      </c>
      <c r="G22">
        <f>H8/G8</f>
        <v>2.5152890116393767E-2</v>
      </c>
      <c r="H22">
        <f>H4</f>
        <v>200</v>
      </c>
      <c r="I22">
        <f>J8/I8</f>
        <v>2.8947254554108435E-2</v>
      </c>
      <c r="J22">
        <f>J4</f>
        <v>225</v>
      </c>
      <c r="K22">
        <f>L8/K8</f>
        <v>2.7185613575921318E-2</v>
      </c>
      <c r="L22">
        <f>L4</f>
        <v>250</v>
      </c>
      <c r="M22">
        <f>N8/M8</f>
        <v>2.8873008049942504E-2</v>
      </c>
      <c r="N22">
        <f>N4</f>
        <v>275</v>
      </c>
      <c r="O22">
        <f>P8/O8</f>
        <v>3.0516902594538237E-2</v>
      </c>
      <c r="P22">
        <f>P4</f>
        <v>300</v>
      </c>
      <c r="Q22" s="5">
        <f>R8/Q8</f>
        <v>2.6869524405506884E-2</v>
      </c>
      <c r="R22" s="5">
        <f>R4</f>
        <v>300</v>
      </c>
      <c r="S22" s="5">
        <f t="shared" ref="S22" si="1">T8/S8</f>
        <v>3.8283468855775597E-2</v>
      </c>
      <c r="T22" s="5">
        <f t="shared" ref="T22" si="2">T4</f>
        <v>350</v>
      </c>
      <c r="U22">
        <f t="shared" ref="U22" si="3">V8/U8</f>
        <v>3.5711560473101867E-2</v>
      </c>
      <c r="V22">
        <f t="shared" ref="V22" si="4">V4</f>
        <v>350</v>
      </c>
      <c r="W22">
        <f t="shared" ref="W22" si="5">X8/W8</f>
        <v>2.9491017964071858E-2</v>
      </c>
      <c r="X22">
        <f t="shared" ref="X22" si="6">X4</f>
        <v>350</v>
      </c>
      <c r="Y22">
        <f t="shared" ref="Y22" si="7">Z8/Y8</f>
        <v>3.105265124621651E-2</v>
      </c>
      <c r="Z22">
        <f t="shared" ref="Z22" si="8">Z4</f>
        <v>375</v>
      </c>
    </row>
    <row r="23" spans="2:26" x14ac:dyDescent="0.25">
      <c r="B23" t="s">
        <v>23</v>
      </c>
      <c r="C23">
        <f>(C8-C9)/RADIANS(-0.5)</f>
        <v>16230.748420465961</v>
      </c>
      <c r="D23">
        <f>D4</f>
        <v>125</v>
      </c>
      <c r="E23">
        <f t="shared" ref="E23:M23" si="9">(E8-E9)/RADIANS(-0.5)</f>
        <v>21583.320142578112</v>
      </c>
      <c r="F23">
        <f>F4</f>
        <v>175</v>
      </c>
      <c r="G23">
        <f t="shared" si="9"/>
        <v>22435.881341732776</v>
      </c>
      <c r="H23">
        <f>H4</f>
        <v>200</v>
      </c>
      <c r="I23">
        <f t="shared" si="9"/>
        <v>25643.299078875119</v>
      </c>
      <c r="J23">
        <f>J4</f>
        <v>225</v>
      </c>
      <c r="K23">
        <f t="shared" si="9"/>
        <v>26304.492374456095</v>
      </c>
      <c r="L23">
        <f>L4</f>
        <v>250</v>
      </c>
      <c r="M23">
        <f t="shared" si="9"/>
        <v>27045.89976135538</v>
      </c>
      <c r="N23">
        <f>N4</f>
        <v>275</v>
      </c>
      <c r="O23">
        <f t="shared" ref="O23" si="10">(O8-O9)/RADIANS(-0.5)</f>
        <v>27881.272226656121</v>
      </c>
      <c r="P23">
        <f>P4</f>
        <v>300</v>
      </c>
      <c r="Q23" s="5">
        <f t="shared" ref="Q23" si="11">(Q8-Q9)/RADIANS(-0.5)</f>
        <v>27686.466576311643</v>
      </c>
      <c r="R23" s="5">
        <f>R4</f>
        <v>300</v>
      </c>
      <c r="S23" s="5">
        <f t="shared" ref="S23" si="12">(S8-S9)/RADIANS(-0.5)</f>
        <v>29225.43121403304</v>
      </c>
      <c r="T23" s="5">
        <f t="shared" ref="T23" si="13">T4</f>
        <v>350</v>
      </c>
      <c r="U23">
        <f t="shared" ref="U23" si="14">(U8-U9)/RADIANS(-0.5)</f>
        <v>29806.410418295687</v>
      </c>
      <c r="V23">
        <f t="shared" ref="V23" si="15">V4</f>
        <v>350</v>
      </c>
      <c r="W23">
        <f t="shared" ref="W23" si="16">(W8-W9)/RADIANS(-0.5)</f>
        <v>29762.865625865739</v>
      </c>
      <c r="X23">
        <f t="shared" ref="X23" si="17">X4</f>
        <v>350</v>
      </c>
      <c r="Y23">
        <f t="shared" ref="Y23" si="18">(Y8-Y9)/RADIANS(-0.5)</f>
        <v>29989.756912737554</v>
      </c>
      <c r="Z23">
        <f t="shared" ref="Z23" si="19">Z4</f>
        <v>375</v>
      </c>
    </row>
    <row r="25" spans="2:26" x14ac:dyDescent="0.25">
      <c r="B25" t="s">
        <v>25</v>
      </c>
      <c r="C25" t="s">
        <v>27</v>
      </c>
      <c r="D25" t="s">
        <v>26</v>
      </c>
    </row>
    <row r="26" spans="2:26" x14ac:dyDescent="0.25">
      <c r="B26" s="2">
        <f t="shared" ref="B26:B38" si="20">$C$23*TAN(RADIANS(B7))/$C$21/$D$4/9.8</f>
        <v>0</v>
      </c>
      <c r="C26" s="1">
        <f t="shared" ref="C26:C38" si="21">C7/$C$21/$D$4/9.8</f>
        <v>0</v>
      </c>
      <c r="D26" s="1">
        <f t="shared" ref="D26:D38" si="22">D7/$C$21/$D$4/9.8/$C$22</f>
        <v>0</v>
      </c>
    </row>
    <row r="27" spans="2:26" x14ac:dyDescent="0.25">
      <c r="B27" s="2">
        <f>$C$23*TAN(RADIANS(B8))/$C$21/$D$4/9.8</f>
        <v>0.14348886238068914</v>
      </c>
      <c r="C27" s="1">
        <f>C8/$C$21/$D$4/9.8</f>
        <v>0.15198452093927914</v>
      </c>
      <c r="D27" s="1">
        <f>D8/$C$21/$D$4/9.8/$C$22</f>
        <v>0.15198452093927914</v>
      </c>
    </row>
    <row r="28" spans="2:26" x14ac:dyDescent="0.25">
      <c r="B28" s="2">
        <f t="shared" si="20"/>
        <v>0.28699958213910731</v>
      </c>
      <c r="C28" s="1">
        <f t="shared" si="21"/>
        <v>0.29546974086755678</v>
      </c>
      <c r="D28" s="1">
        <f t="shared" si="22"/>
        <v>0.27334944974793429</v>
      </c>
    </row>
    <row r="29" spans="2:26" x14ac:dyDescent="0.25">
      <c r="B29" s="2">
        <f t="shared" si="20"/>
        <v>0.43055402997297887</v>
      </c>
      <c r="C29" s="1">
        <f t="shared" si="21"/>
        <v>0.42756853131268113</v>
      </c>
      <c r="D29" s="1">
        <f t="shared" si="22"/>
        <v>0.36854854528132897</v>
      </c>
    </row>
    <row r="30" spans="2:26" x14ac:dyDescent="0.25">
      <c r="B30" s="2">
        <f t="shared" si="20"/>
        <v>0.57417410323727169</v>
      </c>
      <c r="C30" s="1">
        <f t="shared" si="21"/>
        <v>0.54547480600522735</v>
      </c>
      <c r="D30" s="1">
        <f t="shared" si="22"/>
        <v>0.43145788911333832</v>
      </c>
    </row>
    <row r="31" spans="2:26" x14ac:dyDescent="0.25">
      <c r="B31" s="2">
        <f t="shared" si="20"/>
        <v>0.71788173931599031</v>
      </c>
      <c r="C31" s="1">
        <f t="shared" si="21"/>
        <v>0.6453694511416822</v>
      </c>
      <c r="D31" s="1">
        <f t="shared" si="22"/>
        <v>0.45929388195936005</v>
      </c>
    </row>
    <row r="32" spans="2:26" x14ac:dyDescent="0.25">
      <c r="B32" s="2">
        <f t="shared" si="20"/>
        <v>0.86169892904587986</v>
      </c>
      <c r="C32" s="1">
        <f t="shared" si="21"/>
        <v>0.7282148428794295</v>
      </c>
      <c r="D32" s="1">
        <f t="shared" si="22"/>
        <v>0.46152076138704184</v>
      </c>
    </row>
    <row r="33" spans="2:4" x14ac:dyDescent="0.25">
      <c r="B33" s="2">
        <f t="shared" si="20"/>
        <v>1.0056477302095272</v>
      </c>
      <c r="C33" s="1">
        <f t="shared" si="21"/>
        <v>0.79352472800210716</v>
      </c>
      <c r="D33" s="1">
        <f t="shared" si="22"/>
        <v>0.44593260539326957</v>
      </c>
    </row>
    <row r="34" spans="2:4" x14ac:dyDescent="0.25">
      <c r="B34" s="2">
        <f t="shared" si="20"/>
        <v>1.1497502811154972</v>
      </c>
      <c r="C34" s="1">
        <f t="shared" si="21"/>
        <v>0.84553356160220439</v>
      </c>
      <c r="D34" s="1">
        <f t="shared" si="22"/>
        <v>0.42143693168877039</v>
      </c>
    </row>
    <row r="35" spans="2:4" x14ac:dyDescent="0.25">
      <c r="B35" s="2">
        <f t="shared" si="20"/>
        <v>1.2940288142833347</v>
      </c>
      <c r="C35" s="1">
        <f t="shared" si="21"/>
        <v>0.89094758595538626</v>
      </c>
      <c r="D35" s="1">
        <f t="shared" si="22"/>
        <v>0.39972485726887336</v>
      </c>
    </row>
    <row r="36" spans="2:4" x14ac:dyDescent="0.25">
      <c r="B36" s="2">
        <f t="shared" si="20"/>
        <v>1.4385056702515036</v>
      </c>
      <c r="C36" s="1">
        <f t="shared" si="21"/>
        <v>0.9325830176064186</v>
      </c>
      <c r="D36" s="1">
        <f t="shared" si="22"/>
        <v>0.37801278284897638</v>
      </c>
    </row>
    <row r="37" spans="2:4" x14ac:dyDescent="0.25">
      <c r="B37" s="2">
        <f t="shared" si="20"/>
        <v>1.5832033115266029</v>
      </c>
      <c r="C37" s="1">
        <f t="shared" si="21"/>
        <v>0.9699839941649615</v>
      </c>
      <c r="D37" s="1">
        <f t="shared" si="22"/>
        <v>0.36242462685520416</v>
      </c>
    </row>
    <row r="38" spans="2:4" x14ac:dyDescent="0.25">
      <c r="B38" s="2">
        <f t="shared" si="20"/>
        <v>1.7281443366925269</v>
      </c>
      <c r="C38" s="1">
        <f t="shared" si="21"/>
        <v>1.0000000000000002</v>
      </c>
      <c r="D38" s="1">
        <f t="shared" si="22"/>
        <v>0.33291847443842104</v>
      </c>
    </row>
    <row r="39" spans="2:4" x14ac:dyDescent="0.25">
      <c r="B39" s="2">
        <f t="shared" ref="B39:B51" si="23">$E$23*TAN(RADIANS(B7))/$E$21/$F$4/9.8</f>
        <v>0</v>
      </c>
      <c r="C39" s="1">
        <f t="shared" ref="C39" si="24">E7/$E$21/$F$4/9.8</f>
        <v>0</v>
      </c>
      <c r="D39" s="1">
        <f t="shared" ref="D39" si="25">F7/$E$21/$F$4/9.8/$E$22</f>
        <v>0</v>
      </c>
    </row>
    <row r="40" spans="2:4" x14ac:dyDescent="0.25">
      <c r="B40" s="2">
        <f>$E$23*TAN(RADIANS(B8))/$E$21/$F$4/9.8</f>
        <v>0.14664464499419999</v>
      </c>
      <c r="C40" s="1">
        <f>E8/$E$21/$F$4/9.8</f>
        <v>0.15052591421875849</v>
      </c>
      <c r="D40" s="1">
        <f>F8/$E$21/$F$4/9.8/$E$22</f>
        <v>0.15052591421875852</v>
      </c>
    </row>
    <row r="41" spans="2:4" x14ac:dyDescent="0.25">
      <c r="B41" s="2">
        <f t="shared" si="23"/>
        <v>0.29331162808032146</v>
      </c>
      <c r="C41" s="1">
        <f t="shared" ref="C41:C51" si="26">E9/$E$21/$F$4/9.8</f>
        <v>0.29716683665127719</v>
      </c>
      <c r="D41" s="1">
        <f t="shared" ref="D41:D51" si="27">F9/$E$21/$F$4/9.8/$E$22</f>
        <v>0.27419450764329867</v>
      </c>
    </row>
    <row r="42" spans="2:4" x14ac:dyDescent="0.25">
      <c r="B42" s="2">
        <f t="shared" si="23"/>
        <v>0.440023300963231</v>
      </c>
      <c r="C42" s="1">
        <f t="shared" si="26"/>
        <v>0.43426266904385591</v>
      </c>
      <c r="D42" s="1">
        <f t="shared" si="27"/>
        <v>0.37131807470146033</v>
      </c>
    </row>
    <row r="43" spans="2:4" x14ac:dyDescent="0.25">
      <c r="B43" s="2">
        <f t="shared" si="23"/>
        <v>0.58680204259131741</v>
      </c>
      <c r="C43" s="1">
        <f t="shared" si="26"/>
        <v>0.55534361545588307</v>
      </c>
      <c r="D43" s="1">
        <f t="shared" si="27"/>
        <v>0.43658761011996766</v>
      </c>
    </row>
    <row r="44" spans="2:4" x14ac:dyDescent="0.25">
      <c r="B44" s="2">
        <f t="shared" si="23"/>
        <v>0.7336702728223734</v>
      </c>
      <c r="C44" s="1">
        <f t="shared" si="26"/>
        <v>0.65583955528911653</v>
      </c>
      <c r="D44" s="1">
        <f t="shared" si="27"/>
        <v>0.46500640305338464</v>
      </c>
    </row>
    <row r="45" spans="2:4" x14ac:dyDescent="0.25">
      <c r="B45" s="2">
        <f t="shared" si="23"/>
        <v>0.88065046614253106</v>
      </c>
      <c r="C45" s="1">
        <f t="shared" si="26"/>
        <v>0.73796937162788157</v>
      </c>
      <c r="D45" s="1">
        <f t="shared" si="27"/>
        <v>0.46375722534202568</v>
      </c>
    </row>
    <row r="46" spans="2:4" x14ac:dyDescent="0.25">
      <c r="B46" s="2">
        <f t="shared" si="23"/>
        <v>1.027765165456118</v>
      </c>
      <c r="C46" s="1">
        <f t="shared" si="26"/>
        <v>0.80211455665158848</v>
      </c>
      <c r="D46" s="1">
        <f t="shared" si="27"/>
        <v>0.44720562066651898</v>
      </c>
    </row>
    <row r="47" spans="2:4" x14ac:dyDescent="0.25">
      <c r="B47" s="2">
        <f t="shared" si="23"/>
        <v>1.1750369959644664</v>
      </c>
      <c r="C47" s="1">
        <f t="shared" si="26"/>
        <v>0.85145161667042957</v>
      </c>
      <c r="D47" s="1">
        <f t="shared" si="27"/>
        <v>0.42659418842909563</v>
      </c>
    </row>
    <row r="48" spans="2:4" x14ac:dyDescent="0.25">
      <c r="B48" s="2">
        <f t="shared" si="23"/>
        <v>1.3224886791518915</v>
      </c>
      <c r="C48" s="1">
        <f t="shared" si="26"/>
        <v>0.89403860078011221</v>
      </c>
      <c r="D48" s="1">
        <f t="shared" si="27"/>
        <v>0.40629505061951199</v>
      </c>
    </row>
    <row r="49" spans="2:4" x14ac:dyDescent="0.25">
      <c r="B49" s="2">
        <f t="shared" si="23"/>
        <v>1.4701430468973118</v>
      </c>
      <c r="C49" s="1">
        <f t="shared" si="26"/>
        <v>0.93293523197060158</v>
      </c>
      <c r="D49" s="1">
        <f t="shared" si="27"/>
        <v>0.38943115151616564</v>
      </c>
    </row>
    <row r="50" spans="2:4" x14ac:dyDescent="0.25">
      <c r="B50" s="2">
        <f t="shared" si="23"/>
        <v>1.6180230557302535</v>
      </c>
      <c r="C50" s="1">
        <f t="shared" si="26"/>
        <v>0.96923927345203698</v>
      </c>
      <c r="D50" s="1">
        <f t="shared" si="27"/>
        <v>0.37100578027362052</v>
      </c>
    </row>
    <row r="51" spans="2:4" x14ac:dyDescent="0.25">
      <c r="B51" s="2">
        <f t="shared" si="23"/>
        <v>1.7661518012503157</v>
      </c>
      <c r="C51" s="1">
        <f t="shared" si="26"/>
        <v>1</v>
      </c>
      <c r="D51" s="1">
        <f t="shared" si="27"/>
        <v>0.35195582017539589</v>
      </c>
    </row>
    <row r="52" spans="2:4" x14ac:dyDescent="0.25">
      <c r="B52" s="2">
        <f t="shared" ref="B52:B64" si="28">$G$23*TAN(RADIANS(B7))/$G$21/$H$4/9.8</f>
        <v>0</v>
      </c>
      <c r="C52" s="1">
        <f t="shared" ref="C52" si="29">G7/$G$21/$H$4/9.8</f>
        <v>0</v>
      </c>
      <c r="D52" s="1">
        <f t="shared" ref="D52" si="30">H7/$G$21/$H$4/9.8/$G$22</f>
        <v>0</v>
      </c>
    </row>
    <row r="53" spans="2:4" x14ac:dyDescent="0.25">
      <c r="B53" s="2">
        <f>$G$23*TAN(RADIANS(B8))/$G$21/$H$4/9.8</f>
        <v>0.1367512503760783</v>
      </c>
      <c r="C53" s="1">
        <f>G8/$G$21/$H$4/9.8</f>
        <v>0.14161591328155557</v>
      </c>
      <c r="D53" s="1">
        <f>H8/$G$21/$H$4/9.8/$G$22</f>
        <v>0.14161591328155557</v>
      </c>
    </row>
    <row r="54" spans="2:4" x14ac:dyDescent="0.25">
      <c r="B54" s="2">
        <f t="shared" si="28"/>
        <v>0.27352333180262833</v>
      </c>
      <c r="C54" s="1">
        <f t="shared" ref="C54:C64" si="31">G9/$G$21/$H$4/9.8</f>
        <v>0.27836369223892277</v>
      </c>
      <c r="D54" s="1">
        <f t="shared" ref="D54:D64" si="32">H9/$G$21/$H$4/9.8/$G$22</f>
        <v>0.26101756565620043</v>
      </c>
    </row>
    <row r="55" spans="2:4" x14ac:dyDescent="0.25">
      <c r="B55" s="2">
        <f t="shared" si="28"/>
        <v>0.41033708802466817</v>
      </c>
      <c r="C55" s="1">
        <f t="shared" si="31"/>
        <v>0.40591998658993128</v>
      </c>
      <c r="D55" s="1">
        <f t="shared" si="32"/>
        <v>0.35598353103324365</v>
      </c>
    </row>
    <row r="56" spans="2:4" x14ac:dyDescent="0.25">
      <c r="B56" s="2">
        <f t="shared" si="28"/>
        <v>0.54721338819275156</v>
      </c>
      <c r="C56" s="1">
        <f t="shared" si="31"/>
        <v>0.52259456892216583</v>
      </c>
      <c r="D56" s="1">
        <f t="shared" si="32"/>
        <v>0.42651380941268496</v>
      </c>
    </row>
    <row r="57" spans="2:4" x14ac:dyDescent="0.25">
      <c r="B57" s="2">
        <f t="shared" si="28"/>
        <v>0.68417313960687953</v>
      </c>
      <c r="C57" s="1">
        <f t="shared" si="31"/>
        <v>0.62394535396993911</v>
      </c>
      <c r="D57" s="1">
        <f t="shared" si="32"/>
        <v>0.46955393991982447</v>
      </c>
    </row>
    <row r="58" spans="2:4" x14ac:dyDescent="0.25">
      <c r="B58" s="2">
        <f t="shared" si="28"/>
        <v>0.82123730050988564</v>
      </c>
      <c r="C58" s="1">
        <f t="shared" si="31"/>
        <v>0.71213052466893889</v>
      </c>
      <c r="D58" s="1">
        <f t="shared" si="32"/>
        <v>0.48649231386134384</v>
      </c>
    </row>
    <row r="59" spans="2:4" x14ac:dyDescent="0.25">
      <c r="B59" s="2">
        <f t="shared" si="28"/>
        <v>0.95842689294696037</v>
      </c>
      <c r="C59" s="1">
        <f t="shared" si="31"/>
        <v>0.78395820528580229</v>
      </c>
      <c r="D59" s="1">
        <f t="shared" si="32"/>
        <v>0.48371553124798006</v>
      </c>
    </row>
    <row r="60" spans="2:4" x14ac:dyDescent="0.25">
      <c r="B60" s="2">
        <f t="shared" si="28"/>
        <v>1.0957630157081231</v>
      </c>
      <c r="C60" s="1">
        <f t="shared" si="31"/>
        <v>0.8385972509359112</v>
      </c>
      <c r="D60" s="1">
        <f t="shared" si="32"/>
        <v>0.46816554861314247</v>
      </c>
    </row>
    <row r="61" spans="2:4" x14ac:dyDescent="0.25">
      <c r="B61" s="2">
        <f t="shared" si="28"/>
        <v>1.2332668573706347</v>
      </c>
      <c r="C61" s="1">
        <f t="shared" si="31"/>
        <v>0.88569313292730623</v>
      </c>
      <c r="D61" s="1">
        <f t="shared" si="32"/>
        <v>0.45067181814895041</v>
      </c>
    </row>
    <row r="62" spans="2:4" x14ac:dyDescent="0.25">
      <c r="B62" s="2">
        <f t="shared" si="28"/>
        <v>1.3709597094585793</v>
      </c>
      <c r="C62" s="1">
        <f t="shared" si="31"/>
        <v>0.92889869810582781</v>
      </c>
      <c r="D62" s="1">
        <f t="shared" si="32"/>
        <v>0.43817629638881317</v>
      </c>
    </row>
    <row r="63" spans="2:4" x14ac:dyDescent="0.25">
      <c r="B63" s="2">
        <f t="shared" si="28"/>
        <v>1.5088629797370823</v>
      </c>
      <c r="C63" s="1">
        <f t="shared" si="31"/>
        <v>0.96718025367380001</v>
      </c>
      <c r="D63" s="1">
        <f t="shared" si="32"/>
        <v>0.42623613115134862</v>
      </c>
    </row>
    <row r="64" spans="2:4" x14ac:dyDescent="0.25">
      <c r="B64" s="2">
        <f t="shared" si="28"/>
        <v>1.6469982056589674</v>
      </c>
      <c r="C64" s="1">
        <f t="shared" si="31"/>
        <v>1</v>
      </c>
      <c r="D64" s="1">
        <f t="shared" si="32"/>
        <v>0.41096382677784749</v>
      </c>
    </row>
    <row r="65" spans="2:4" x14ac:dyDescent="0.25">
      <c r="B65" s="2">
        <f t="shared" ref="B65:B77" si="33">$I$23*TAN(RADIANS(B7))/$I$21/$J$4/9.8</f>
        <v>0</v>
      </c>
      <c r="C65" s="1">
        <f t="shared" ref="C65" si="34">I7/$I$21/$J$4/9.8</f>
        <v>0</v>
      </c>
      <c r="D65" s="1">
        <f t="shared" ref="D65" si="35">J7/$I$21/$J$4/9.8/$I$22</f>
        <v>0</v>
      </c>
    </row>
    <row r="66" spans="2:4" x14ac:dyDescent="0.25">
      <c r="B66" s="2">
        <f>$I$23*TAN(RADIANS(B8))/$I$21/$J$4/9.8</f>
        <v>0.1308887203786715</v>
      </c>
      <c r="C66" s="1">
        <f>I8/$I$21/$J$4/9.8</f>
        <v>0.1351725993425901</v>
      </c>
      <c r="D66" s="1">
        <f>J8/$I$21/$J$4/9.8/$I$22</f>
        <v>0.1351725993425901</v>
      </c>
    </row>
    <row r="67" spans="2:4" x14ac:dyDescent="0.25">
      <c r="B67" s="2">
        <f t="shared" si="33"/>
        <v>0.26179737878008785</v>
      </c>
      <c r="C67" s="1">
        <f t="shared" ref="C67:C77" si="36">I9/$I$21/$J$4/9.8</f>
        <v>0.26605799712236949</v>
      </c>
      <c r="D67" s="1">
        <f t="shared" ref="D67:D77" si="37">J9/$I$21/$J$4/9.8/$I$22</f>
        <v>0.26024261278513611</v>
      </c>
    </row>
    <row r="68" spans="2:4" x14ac:dyDescent="0.25">
      <c r="B68" s="2">
        <f t="shared" si="33"/>
        <v>0.39274592537732483</v>
      </c>
      <c r="C68" s="1">
        <f t="shared" si="36"/>
        <v>0.38874916653994174</v>
      </c>
      <c r="D68" s="1">
        <f t="shared" si="37"/>
        <v>0.36328898896558598</v>
      </c>
    </row>
    <row r="69" spans="2:4" x14ac:dyDescent="0.25">
      <c r="B69" s="2">
        <f t="shared" si="33"/>
        <v>0.52375433465985755</v>
      </c>
      <c r="C69" s="1">
        <f t="shared" si="36"/>
        <v>0.50219916478528914</v>
      </c>
      <c r="D69" s="1">
        <f t="shared" si="37"/>
        <v>0.44269531413993257</v>
      </c>
    </row>
    <row r="70" spans="2:4" x14ac:dyDescent="0.25">
      <c r="B70" s="2">
        <f t="shared" si="33"/>
        <v>0.65484261763114071</v>
      </c>
      <c r="C70" s="1">
        <f t="shared" si="36"/>
        <v>0.60398072221507371</v>
      </c>
      <c r="D70" s="1">
        <f t="shared" si="37"/>
        <v>0.49644107112816721</v>
      </c>
    </row>
    <row r="71" spans="2:4" x14ac:dyDescent="0.25">
      <c r="B71" s="2">
        <f t="shared" si="33"/>
        <v>0.78603083405354091</v>
      </c>
      <c r="C71" s="1">
        <f t="shared" si="36"/>
        <v>0.69197655783920353</v>
      </c>
      <c r="D71" s="1">
        <f t="shared" si="37"/>
        <v>0.51907086354426613</v>
      </c>
    </row>
    <row r="72" spans="2:4" x14ac:dyDescent="0.25">
      <c r="B72" s="2">
        <f t="shared" si="33"/>
        <v>0.91733910475657288</v>
      </c>
      <c r="C72" s="1">
        <f t="shared" si="36"/>
        <v>0.76374770432931327</v>
      </c>
      <c r="D72" s="1">
        <f t="shared" si="37"/>
        <v>0.52149548416027658</v>
      </c>
    </row>
    <row r="73" spans="2:4" x14ac:dyDescent="0.25">
      <c r="B73" s="2">
        <f t="shared" si="33"/>
        <v>1.0487876240245269</v>
      </c>
      <c r="C73" s="1">
        <f t="shared" si="36"/>
        <v>0.82128276814018519</v>
      </c>
      <c r="D73" s="1">
        <f t="shared" si="37"/>
        <v>0.51442367403024569</v>
      </c>
    </row>
    <row r="74" spans="2:4" x14ac:dyDescent="0.25">
      <c r="B74" s="2">
        <f t="shared" si="33"/>
        <v>1.1803966720797534</v>
      </c>
      <c r="C74" s="1">
        <f t="shared" si="36"/>
        <v>0.86890404388971421</v>
      </c>
      <c r="D74" s="1">
        <f t="shared" si="37"/>
        <v>0.49866364002617686</v>
      </c>
    </row>
    <row r="75" spans="2:4" x14ac:dyDescent="0.25">
      <c r="B75" s="2">
        <f t="shared" si="33"/>
        <v>1.3121866276780927</v>
      </c>
      <c r="C75" s="1">
        <f t="shared" si="36"/>
        <v>0.91372957291751966</v>
      </c>
      <c r="D75" s="1">
        <f t="shared" si="37"/>
        <v>0.48694464038212576</v>
      </c>
    </row>
    <row r="76" spans="2:4" x14ac:dyDescent="0.25">
      <c r="B76" s="2">
        <f t="shared" si="33"/>
        <v>1.4441779808331698</v>
      </c>
      <c r="C76" s="1">
        <f t="shared" si="36"/>
        <v>0.95808134570168557</v>
      </c>
      <c r="D76" s="1">
        <f t="shared" si="37"/>
        <v>0.47906462338009137</v>
      </c>
    </row>
    <row r="77" spans="2:4" x14ac:dyDescent="0.25">
      <c r="B77" s="2">
        <f t="shared" si="33"/>
        <v>1.576391345686593</v>
      </c>
      <c r="C77" s="1">
        <f t="shared" si="36"/>
        <v>1.0000000000000002</v>
      </c>
      <c r="D77" s="1">
        <f t="shared" si="37"/>
        <v>0.4750235890200738</v>
      </c>
    </row>
    <row r="78" spans="2:4" x14ac:dyDescent="0.25">
      <c r="B78" s="2">
        <f t="shared" ref="B78:B90" si="38">$K$23*TAN(RADIANS(B7))/$K$21/$L$4/9.8</f>
        <v>0</v>
      </c>
      <c r="C78" s="1">
        <f t="shared" ref="C78" si="39">K7/$K$21/$L$4/9.8</f>
        <v>0</v>
      </c>
      <c r="D78" s="1">
        <f t="shared" ref="D78" si="40">L7/$K$21/$L$4/9.8/$K$22</f>
        <v>0</v>
      </c>
    </row>
    <row r="79" spans="2:4" x14ac:dyDescent="0.25">
      <c r="B79" s="2">
        <f>$K$23*TAN(RADIANS(B8))/$K$21/$L$4/9.8</f>
        <v>0.13577882439692257</v>
      </c>
      <c r="C79" s="1">
        <f>K8/$K$21/$L$4/9.8</f>
        <v>0.140116877432482</v>
      </c>
      <c r="D79" s="1">
        <f>L8/$K$21/$L$4/9.8/$K$22</f>
        <v>0.14011687743248194</v>
      </c>
    </row>
    <row r="80" spans="2:4" x14ac:dyDescent="0.25">
      <c r="B80" s="2">
        <f t="shared" si="38"/>
        <v>0.27157833171656953</v>
      </c>
      <c r="C80" s="1">
        <f t="shared" ref="C80:C90" si="41">K9/$K$21/$L$4/9.8</f>
        <v>0.27589225509564308</v>
      </c>
      <c r="D80" s="1">
        <f t="shared" ref="D80:D90" si="42">L9/$K$21/$L$4/9.8/$K$22</f>
        <v>0.26304550437246998</v>
      </c>
    </row>
    <row r="81" spans="2:4" x14ac:dyDescent="0.25">
      <c r="B81" s="2">
        <f t="shared" si="38"/>
        <v>0.40741921748594212</v>
      </c>
      <c r="C81" s="1">
        <f t="shared" si="41"/>
        <v>0.40178391870630403</v>
      </c>
      <c r="D81" s="1">
        <f t="shared" si="42"/>
        <v>0.36095326034237196</v>
      </c>
    </row>
    <row r="82" spans="2:4" x14ac:dyDescent="0.25">
      <c r="B82" s="2">
        <f t="shared" si="38"/>
        <v>0.54332220245692053</v>
      </c>
      <c r="C82" s="1">
        <f t="shared" si="41"/>
        <v>0.51540226893639163</v>
      </c>
      <c r="D82" s="1">
        <f t="shared" si="42"/>
        <v>0.43384014534218796</v>
      </c>
    </row>
    <row r="83" spans="2:4" x14ac:dyDescent="0.25">
      <c r="B83" s="2">
        <f t="shared" si="38"/>
        <v>0.67930804525955435</v>
      </c>
      <c r="C83" s="1">
        <f t="shared" si="41"/>
        <v>0.61458838560088946</v>
      </c>
      <c r="D83" s="1">
        <f t="shared" si="42"/>
        <v>0.47713713075998904</v>
      </c>
    </row>
    <row r="84" spans="2:4" x14ac:dyDescent="0.25">
      <c r="B84" s="2">
        <f t="shared" si="38"/>
        <v>0.81539755510447731</v>
      </c>
      <c r="C84" s="1">
        <f t="shared" si="41"/>
        <v>0.70092153360226173</v>
      </c>
      <c r="D84" s="1">
        <f t="shared" si="42"/>
        <v>0.49976470102858861</v>
      </c>
    </row>
    <row r="85" spans="2:4" x14ac:dyDescent="0.25">
      <c r="B85" s="2">
        <f t="shared" si="38"/>
        <v>0.95161160455098537</v>
      </c>
      <c r="C85" s="1">
        <f t="shared" si="41"/>
        <v>0.77172228597115911</v>
      </c>
      <c r="D85" s="1">
        <f t="shared" si="42"/>
        <v>0.50063499219276564</v>
      </c>
    </row>
    <row r="86" spans="2:4" x14ac:dyDescent="0.25">
      <c r="B86" s="2">
        <f t="shared" si="38"/>
        <v>1.0879711423574787</v>
      </c>
      <c r="C86" s="1">
        <f t="shared" si="41"/>
        <v>0.83238498574521191</v>
      </c>
      <c r="D86" s="1">
        <f t="shared" si="42"/>
        <v>0.49954712823754432</v>
      </c>
    </row>
    <row r="87" spans="2:4" x14ac:dyDescent="0.25">
      <c r="B87" s="2">
        <f t="shared" si="38"/>
        <v>1.2244972064311304</v>
      </c>
      <c r="C87" s="1">
        <f t="shared" si="41"/>
        <v>0.88219985094578446</v>
      </c>
      <c r="D87" s="1">
        <f t="shared" si="42"/>
        <v>0.49280237171517322</v>
      </c>
    </row>
    <row r="88" spans="2:4" x14ac:dyDescent="0.25">
      <c r="B88" s="2">
        <f t="shared" si="38"/>
        <v>1.3612109368938894</v>
      </c>
      <c r="C88" s="1">
        <f t="shared" si="41"/>
        <v>0.92097760637857407</v>
      </c>
      <c r="D88" s="1">
        <f t="shared" si="42"/>
        <v>0.47430868447641406</v>
      </c>
    </row>
    <row r="89" spans="2:4" x14ac:dyDescent="0.25">
      <c r="B89" s="2">
        <f t="shared" si="38"/>
        <v>1.4981335892821677</v>
      </c>
      <c r="C89" s="1">
        <f t="shared" si="41"/>
        <v>0.96006884885192756</v>
      </c>
      <c r="D89" s="1">
        <f t="shared" si="42"/>
        <v>0.46430033608837967</v>
      </c>
    </row>
    <row r="90" spans="2:4" x14ac:dyDescent="0.25">
      <c r="B90" s="2">
        <f t="shared" si="38"/>
        <v>1.6352865478978775</v>
      </c>
      <c r="C90" s="1">
        <f t="shared" si="41"/>
        <v>1</v>
      </c>
      <c r="D90" s="1">
        <f t="shared" si="42"/>
        <v>0.45712043398392016</v>
      </c>
    </row>
    <row r="91" spans="2:4" x14ac:dyDescent="0.25">
      <c r="B91" s="2">
        <f>$M$23*TAN(RADIANS(B7))/$P$2/$N$4/9.8</f>
        <v>0</v>
      </c>
      <c r="C91" s="1">
        <f>M7/$P$2/$N$4/9.8</f>
        <v>0</v>
      </c>
      <c r="D91" s="1">
        <f>N7/$P$2/$N$4/9.8/$M$22</f>
        <v>0</v>
      </c>
    </row>
    <row r="92" spans="2:4" x14ac:dyDescent="0.25">
      <c r="B92" s="2">
        <f>$M$23*TAN(RADIANS(B8))/$M$21/$N$4/9.8</f>
        <v>0.12655752719854105</v>
      </c>
      <c r="C92" s="1">
        <f>M8/$M$21/$N$4/9.8</f>
        <v>0.13055437889081326</v>
      </c>
      <c r="D92" s="1">
        <f>N8/$M$21/$N$4/9.8/$M$22</f>
        <v>0.13055437889081326</v>
      </c>
    </row>
    <row r="93" spans="2:4" x14ac:dyDescent="0.25">
      <c r="B93" s="2">
        <f t="shared" ref="B93:B103" si="43">$M$23*TAN(RADIANS(B9))/$M$21/$N$4/9.8</f>
        <v>0.25313433265764201</v>
      </c>
      <c r="C93" s="1">
        <f t="shared" ref="C93:C103" si="44">M9/$M$21/$N$4/9.8</f>
        <v>0.25710869343742798</v>
      </c>
      <c r="D93" s="1">
        <f t="shared" ref="D93:D103" si="45">N9/$M$21/$N$4/9.8/$M$22</f>
        <v>0.24625192945834756</v>
      </c>
    </row>
    <row r="94" spans="2:4" x14ac:dyDescent="0.25">
      <c r="B94" s="2">
        <f t="shared" si="43"/>
        <v>0.37974970638613142</v>
      </c>
      <c r="C94" s="1">
        <f t="shared" si="44"/>
        <v>0.37527681410424835</v>
      </c>
      <c r="D94" s="1">
        <f t="shared" si="45"/>
        <v>0.34226418249753743</v>
      </c>
    </row>
    <row r="95" spans="2:4" x14ac:dyDescent="0.25">
      <c r="B95" s="2">
        <f t="shared" si="43"/>
        <v>0.50642296190459157</v>
      </c>
      <c r="C95" s="1">
        <f t="shared" si="44"/>
        <v>0.48466195166678289</v>
      </c>
      <c r="D95" s="1">
        <f t="shared" si="45"/>
        <v>0.41803400694625986</v>
      </c>
    </row>
    <row r="96" spans="2:4" x14ac:dyDescent="0.25">
      <c r="B96" s="2">
        <f t="shared" si="43"/>
        <v>0.63317344803931275</v>
      </c>
      <c r="C96" s="1">
        <f t="shared" si="44"/>
        <v>0.5831353855557998</v>
      </c>
      <c r="D96" s="1">
        <f t="shared" si="45"/>
        <v>0.47059003713985881</v>
      </c>
    </row>
    <row r="97" spans="2:4" x14ac:dyDescent="0.25">
      <c r="B97" s="2">
        <f t="shared" si="43"/>
        <v>0.7600205607620335</v>
      </c>
      <c r="C97" s="1">
        <f t="shared" si="44"/>
        <v>0.67064885762237469</v>
      </c>
      <c r="D97" s="1">
        <f t="shared" si="45"/>
        <v>0.49807516953792486</v>
      </c>
    </row>
    <row r="98" spans="2:4" x14ac:dyDescent="0.25">
      <c r="B98" s="2">
        <f t="shared" si="43"/>
        <v>0.88698375509088789</v>
      </c>
      <c r="C98" s="1">
        <f t="shared" si="44"/>
        <v>0.74620503278873118</v>
      </c>
      <c r="D98" s="1">
        <f t="shared" si="45"/>
        <v>0.51107489432079378</v>
      </c>
    </row>
    <row r="99" spans="2:4" x14ac:dyDescent="0.25">
      <c r="B99" s="2">
        <f t="shared" si="43"/>
        <v>1.0140825570681196</v>
      </c>
      <c r="C99" s="1">
        <f t="shared" si="44"/>
        <v>0.80911757293683007</v>
      </c>
      <c r="D99" s="1">
        <f t="shared" si="45"/>
        <v>0.51794617742031046</v>
      </c>
    </row>
    <row r="100" spans="2:4" x14ac:dyDescent="0.25">
      <c r="B100" s="2">
        <f t="shared" si="43"/>
        <v>1.1413365758302865</v>
      </c>
      <c r="C100" s="1">
        <f t="shared" si="44"/>
        <v>0.8644374976541177</v>
      </c>
      <c r="D100" s="1">
        <f t="shared" si="45"/>
        <v>0.51701762565010534</v>
      </c>
    </row>
    <row r="101" spans="2:4" x14ac:dyDescent="0.25">
      <c r="B101" s="2">
        <f t="shared" si="43"/>
        <v>1.2687655157868971</v>
      </c>
      <c r="C101" s="1">
        <f t="shared" si="44"/>
        <v>0.91480828109835544</v>
      </c>
      <c r="D101" s="1">
        <f t="shared" si="45"/>
        <v>0.51348912892332654</v>
      </c>
    </row>
    <row r="102" spans="2:4" x14ac:dyDescent="0.25">
      <c r="B102" s="2">
        <f t="shared" si="43"/>
        <v>1.3963891889236535</v>
      </c>
      <c r="C102" s="1">
        <f t="shared" si="44"/>
        <v>0.95967227354863627</v>
      </c>
      <c r="D102" s="1">
        <f t="shared" si="45"/>
        <v>0.51014634255058888</v>
      </c>
    </row>
    <row r="103" spans="2:4" x14ac:dyDescent="0.25">
      <c r="B103" s="2">
        <f t="shared" si="43"/>
        <v>1.5242275272467647</v>
      </c>
      <c r="C103" s="1">
        <f t="shared" si="44"/>
        <v>1</v>
      </c>
      <c r="D103" s="1">
        <f t="shared" si="45"/>
        <v>0.50624642511572826</v>
      </c>
    </row>
    <row r="104" spans="2:4" x14ac:dyDescent="0.25">
      <c r="B104" s="2">
        <f>$O$23*TAN(RADIANS(B7))/$P$2/$P$4/9.8</f>
        <v>0</v>
      </c>
      <c r="C104" s="1">
        <f>O7/$P$2/$P$4/9.8</f>
        <v>0</v>
      </c>
      <c r="D104" s="1">
        <f>P7/$P$2/$P$4/9.8/$O$22</f>
        <v>0</v>
      </c>
    </row>
    <row r="105" spans="2:4" x14ac:dyDescent="0.25">
      <c r="B105" s="2">
        <f>$O$23*TAN(RADIANS(B8))/$O$21/$P$4/9.8</f>
        <v>0.12225223413800212</v>
      </c>
      <c r="C105" s="1">
        <f>O8/$O$21/$P$4/9.8</f>
        <v>0.12529392849247339</v>
      </c>
      <c r="D105" s="1">
        <f>P8/$O$21/$P$4/9.8/$O$22</f>
        <v>0.12529392849247339</v>
      </c>
    </row>
    <row r="106" spans="2:4" x14ac:dyDescent="0.25">
      <c r="B106" s="2">
        <f t="shared" ref="B106:B116" si="46">$O$23*TAN(RADIANS(B9))/$O$21/$P$4/9.8</f>
        <v>0.24452309071969386</v>
      </c>
      <c r="C106" s="1">
        <f t="shared" ref="C106:C116" si="47">O9/$O$21/$P$4/9.8</f>
        <v>0.24754305926804265</v>
      </c>
      <c r="D106" s="1">
        <f t="shared" ref="D106:D116" si="48">P9/$O$21/$P$4/9.8/$O$22</f>
        <v>0.23626384676307402</v>
      </c>
    </row>
    <row r="107" spans="2:4" x14ac:dyDescent="0.25">
      <c r="B107" s="2">
        <f t="shared" si="46"/>
        <v>0.36683120353737514</v>
      </c>
      <c r="C107" s="1">
        <f t="shared" si="47"/>
        <v>0.3622706352874972</v>
      </c>
      <c r="D107" s="1">
        <f t="shared" si="48"/>
        <v>0.32813508473784431</v>
      </c>
    </row>
    <row r="108" spans="2:4" x14ac:dyDescent="0.25">
      <c r="B108" s="2">
        <f t="shared" si="46"/>
        <v>0.48919522909526608</v>
      </c>
      <c r="C108" s="1">
        <f t="shared" si="47"/>
        <v>0.46881845770444358</v>
      </c>
      <c r="D108" s="1">
        <f t="shared" si="48"/>
        <v>0.40354194314724351</v>
      </c>
    </row>
    <row r="109" spans="2:4" x14ac:dyDescent="0.25">
      <c r="B109" s="2">
        <f t="shared" si="46"/>
        <v>0.61163385800224879</v>
      </c>
      <c r="C109" s="1">
        <f t="shared" si="47"/>
        <v>0.56622686255200272</v>
      </c>
      <c r="D109" s="1">
        <f t="shared" si="48"/>
        <v>0.46231977819561809</v>
      </c>
    </row>
    <row r="110" spans="2:4" x14ac:dyDescent="0.25">
      <c r="B110" s="2">
        <f t="shared" si="46"/>
        <v>0.73416582640883732</v>
      </c>
      <c r="C110" s="1">
        <f t="shared" si="47"/>
        <v>0.65587254054705857</v>
      </c>
      <c r="D110" s="1">
        <f t="shared" si="48"/>
        <v>0.50051713878727877</v>
      </c>
    </row>
    <row r="111" spans="2:4" x14ac:dyDescent="0.25">
      <c r="B111" s="2">
        <f t="shared" si="46"/>
        <v>0.85680992750327378</v>
      </c>
      <c r="C111" s="1">
        <f t="shared" si="47"/>
        <v>0.73590148119862531</v>
      </c>
      <c r="D111" s="1">
        <f t="shared" si="48"/>
        <v>0.5270247898875261</v>
      </c>
    </row>
    <row r="112" spans="2:4" x14ac:dyDescent="0.25">
      <c r="B112" s="2">
        <f t="shared" si="46"/>
        <v>0.97958502308177864</v>
      </c>
      <c r="C112" s="1">
        <f t="shared" si="47"/>
        <v>0.80373615772655094</v>
      </c>
      <c r="D112" s="1">
        <f t="shared" si="48"/>
        <v>0.53937307456155437</v>
      </c>
    </row>
    <row r="113" spans="2:4" x14ac:dyDescent="0.25">
      <c r="B113" s="2">
        <f t="shared" si="46"/>
        <v>1.1025100552081448</v>
      </c>
      <c r="C113" s="1">
        <f t="shared" si="47"/>
        <v>0.86302932250738573</v>
      </c>
      <c r="D113" s="1">
        <f t="shared" si="48"/>
        <v>0.54464167602247304</v>
      </c>
    </row>
    <row r="114" spans="2:4" x14ac:dyDescent="0.25">
      <c r="B114" s="2">
        <f t="shared" si="46"/>
        <v>1.2256040579780771</v>
      </c>
      <c r="C114" s="1">
        <f t="shared" si="47"/>
        <v>0.91479590811343126</v>
      </c>
      <c r="D114" s="1">
        <f t="shared" si="48"/>
        <v>0.54464167602247304</v>
      </c>
    </row>
    <row r="115" spans="2:4" x14ac:dyDescent="0.25">
      <c r="B115" s="2">
        <f t="shared" si="46"/>
        <v>1.3488861694038958</v>
      </c>
      <c r="C115" s="1">
        <f t="shared" si="47"/>
        <v>0.96075426573145473</v>
      </c>
      <c r="D115" s="1">
        <f t="shared" si="48"/>
        <v>0.54464167602247304</v>
      </c>
    </row>
    <row r="116" spans="2:4" x14ac:dyDescent="0.25">
      <c r="B116" s="2">
        <f t="shared" si="46"/>
        <v>1.4723756434355144</v>
      </c>
      <c r="C116" s="1">
        <f t="shared" si="47"/>
        <v>1</v>
      </c>
      <c r="D116" s="1">
        <f t="shared" si="48"/>
        <v>0.53624484244413395</v>
      </c>
    </row>
    <row r="117" spans="2:4" x14ac:dyDescent="0.25">
      <c r="B117" s="10"/>
      <c r="C117" s="11"/>
      <c r="D117" s="11"/>
    </row>
    <row r="118" spans="2:4" x14ac:dyDescent="0.25">
      <c r="B118" s="10"/>
      <c r="C118" s="11"/>
      <c r="D118" s="11"/>
    </row>
    <row r="119" spans="2:4" x14ac:dyDescent="0.25">
      <c r="B119" s="10"/>
      <c r="C119" s="11"/>
      <c r="D119" s="11"/>
    </row>
    <row r="120" spans="2:4" x14ac:dyDescent="0.25">
      <c r="B120" s="10"/>
      <c r="C120" s="11"/>
      <c r="D120" s="11"/>
    </row>
    <row r="121" spans="2:4" x14ac:dyDescent="0.25">
      <c r="B121" s="10"/>
      <c r="C121" s="11"/>
      <c r="D121" s="11"/>
    </row>
    <row r="122" spans="2:4" x14ac:dyDescent="0.25">
      <c r="B122" s="10"/>
      <c r="C122" s="11"/>
      <c r="D122" s="11"/>
    </row>
    <row r="123" spans="2:4" x14ac:dyDescent="0.25">
      <c r="B123" s="10"/>
      <c r="C123" s="11"/>
      <c r="D123" s="11"/>
    </row>
    <row r="124" spans="2:4" x14ac:dyDescent="0.25">
      <c r="B124" s="10"/>
      <c r="C124" s="11"/>
      <c r="D124" s="11"/>
    </row>
    <row r="125" spans="2:4" x14ac:dyDescent="0.25">
      <c r="B125" s="10"/>
      <c r="C125" s="11"/>
      <c r="D125" s="11"/>
    </row>
    <row r="126" spans="2:4" x14ac:dyDescent="0.25">
      <c r="B126" s="10"/>
      <c r="C126" s="11"/>
      <c r="D126" s="11"/>
    </row>
    <row r="127" spans="2:4" x14ac:dyDescent="0.25">
      <c r="B127" s="10"/>
      <c r="C127" s="11"/>
      <c r="D127" s="11"/>
    </row>
    <row r="128" spans="2:4" x14ac:dyDescent="0.25">
      <c r="B128" s="10"/>
      <c r="C128" s="11"/>
      <c r="D128" s="11"/>
    </row>
    <row r="129" spans="2:4" x14ac:dyDescent="0.25">
      <c r="B129" s="10"/>
      <c r="C129" s="11"/>
      <c r="D129" s="11"/>
    </row>
  </sheetData>
  <mergeCells count="18">
    <mergeCell ref="B2:B6"/>
    <mergeCell ref="C3:J3"/>
    <mergeCell ref="K3:P3"/>
    <mergeCell ref="Q3:V3"/>
    <mergeCell ref="W3:Z3"/>
    <mergeCell ref="S5:T5"/>
    <mergeCell ref="U5:V5"/>
    <mergeCell ref="W5:X5"/>
    <mergeCell ref="Y5:Z5"/>
    <mergeCell ref="C2:I2"/>
    <mergeCell ref="C5:D5"/>
    <mergeCell ref="E5:F5"/>
    <mergeCell ref="G5:H5"/>
    <mergeCell ref="I5:J5"/>
    <mergeCell ref="K5:L5"/>
    <mergeCell ref="M5:N5"/>
    <mergeCell ref="O5:P5"/>
    <mergeCell ref="Q5:R5"/>
  </mergeCells>
  <pageMargins left="0.7" right="0.7" top="0.75" bottom="0.75" header="0.3" footer="0.3"/>
  <ignoredErrors>
    <ignoredError sqref="D2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MRF 135 70 R12 69S</vt:lpstr>
      <vt:lpstr>JK 135 70 R12 69S</vt:lpstr>
      <vt:lpstr>CONTINENTAL 125 80 R13 (BM)</vt:lpstr>
      <vt:lpstr>MRF 120 80 R12 74F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ARORA</dc:creator>
  <cp:lastModifiedBy>ANKUSH ARORA</cp:lastModifiedBy>
  <dcterms:created xsi:type="dcterms:W3CDTF">2025-01-17T03:11:03Z</dcterms:created>
  <dcterms:modified xsi:type="dcterms:W3CDTF">2025-03-25T04:55:42Z</dcterms:modified>
</cp:coreProperties>
</file>