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hegon\Documents\Photography\Price lists\"/>
    </mc:Choice>
  </mc:AlternateContent>
  <bookViews>
    <workbookView xWindow="0" yWindow="0" windowWidth="12960" windowHeight="6825" firstSheet="1" activeTab="1"/>
  </bookViews>
  <sheets>
    <sheet name="Itemized Prizes" sheetId="2" r:id="rId1"/>
    <sheet name="Packages" sheetId="5" r:id="rId2"/>
    <sheet name="Itemized Prizes breakdown" sheetId="11" r:id="rId3"/>
    <sheet name="Packages Breakdown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E55" i="11" l="1"/>
  <c r="C55" i="11"/>
  <c r="E54" i="11"/>
  <c r="E53" i="11"/>
  <c r="E52" i="11"/>
  <c r="E51" i="11"/>
  <c r="E49" i="11"/>
  <c r="E48" i="11"/>
  <c r="E47" i="11"/>
  <c r="E46" i="11"/>
  <c r="E43" i="11"/>
  <c r="E41" i="11"/>
  <c r="E40" i="11"/>
  <c r="E37" i="11"/>
  <c r="E36" i="11"/>
  <c r="E35" i="11"/>
  <c r="E34" i="11"/>
  <c r="E33" i="11"/>
  <c r="E32" i="11"/>
  <c r="E29" i="11"/>
  <c r="E28" i="11"/>
  <c r="E27" i="11"/>
  <c r="E26" i="11"/>
  <c r="E25" i="11"/>
  <c r="E22" i="11"/>
  <c r="E21" i="11"/>
  <c r="E20" i="11"/>
  <c r="E18" i="11"/>
  <c r="E17" i="11"/>
  <c r="E16" i="11"/>
  <c r="E14" i="11"/>
  <c r="E13" i="11"/>
  <c r="E12" i="11"/>
  <c r="E11" i="11"/>
  <c r="E10" i="11"/>
  <c r="E9" i="11"/>
  <c r="E7" i="11"/>
  <c r="E6" i="11"/>
  <c r="E5" i="11"/>
  <c r="E4" i="11"/>
  <c r="E3" i="11"/>
  <c r="F105" i="10"/>
  <c r="F104" i="10"/>
  <c r="D104" i="10"/>
  <c r="E104" i="10" s="1"/>
  <c r="F100" i="10"/>
  <c r="F99" i="10"/>
  <c r="D99" i="10"/>
  <c r="E99" i="10" s="1"/>
  <c r="F93" i="10"/>
  <c r="F92" i="10"/>
  <c r="D92" i="10"/>
  <c r="E92" i="10" s="1"/>
  <c r="F87" i="10"/>
  <c r="F86" i="10"/>
  <c r="F81" i="10"/>
  <c r="F80" i="10"/>
  <c r="D80" i="10"/>
  <c r="E80" i="10" s="1"/>
  <c r="F75" i="10"/>
  <c r="D75" i="10"/>
  <c r="E75" i="10" s="1"/>
  <c r="F74" i="10"/>
  <c r="F73" i="10"/>
  <c r="F72" i="10"/>
  <c r="F71" i="10"/>
  <c r="F70" i="10"/>
  <c r="D70" i="10"/>
  <c r="E70" i="10" s="1"/>
  <c r="F67" i="10"/>
  <c r="F66" i="10"/>
  <c r="F65" i="10"/>
  <c r="F64" i="10"/>
  <c r="F63" i="10"/>
  <c r="F62" i="10"/>
  <c r="F58" i="10"/>
  <c r="F57" i="10"/>
  <c r="F56" i="10"/>
  <c r="E55" i="10"/>
  <c r="G55" i="10" s="1"/>
  <c r="H55" i="10" s="1"/>
  <c r="E54" i="10"/>
  <c r="G54" i="10" s="1"/>
  <c r="H54" i="10" s="1"/>
  <c r="F53" i="10"/>
  <c r="F52" i="10"/>
  <c r="F51" i="10"/>
  <c r="D51" i="10"/>
  <c r="E51" i="10" s="1"/>
  <c r="F47" i="10"/>
  <c r="F46" i="10"/>
  <c r="F45" i="10"/>
  <c r="F44" i="10"/>
  <c r="F43" i="10"/>
  <c r="F42" i="10"/>
  <c r="F38" i="10"/>
  <c r="F37" i="10"/>
  <c r="F36" i="10"/>
  <c r="F35" i="10"/>
  <c r="F34" i="10"/>
  <c r="F33" i="10"/>
  <c r="F29" i="10"/>
  <c r="F28" i="10"/>
  <c r="F27" i="10"/>
  <c r="F26" i="10"/>
  <c r="F25" i="10"/>
  <c r="F24" i="10"/>
  <c r="F23" i="10"/>
  <c r="F22" i="10"/>
  <c r="F18" i="10"/>
  <c r="F17" i="10"/>
  <c r="F16" i="10"/>
  <c r="F15" i="10"/>
  <c r="F14" i="10"/>
  <c r="F13" i="10"/>
  <c r="F9" i="10"/>
  <c r="F8" i="10"/>
  <c r="F7" i="10"/>
  <c r="F6" i="10"/>
  <c r="F5" i="10"/>
  <c r="F4" i="10"/>
  <c r="D4" i="10"/>
  <c r="E4" i="10" s="1"/>
  <c r="F109" i="5"/>
  <c r="F108" i="5"/>
  <c r="F102" i="5"/>
  <c r="F101" i="5"/>
  <c r="D101" i="5"/>
  <c r="E101" i="5" s="1"/>
  <c r="F95" i="5"/>
  <c r="F94" i="5"/>
  <c r="D94" i="5"/>
  <c r="E94" i="5" s="1"/>
  <c r="F88" i="5"/>
  <c r="F87" i="5"/>
  <c r="D87" i="5"/>
  <c r="E87" i="5" s="1"/>
  <c r="F81" i="5"/>
  <c r="F80" i="5"/>
  <c r="F7" i="5"/>
  <c r="F5" i="5"/>
  <c r="D4" i="5"/>
  <c r="E49" i="2"/>
  <c r="E48" i="2"/>
  <c r="E47" i="2"/>
  <c r="E42" i="2"/>
  <c r="D13" i="5" s="1"/>
  <c r="E44" i="2"/>
  <c r="D7" i="10" s="1"/>
  <c r="E7" i="10" s="1"/>
  <c r="E41" i="2"/>
  <c r="D62" i="10" s="1"/>
  <c r="E62" i="10" s="1"/>
  <c r="E27" i="2"/>
  <c r="D5" i="10" s="1"/>
  <c r="E5" i="10" s="1"/>
  <c r="D13" i="10" l="1"/>
  <c r="E13" i="10" s="1"/>
  <c r="D108" i="5"/>
  <c r="E108" i="5" s="1"/>
  <c r="D86" i="10"/>
  <c r="E86" i="10" s="1"/>
  <c r="G86" i="10" s="1"/>
  <c r="F95" i="10"/>
  <c r="G7" i="10"/>
  <c r="H7" i="10" s="1"/>
  <c r="G13" i="10"/>
  <c r="H13" i="10" s="1"/>
  <c r="G75" i="10"/>
  <c r="H75" i="10" s="1"/>
  <c r="G51" i="10"/>
  <c r="H51" i="10" s="1"/>
  <c r="G62" i="10"/>
  <c r="D65" i="10"/>
  <c r="E65" i="10" s="1"/>
  <c r="G65" i="10" s="1"/>
  <c r="H65" i="10" s="1"/>
  <c r="D27" i="10"/>
  <c r="E27" i="10" s="1"/>
  <c r="G27" i="10" s="1"/>
  <c r="H27" i="10" s="1"/>
  <c r="D16" i="10"/>
  <c r="E16" i="10" s="1"/>
  <c r="G16" i="10" s="1"/>
  <c r="H16" i="10" s="1"/>
  <c r="F30" i="10"/>
  <c r="F68" i="10"/>
  <c r="D73" i="10"/>
  <c r="E73" i="10" s="1"/>
  <c r="G73" i="10" s="1"/>
  <c r="H73" i="10" s="1"/>
  <c r="G5" i="10"/>
  <c r="H5" i="10" s="1"/>
  <c r="F10" i="10"/>
  <c r="F83" i="10"/>
  <c r="D5" i="5"/>
  <c r="F19" i="10"/>
  <c r="F89" i="10"/>
  <c r="F102" i="10"/>
  <c r="D80" i="5"/>
  <c r="E80" i="5" s="1"/>
  <c r="G80" i="5" s="1"/>
  <c r="H80" i="5" s="1"/>
  <c r="D22" i="10"/>
  <c r="E22" i="10" s="1"/>
  <c r="F39" i="10"/>
  <c r="G92" i="10"/>
  <c r="H92" i="10" s="1"/>
  <c r="F107" i="10"/>
  <c r="G87" i="5"/>
  <c r="H87" i="5" s="1"/>
  <c r="G99" i="10"/>
  <c r="G70" i="10"/>
  <c r="H62" i="10"/>
  <c r="G4" i="10"/>
  <c r="F76" i="10"/>
  <c r="G80" i="10"/>
  <c r="G104" i="10"/>
  <c r="F48" i="10"/>
  <c r="F59" i="10"/>
  <c r="G108" i="5"/>
  <c r="H108" i="5" s="1"/>
  <c r="G101" i="5"/>
  <c r="H101" i="5" s="1"/>
  <c r="G94" i="5"/>
  <c r="H94" i="5" s="1"/>
  <c r="F83" i="5"/>
  <c r="F90" i="5"/>
  <c r="F97" i="5"/>
  <c r="F104" i="5"/>
  <c r="F111" i="5"/>
  <c r="F76" i="5"/>
  <c r="F75" i="5"/>
  <c r="F74" i="5"/>
  <c r="F67" i="5"/>
  <c r="F66" i="5"/>
  <c r="F65" i="5"/>
  <c r="F56" i="5"/>
  <c r="E54" i="5"/>
  <c r="E55" i="5"/>
  <c r="F73" i="5"/>
  <c r="D74" i="5"/>
  <c r="E74" i="5" s="1"/>
  <c r="G22" i="10" l="1"/>
  <c r="H99" i="10"/>
  <c r="H104" i="10"/>
  <c r="H4" i="10"/>
  <c r="H70" i="10"/>
  <c r="H80" i="10"/>
  <c r="H22" i="10"/>
  <c r="H86" i="10"/>
  <c r="D65" i="5"/>
  <c r="E65" i="5" s="1"/>
  <c r="G65" i="5" s="1"/>
  <c r="H65" i="5" s="1"/>
  <c r="F64" i="5"/>
  <c r="F72" i="5"/>
  <c r="F71" i="5"/>
  <c r="G74" i="5"/>
  <c r="H74" i="5" s="1"/>
  <c r="F63" i="5"/>
  <c r="F62" i="5"/>
  <c r="D62" i="5"/>
  <c r="E62" i="5" s="1"/>
  <c r="D71" i="5"/>
  <c r="E71" i="5" s="1"/>
  <c r="G55" i="5"/>
  <c r="H55" i="5" s="1"/>
  <c r="F58" i="5"/>
  <c r="F57" i="5"/>
  <c r="F53" i="5"/>
  <c r="F52" i="5"/>
  <c r="F51" i="5"/>
  <c r="F46" i="5"/>
  <c r="F47" i="5"/>
  <c r="F45" i="5"/>
  <c r="F36" i="5"/>
  <c r="F44" i="5"/>
  <c r="F43" i="5"/>
  <c r="F42" i="5"/>
  <c r="F38" i="5"/>
  <c r="F37" i="5"/>
  <c r="F29" i="5"/>
  <c r="F28" i="5"/>
  <c r="F18" i="5"/>
  <c r="F17" i="5"/>
  <c r="F9" i="5"/>
  <c r="F8" i="5"/>
  <c r="F35" i="5"/>
  <c r="F34" i="5"/>
  <c r="F27" i="5"/>
  <c r="F26" i="5"/>
  <c r="F22" i="5"/>
  <c r="F24" i="5"/>
  <c r="F33" i="5"/>
  <c r="F25" i="5"/>
  <c r="F23" i="5"/>
  <c r="F16" i="5"/>
  <c r="F15" i="5"/>
  <c r="F14" i="5"/>
  <c r="F6" i="5"/>
  <c r="F4" i="5"/>
  <c r="D76" i="5"/>
  <c r="E76" i="5" s="1"/>
  <c r="G76" i="5" s="1"/>
  <c r="H76" i="5" s="1"/>
  <c r="D51" i="5"/>
  <c r="E51" i="5" s="1"/>
  <c r="G54" i="5"/>
  <c r="H54" i="5" s="1"/>
  <c r="D22" i="5"/>
  <c r="E22" i="5" s="1"/>
  <c r="E50" i="2"/>
  <c r="D7" i="5"/>
  <c r="E7" i="5" s="1"/>
  <c r="E54" i="2"/>
  <c r="D63" i="5" s="1"/>
  <c r="E63" i="5" s="1"/>
  <c r="E53" i="2"/>
  <c r="E55" i="2"/>
  <c r="D67" i="5" s="1"/>
  <c r="E67" i="5" s="1"/>
  <c r="G67" i="5" s="1"/>
  <c r="H67" i="5" s="1"/>
  <c r="D58" i="5" l="1"/>
  <c r="E58" i="5" s="1"/>
  <c r="D72" i="5"/>
  <c r="E72" i="5" s="1"/>
  <c r="D18" i="5"/>
  <c r="E18" i="5" s="1"/>
  <c r="G18" i="5" s="1"/>
  <c r="H18" i="5" s="1"/>
  <c r="D67" i="10"/>
  <c r="E67" i="10" s="1"/>
  <c r="G67" i="10" s="1"/>
  <c r="H67" i="10" s="1"/>
  <c r="D38" i="10"/>
  <c r="E38" i="10" s="1"/>
  <c r="G38" i="10" s="1"/>
  <c r="H38" i="10" s="1"/>
  <c r="D56" i="10"/>
  <c r="E56" i="10" s="1"/>
  <c r="G56" i="10" s="1"/>
  <c r="H56" i="10" s="1"/>
  <c r="D47" i="10"/>
  <c r="E47" i="10" s="1"/>
  <c r="G47" i="10" s="1"/>
  <c r="H47" i="10" s="1"/>
  <c r="D18" i="10"/>
  <c r="E18" i="10" s="1"/>
  <c r="G18" i="10" s="1"/>
  <c r="H18" i="10" s="1"/>
  <c r="D9" i="10"/>
  <c r="E9" i="10" s="1"/>
  <c r="G9" i="10" s="1"/>
  <c r="H9" i="10" s="1"/>
  <c r="D29" i="10"/>
  <c r="E29" i="10" s="1"/>
  <c r="G29" i="10" s="1"/>
  <c r="H29" i="10" s="1"/>
  <c r="D58" i="10"/>
  <c r="E58" i="10" s="1"/>
  <c r="G58" i="10" s="1"/>
  <c r="H58" i="10" s="1"/>
  <c r="D56" i="5"/>
  <c r="E56" i="5" s="1"/>
  <c r="G56" i="5" s="1"/>
  <c r="H56" i="5" s="1"/>
  <c r="D72" i="10"/>
  <c r="E72" i="10" s="1"/>
  <c r="G72" i="10" s="1"/>
  <c r="H72" i="10" s="1"/>
  <c r="D53" i="10"/>
  <c r="E53" i="10" s="1"/>
  <c r="G53" i="10" s="1"/>
  <c r="H53" i="10" s="1"/>
  <c r="D36" i="10"/>
  <c r="E36" i="10" s="1"/>
  <c r="G36" i="10" s="1"/>
  <c r="H36" i="10" s="1"/>
  <c r="D15" i="10"/>
  <c r="E15" i="10" s="1"/>
  <c r="G15" i="10" s="1"/>
  <c r="H15" i="10" s="1"/>
  <c r="D64" i="10"/>
  <c r="E64" i="10" s="1"/>
  <c r="G64" i="10" s="1"/>
  <c r="H64" i="10" s="1"/>
  <c r="D45" i="10"/>
  <c r="E45" i="10" s="1"/>
  <c r="G45" i="10" s="1"/>
  <c r="H45" i="10" s="1"/>
  <c r="D6" i="10"/>
  <c r="E6" i="10" s="1"/>
  <c r="D26" i="10"/>
  <c r="E26" i="10" s="1"/>
  <c r="G26" i="10" s="1"/>
  <c r="H26" i="10" s="1"/>
  <c r="D6" i="5"/>
  <c r="E6" i="5" s="1"/>
  <c r="G6" i="5" s="1"/>
  <c r="H6" i="5" s="1"/>
  <c r="D29" i="5"/>
  <c r="E29" i="5" s="1"/>
  <c r="G29" i="5" s="1"/>
  <c r="H29" i="5" s="1"/>
  <c r="D57" i="5"/>
  <c r="E57" i="5" s="1"/>
  <c r="G57" i="5" s="1"/>
  <c r="H57" i="5" s="1"/>
  <c r="D100" i="10"/>
  <c r="E100" i="10" s="1"/>
  <c r="D87" i="10"/>
  <c r="E87" i="10" s="1"/>
  <c r="D74" i="10"/>
  <c r="E74" i="10" s="1"/>
  <c r="G74" i="10" s="1"/>
  <c r="H74" i="10" s="1"/>
  <c r="D17" i="10"/>
  <c r="E17" i="10" s="1"/>
  <c r="G17" i="10" s="1"/>
  <c r="H17" i="10" s="1"/>
  <c r="D8" i="10"/>
  <c r="E8" i="10" s="1"/>
  <c r="G8" i="10" s="1"/>
  <c r="H8" i="10" s="1"/>
  <c r="D81" i="10"/>
  <c r="E81" i="10" s="1"/>
  <c r="D63" i="10"/>
  <c r="E63" i="10" s="1"/>
  <c r="D28" i="10"/>
  <c r="E28" i="10" s="1"/>
  <c r="G28" i="10" s="1"/>
  <c r="H28" i="10" s="1"/>
  <c r="D109" i="5"/>
  <c r="E109" i="5" s="1"/>
  <c r="D102" i="5"/>
  <c r="E102" i="5" s="1"/>
  <c r="D95" i="5"/>
  <c r="E95" i="5" s="1"/>
  <c r="D88" i="5"/>
  <c r="E88" i="5" s="1"/>
  <c r="D81" i="5"/>
  <c r="E81" i="5" s="1"/>
  <c r="D66" i="10"/>
  <c r="E66" i="10" s="1"/>
  <c r="G66" i="10" s="1"/>
  <c r="H66" i="10" s="1"/>
  <c r="D57" i="10"/>
  <c r="E57" i="10" s="1"/>
  <c r="G57" i="10" s="1"/>
  <c r="H57" i="10" s="1"/>
  <c r="D75" i="5"/>
  <c r="E75" i="5" s="1"/>
  <c r="G75" i="5" s="1"/>
  <c r="H75" i="5" s="1"/>
  <c r="D105" i="10"/>
  <c r="E105" i="10" s="1"/>
  <c r="D93" i="10"/>
  <c r="E93" i="10" s="1"/>
  <c r="D71" i="10"/>
  <c r="E71" i="10" s="1"/>
  <c r="D37" i="10"/>
  <c r="E37" i="10" s="1"/>
  <c r="G37" i="10" s="1"/>
  <c r="H37" i="10" s="1"/>
  <c r="D46" i="10"/>
  <c r="E46" i="10" s="1"/>
  <c r="G46" i="10" s="1"/>
  <c r="H46" i="10" s="1"/>
  <c r="D8" i="5"/>
  <c r="E8" i="5" s="1"/>
  <c r="D38" i="5"/>
  <c r="E38" i="5" s="1"/>
  <c r="G38" i="5" s="1"/>
  <c r="H38" i="5" s="1"/>
  <c r="D66" i="5"/>
  <c r="E66" i="5" s="1"/>
  <c r="G66" i="5" s="1"/>
  <c r="H66" i="5" s="1"/>
  <c r="D36" i="5"/>
  <c r="E36" i="5" s="1"/>
  <c r="G36" i="5" s="1"/>
  <c r="H36" i="5" s="1"/>
  <c r="D73" i="5"/>
  <c r="E73" i="5" s="1"/>
  <c r="G73" i="5" s="1"/>
  <c r="H73" i="5" s="1"/>
  <c r="D64" i="5"/>
  <c r="E64" i="5" s="1"/>
  <c r="G64" i="5" s="1"/>
  <c r="H64" i="5" s="1"/>
  <c r="G62" i="5"/>
  <c r="H62" i="5" s="1"/>
  <c r="G63" i="5"/>
  <c r="H63" i="5" s="1"/>
  <c r="G58" i="5"/>
  <c r="H58" i="5" s="1"/>
  <c r="G72" i="5"/>
  <c r="H72" i="5" s="1"/>
  <c r="F77" i="5"/>
  <c r="G71" i="5"/>
  <c r="F68" i="5"/>
  <c r="D17" i="5"/>
  <c r="E17" i="5" s="1"/>
  <c r="G17" i="5" s="1"/>
  <c r="H17" i="5" s="1"/>
  <c r="D9" i="5"/>
  <c r="E9" i="5" s="1"/>
  <c r="G9" i="5" s="1"/>
  <c r="H9" i="5" s="1"/>
  <c r="D46" i="5"/>
  <c r="E46" i="5" s="1"/>
  <c r="G46" i="5" s="1"/>
  <c r="H46" i="5" s="1"/>
  <c r="D28" i="5"/>
  <c r="E28" i="5" s="1"/>
  <c r="G28" i="5" s="1"/>
  <c r="H28" i="5" s="1"/>
  <c r="D47" i="5"/>
  <c r="E47" i="5" s="1"/>
  <c r="G47" i="5" s="1"/>
  <c r="H47" i="5" s="1"/>
  <c r="D16" i="5"/>
  <c r="E16" i="5" s="1"/>
  <c r="G16" i="5" s="1"/>
  <c r="H16" i="5" s="1"/>
  <c r="G51" i="5"/>
  <c r="H51" i="5" s="1"/>
  <c r="F59" i="5"/>
  <c r="D37" i="5"/>
  <c r="E37" i="5" s="1"/>
  <c r="G37" i="5" s="1"/>
  <c r="H37" i="5" s="1"/>
  <c r="D45" i="5"/>
  <c r="E45" i="5" s="1"/>
  <c r="G45" i="5" s="1"/>
  <c r="H45" i="5" s="1"/>
  <c r="D27" i="5"/>
  <c r="E27" i="5" s="1"/>
  <c r="G27" i="5" s="1"/>
  <c r="H27" i="5" s="1"/>
  <c r="F48" i="5"/>
  <c r="F39" i="5"/>
  <c r="F30" i="5"/>
  <c r="G22" i="5"/>
  <c r="H22" i="5" s="1"/>
  <c r="G7" i="5"/>
  <c r="H7" i="5" s="1"/>
  <c r="F10" i="5"/>
  <c r="D53" i="5"/>
  <c r="E53" i="5" s="1"/>
  <c r="G53" i="5" s="1"/>
  <c r="H53" i="5" s="1"/>
  <c r="D26" i="5"/>
  <c r="E26" i="5" s="1"/>
  <c r="G26" i="5" s="1"/>
  <c r="H26" i="5" s="1"/>
  <c r="D15" i="5"/>
  <c r="E15" i="5" s="1"/>
  <c r="G15" i="5" s="1"/>
  <c r="E5" i="2"/>
  <c r="D25" i="10" s="1"/>
  <c r="E25" i="10" s="1"/>
  <c r="G25" i="10" s="1"/>
  <c r="H25" i="10" s="1"/>
  <c r="E6" i="2"/>
  <c r="E7" i="2"/>
  <c r="E8" i="2"/>
  <c r="E10" i="2"/>
  <c r="E11" i="2"/>
  <c r="E12" i="2"/>
  <c r="E13" i="2"/>
  <c r="E14" i="2"/>
  <c r="E15" i="2"/>
  <c r="E17" i="2"/>
  <c r="E18" i="2"/>
  <c r="E19" i="2"/>
  <c r="E21" i="2"/>
  <c r="E22" i="2"/>
  <c r="E23" i="2"/>
  <c r="E26" i="2"/>
  <c r="E28" i="2"/>
  <c r="D42" i="10" s="1"/>
  <c r="E42" i="10" s="1"/>
  <c r="E29" i="2"/>
  <c r="E30" i="2"/>
  <c r="E33" i="2"/>
  <c r="E34" i="2"/>
  <c r="E35" i="2"/>
  <c r="E36" i="2"/>
  <c r="E37" i="2"/>
  <c r="E38" i="2"/>
  <c r="E4" i="2"/>
  <c r="E4" i="5"/>
  <c r="G4" i="5" s="1"/>
  <c r="H4" i="5" s="1"/>
  <c r="D52" i="10" l="1"/>
  <c r="E52" i="10" s="1"/>
  <c r="D14" i="10"/>
  <c r="E14" i="10" s="1"/>
  <c r="D44" i="10"/>
  <c r="E44" i="10" s="1"/>
  <c r="G44" i="10" s="1"/>
  <c r="H44" i="10" s="1"/>
  <c r="D23" i="10"/>
  <c r="E23" i="10" s="1"/>
  <c r="D35" i="10"/>
  <c r="E35" i="10" s="1"/>
  <c r="G35" i="10" s="1"/>
  <c r="H35" i="10" s="1"/>
  <c r="G42" i="10"/>
  <c r="D43" i="10"/>
  <c r="E43" i="10" s="1"/>
  <c r="G43" i="10" s="1"/>
  <c r="H43" i="10" s="1"/>
  <c r="D34" i="10"/>
  <c r="E34" i="10" s="1"/>
  <c r="G34" i="10" s="1"/>
  <c r="H34" i="10" s="1"/>
  <c r="E90" i="5"/>
  <c r="G88" i="5"/>
  <c r="D33" i="10"/>
  <c r="E33" i="10" s="1"/>
  <c r="D24" i="10"/>
  <c r="E24" i="10" s="1"/>
  <c r="G24" i="10" s="1"/>
  <c r="H24" i="10" s="1"/>
  <c r="G71" i="10"/>
  <c r="E76" i="10"/>
  <c r="E97" i="5"/>
  <c r="G95" i="5"/>
  <c r="G63" i="10"/>
  <c r="E68" i="10"/>
  <c r="G93" i="10"/>
  <c r="E95" i="10"/>
  <c r="G102" i="5"/>
  <c r="E104" i="5"/>
  <c r="G81" i="10"/>
  <c r="E83" i="10"/>
  <c r="G87" i="10"/>
  <c r="E89" i="10"/>
  <c r="G105" i="10"/>
  <c r="E107" i="10"/>
  <c r="E83" i="5"/>
  <c r="G81" i="5"/>
  <c r="G109" i="5"/>
  <c r="E111" i="5"/>
  <c r="G100" i="10"/>
  <c r="E102" i="10"/>
  <c r="G6" i="10"/>
  <c r="E10" i="10"/>
  <c r="E77" i="5"/>
  <c r="E68" i="5"/>
  <c r="D42" i="5"/>
  <c r="E42" i="5" s="1"/>
  <c r="G42" i="5" s="1"/>
  <c r="H42" i="5" s="1"/>
  <c r="D25" i="5"/>
  <c r="E25" i="5" s="1"/>
  <c r="G25" i="5" s="1"/>
  <c r="H25" i="5" s="1"/>
  <c r="H68" i="5"/>
  <c r="G68" i="5"/>
  <c r="G77" i="5"/>
  <c r="H71" i="5"/>
  <c r="H77" i="5" s="1"/>
  <c r="G8" i="5"/>
  <c r="E5" i="5"/>
  <c r="D23" i="5"/>
  <c r="E23" i="5" s="1"/>
  <c r="G23" i="5" s="1"/>
  <c r="H23" i="5" s="1"/>
  <c r="D52" i="5"/>
  <c r="E52" i="5" s="1"/>
  <c r="G52" i="5" s="1"/>
  <c r="D44" i="5"/>
  <c r="E44" i="5" s="1"/>
  <c r="G44" i="5" s="1"/>
  <c r="H44" i="5" s="1"/>
  <c r="D14" i="5"/>
  <c r="E14" i="5" s="1"/>
  <c r="G14" i="5" s="1"/>
  <c r="H14" i="5" s="1"/>
  <c r="D35" i="5"/>
  <c r="E35" i="5" s="1"/>
  <c r="G35" i="5" s="1"/>
  <c r="H35" i="5" s="1"/>
  <c r="D24" i="5"/>
  <c r="E24" i="5" s="1"/>
  <c r="G24" i="5" s="1"/>
  <c r="D33" i="5"/>
  <c r="E33" i="5" s="1"/>
  <c r="G33" i="5" s="1"/>
  <c r="H33" i="5" s="1"/>
  <c r="D43" i="5"/>
  <c r="E43" i="5" s="1"/>
  <c r="D34" i="5"/>
  <c r="E34" i="5" s="1"/>
  <c r="H15" i="5"/>
  <c r="H6" i="10" l="1"/>
  <c r="H10" i="10" s="1"/>
  <c r="G10" i="10"/>
  <c r="H109" i="5"/>
  <c r="H111" i="5" s="1"/>
  <c r="G111" i="5"/>
  <c r="H105" i="10"/>
  <c r="H107" i="10" s="1"/>
  <c r="G107" i="10"/>
  <c r="H81" i="10"/>
  <c r="H83" i="10" s="1"/>
  <c r="G83" i="10"/>
  <c r="H93" i="10"/>
  <c r="H95" i="10" s="1"/>
  <c r="G95" i="10"/>
  <c r="G33" i="10"/>
  <c r="E39" i="10"/>
  <c r="G23" i="10"/>
  <c r="E30" i="10"/>
  <c r="H81" i="5"/>
  <c r="H83" i="5" s="1"/>
  <c r="G83" i="5"/>
  <c r="H88" i="5"/>
  <c r="H90" i="5" s="1"/>
  <c r="G90" i="5"/>
  <c r="E48" i="10"/>
  <c r="H100" i="10"/>
  <c r="H102" i="10" s="1"/>
  <c r="G102" i="10"/>
  <c r="H87" i="10"/>
  <c r="H89" i="10" s="1"/>
  <c r="G89" i="10"/>
  <c r="H102" i="5"/>
  <c r="H104" i="5" s="1"/>
  <c r="G104" i="5"/>
  <c r="H63" i="10"/>
  <c r="H68" i="10" s="1"/>
  <c r="G68" i="10"/>
  <c r="H71" i="10"/>
  <c r="H76" i="10" s="1"/>
  <c r="G76" i="10"/>
  <c r="G48" i="10"/>
  <c r="H42" i="10"/>
  <c r="H48" i="10" s="1"/>
  <c r="G14" i="10"/>
  <c r="E19" i="10"/>
  <c r="H95" i="5"/>
  <c r="H97" i="5" s="1"/>
  <c r="G97" i="5"/>
  <c r="G52" i="10"/>
  <c r="E59" i="10"/>
  <c r="G5" i="5"/>
  <c r="H5" i="5" s="1"/>
  <c r="E59" i="5"/>
  <c r="E30" i="5"/>
  <c r="G30" i="5"/>
  <c r="E10" i="5"/>
  <c r="H24" i="5"/>
  <c r="H30" i="5" s="1"/>
  <c r="H8" i="5"/>
  <c r="H52" i="5"/>
  <c r="H59" i="5" s="1"/>
  <c r="G59" i="5"/>
  <c r="G34" i="5"/>
  <c r="E39" i="5"/>
  <c r="G43" i="5"/>
  <c r="E48" i="5"/>
  <c r="H52" i="10" l="1"/>
  <c r="H59" i="10" s="1"/>
  <c r="G59" i="10"/>
  <c r="H14" i="10"/>
  <c r="H19" i="10" s="1"/>
  <c r="G19" i="10"/>
  <c r="G39" i="10"/>
  <c r="H33" i="10"/>
  <c r="H39" i="10" s="1"/>
  <c r="H23" i="10"/>
  <c r="H30" i="10" s="1"/>
  <c r="G30" i="10"/>
  <c r="G10" i="5"/>
  <c r="H10" i="5"/>
  <c r="H43" i="5"/>
  <c r="H48" i="5" s="1"/>
  <c r="G48" i="5"/>
  <c r="H34" i="5"/>
  <c r="H39" i="5" s="1"/>
  <c r="G39" i="5"/>
  <c r="E13" i="5"/>
  <c r="E19" i="5" l="1"/>
  <c r="F13" i="5"/>
  <c r="F19" i="5" s="1"/>
  <c r="G13" i="5" l="1"/>
  <c r="H13" i="5" l="1"/>
  <c r="H19" i="5" s="1"/>
  <c r="G19" i="5"/>
</calcChain>
</file>

<file path=xl/sharedStrings.xml><?xml version="1.0" encoding="utf-8"?>
<sst xmlns="http://schemas.openxmlformats.org/spreadsheetml/2006/main" count="524" uniqueCount="136">
  <si>
    <t>Quantity</t>
  </si>
  <si>
    <t>Mark up</t>
  </si>
  <si>
    <t xml:space="preserve">Item </t>
  </si>
  <si>
    <t>Rate</t>
  </si>
  <si>
    <t>Jumbo 1 to 9 Prints</t>
  </si>
  <si>
    <t>Jumbo 10 to 39 Prints</t>
  </si>
  <si>
    <t>Jumbo 40 to 89 Prints</t>
  </si>
  <si>
    <t>Jumbo 90+</t>
  </si>
  <si>
    <t>Jumbo 150+</t>
  </si>
  <si>
    <t>5X7 (13X18cm)</t>
  </si>
  <si>
    <t>5X7 (13X18cm) 6+</t>
  </si>
  <si>
    <t>5X7 (13x18cm) 20+</t>
  </si>
  <si>
    <t>6X8 (15X20cm)</t>
  </si>
  <si>
    <t>6X8 (15X20cm) 6+ Prints</t>
  </si>
  <si>
    <t>6X8 (15X20cm) 20+</t>
  </si>
  <si>
    <t>8X10 (20X25cm)</t>
  </si>
  <si>
    <t>8X10 (20X25cm) 6+</t>
  </si>
  <si>
    <t>8X10 (20X25cm) 20+</t>
  </si>
  <si>
    <t xml:space="preserve">8X12 (20X30cm) </t>
  </si>
  <si>
    <t>8X12 (20X30cm) 6+</t>
  </si>
  <si>
    <t>8X12 (20X30cm) 20+</t>
  </si>
  <si>
    <t>Poster Printing - Photo Quality Paper</t>
  </si>
  <si>
    <t>A3</t>
  </si>
  <si>
    <t xml:space="preserve">A2 </t>
  </si>
  <si>
    <t xml:space="preserve">A1 </t>
  </si>
  <si>
    <t>Poster Printing - Canvas ( Stretch Mounting included in price )</t>
  </si>
  <si>
    <t xml:space="preserve">A5 </t>
  </si>
  <si>
    <t xml:space="preserve">A4 </t>
  </si>
  <si>
    <t xml:space="preserve">A3 </t>
  </si>
  <si>
    <t xml:space="preserve">A0 </t>
  </si>
  <si>
    <t>A0</t>
  </si>
  <si>
    <t>A4 Photo book</t>
  </si>
  <si>
    <t>Personalised hard cover 20 page</t>
  </si>
  <si>
    <t>Plain leather 20 page</t>
  </si>
  <si>
    <t>Genuine leather 20 page</t>
  </si>
  <si>
    <t>Package 1</t>
  </si>
  <si>
    <t>Unit</t>
  </si>
  <si>
    <t>A3 Photo book</t>
  </si>
  <si>
    <t>A4 Poster Printing - Photo Quality Paper</t>
  </si>
  <si>
    <t>Extra page</t>
  </si>
  <si>
    <t>No.</t>
  </si>
  <si>
    <t>Package 2</t>
  </si>
  <si>
    <t>Package 3</t>
  </si>
  <si>
    <t>Package 4</t>
  </si>
  <si>
    <t>Package 5</t>
  </si>
  <si>
    <t>Package 6</t>
  </si>
  <si>
    <t>A4  Landscape/Potrate Personalised hard cover 20 page</t>
  </si>
  <si>
    <t>Rate per hour</t>
  </si>
  <si>
    <t>Rate per Kilometre</t>
  </si>
  <si>
    <t>Jumbo Photos</t>
  </si>
  <si>
    <t>A3 Collage 15-20 pictures</t>
  </si>
  <si>
    <t>A4 Pictures</t>
  </si>
  <si>
    <t>USB (Containing all pictures)</t>
  </si>
  <si>
    <t>USB (Containing book pictures)</t>
  </si>
  <si>
    <t>A2 Collage 15-20 pictures</t>
  </si>
  <si>
    <t>2 Free Key holders</t>
  </si>
  <si>
    <t>2 Free A4 Frames</t>
  </si>
  <si>
    <t>hr</t>
  </si>
  <si>
    <t>km</t>
  </si>
  <si>
    <t>Extra hour</t>
  </si>
  <si>
    <t>Extra Kilometer</t>
  </si>
  <si>
    <t>Package 7 Couple and family</t>
  </si>
  <si>
    <t>1-4 People 1 hour</t>
  </si>
  <si>
    <t>Package 8 Maternity and Newborn</t>
  </si>
  <si>
    <t>Maternity 1 hour</t>
  </si>
  <si>
    <t>Newborn 2 hours</t>
  </si>
  <si>
    <t xml:space="preserve">Package 9 Matric farwell </t>
  </si>
  <si>
    <t>1 hour Photoshoot A4 Personalised hard cover 20 page</t>
  </si>
  <si>
    <t>Additional page</t>
  </si>
  <si>
    <t xml:space="preserve">Additional page </t>
  </si>
  <si>
    <t xml:space="preserve">Total </t>
  </si>
  <si>
    <t>Total</t>
  </si>
  <si>
    <t>CD</t>
  </si>
  <si>
    <t>USB</t>
  </si>
  <si>
    <t>A4  Landscape/Potrate Leatherrete cover 20 page</t>
  </si>
  <si>
    <t>A4 Landscape/Potrate Personalised hard cover 20 page</t>
  </si>
  <si>
    <t>A3 Collage 15-20  pictures (Photo Quality Paper)</t>
  </si>
  <si>
    <t>4-10 People 2 hours</t>
  </si>
  <si>
    <t>Cost</t>
  </si>
  <si>
    <t>Profit</t>
  </si>
  <si>
    <t>Saving</t>
  </si>
  <si>
    <t>Hour</t>
  </si>
  <si>
    <t>Kilometer</t>
  </si>
  <si>
    <t>Extra Hour</t>
  </si>
  <si>
    <t xml:space="preserve">Maternity and Newborn </t>
  </si>
  <si>
    <t>3 hours A4 Personalised hard cover 20 page</t>
  </si>
  <si>
    <t>2 hours A4 Personalised hard cover 20 page</t>
  </si>
  <si>
    <t>1 hour A4 Personalised hard cover 20 page</t>
  </si>
  <si>
    <t>2 hours Photoshoot A4 Personalised hard cover 20 page</t>
  </si>
  <si>
    <t>Linen draw sring bag and box</t>
  </si>
  <si>
    <t xml:space="preserve">50 Jumbo Photos </t>
  </si>
  <si>
    <t>Four (4) A4 Pictures- Photo Quality Paper</t>
  </si>
  <si>
    <t>Package 1 - R6 900</t>
  </si>
  <si>
    <t>Package 2 - R7 730</t>
  </si>
  <si>
    <t>Package 3 - R 8 600</t>
  </si>
  <si>
    <t>Package 4 - R7 300</t>
  </si>
  <si>
    <t>Package 5 - R8 300</t>
  </si>
  <si>
    <t>Package 6 - R8 100</t>
  </si>
  <si>
    <t>Package 7 Couple and family - R2 900</t>
  </si>
  <si>
    <t>Notes</t>
  </si>
  <si>
    <t>minimum 20 pages I maximum 80 pages I prices for a 20 page (10 spreads) photo book</t>
  </si>
  <si>
    <t>Package 1-7:</t>
  </si>
  <si>
    <t>General:</t>
  </si>
  <si>
    <t>Package 8-12:</t>
  </si>
  <si>
    <t>A4  Landscape/Portrait Personalised hard cover Photo book</t>
  </si>
  <si>
    <t>Kilometre</t>
  </si>
  <si>
    <t>A4  Landscape/Portrait Leatherrete cover Photo book</t>
  </si>
  <si>
    <t>Extra Kilometre</t>
  </si>
  <si>
    <t>A4 Landscape/Portrait Personalised hard cover Photo book</t>
  </si>
  <si>
    <t>indoor studio phot shoot. Client to report to the studio location</t>
  </si>
  <si>
    <t>personalised packages are available on request</t>
  </si>
  <si>
    <t>extra km charged @ R6.80</t>
  </si>
  <si>
    <t>extra hour charged @ R500</t>
  </si>
  <si>
    <t>Photo Prints</t>
  </si>
  <si>
    <t>Extras</t>
  </si>
  <si>
    <t>Package 8 Couple and family - R3 400</t>
  </si>
  <si>
    <t>Package 9 Maternity - R 2 000</t>
  </si>
  <si>
    <t>Package 10 New-born - R2 500</t>
  </si>
  <si>
    <t>Package 11 Maternity and New-born - R 3 000</t>
  </si>
  <si>
    <t>Package 12  Matric Farwell - R2 000</t>
  </si>
  <si>
    <t>Package 13  Matric Farwell - R2 500</t>
  </si>
  <si>
    <t>includes 100km and 8 hours of photo shooting</t>
  </si>
  <si>
    <t>arrangements for personal location may be arranged on request</t>
  </si>
  <si>
    <t xml:space="preserve">A4 Personalised hard cover Photo book </t>
  </si>
  <si>
    <t>1 hour</t>
  </si>
  <si>
    <t xml:space="preserve">Three (3) A2 Collage 15-20 pictures </t>
  </si>
  <si>
    <t xml:space="preserve"> A4 Personalised hard cover Photo Book</t>
  </si>
  <si>
    <t>2 hours</t>
  </si>
  <si>
    <t xml:space="preserve">A4 Personalised hard cover 20 page </t>
  </si>
  <si>
    <t>3 hours</t>
  </si>
  <si>
    <t xml:space="preserve">Photoshoot A4 Personalised hard cover 20 page </t>
  </si>
  <si>
    <t xml:space="preserve">20 Jumbo Photos </t>
  </si>
  <si>
    <t>Three (3) A4 Pictures- Photo Quality Paper</t>
  </si>
  <si>
    <t>Three (3) A4 Pictures- Poster Printing - Canvas</t>
  </si>
  <si>
    <t>Four (4) A4 Pictures- Poster Printing - Canvas</t>
  </si>
  <si>
    <t>all photo book and pictrure prints are available in matt or gloss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</si>
</sst>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&quot;\ * #,##0.00_ ;_ &quot;R&quot;\ * \-#,##0.00_ ;_ &quot;R&quot;\ * &quot;-&quot;??_ ;_ @_ "/>
    <numFmt numFmtId="164" formatCode="&quot;R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3" activePane="bottomLeft" state="frozen"/>
      <selection pane="bottomLeft" activeCell="A32" sqref="A32"/>
    </sheetView>
  </sheetViews>
  <sheetFormatPr defaultRowHeight="15" x14ac:dyDescent="0.25"/>
  <cols>
    <col min="1" max="1" width="33" customWidth="1"/>
    <col min="2" max="2" width="4.7109375" hidden="1" customWidth="1"/>
    <col min="3" max="3" width="9.7109375" style="3" hidden="1" customWidth="1"/>
    <col min="4" max="4" width="8.140625" hidden="1" customWidth="1"/>
    <col min="5" max="5" width="9.5703125" bestFit="1" customWidth="1"/>
  </cols>
  <sheetData>
    <row r="1" spans="1:5" hidden="1" x14ac:dyDescent="0.25">
      <c r="A1" t="s">
        <v>2</v>
      </c>
      <c r="B1" t="s">
        <v>36</v>
      </c>
      <c r="C1" s="3" t="s">
        <v>3</v>
      </c>
      <c r="D1" t="s">
        <v>1</v>
      </c>
      <c r="E1" t="s">
        <v>70</v>
      </c>
    </row>
    <row r="2" spans="1:5" hidden="1" x14ac:dyDescent="0.25"/>
    <row r="3" spans="1:5" x14ac:dyDescent="0.25">
      <c r="A3" s="5" t="s">
        <v>113</v>
      </c>
    </row>
    <row r="4" spans="1:5" x14ac:dyDescent="0.25">
      <c r="A4" t="s">
        <v>4</v>
      </c>
      <c r="B4" t="s">
        <v>40</v>
      </c>
      <c r="C4" s="3">
        <v>7.5</v>
      </c>
      <c r="D4">
        <v>2</v>
      </c>
      <c r="E4" s="3">
        <f>D4*C4</f>
        <v>15</v>
      </c>
    </row>
    <row r="5" spans="1:5" x14ac:dyDescent="0.25">
      <c r="A5" t="s">
        <v>5</v>
      </c>
      <c r="B5" t="s">
        <v>40</v>
      </c>
      <c r="C5" s="3">
        <v>6.5</v>
      </c>
      <c r="D5">
        <v>2</v>
      </c>
      <c r="E5" s="3">
        <f t="shared" ref="E5:E38" si="0">D5*C5</f>
        <v>13</v>
      </c>
    </row>
    <row r="6" spans="1:5" x14ac:dyDescent="0.25">
      <c r="A6" t="s">
        <v>6</v>
      </c>
      <c r="B6" t="s">
        <v>40</v>
      </c>
      <c r="C6" s="3">
        <v>5.5</v>
      </c>
      <c r="D6">
        <v>2</v>
      </c>
      <c r="E6" s="3">
        <f t="shared" si="0"/>
        <v>11</v>
      </c>
    </row>
    <row r="7" spans="1:5" x14ac:dyDescent="0.25">
      <c r="A7" t="s">
        <v>7</v>
      </c>
      <c r="B7" t="s">
        <v>40</v>
      </c>
      <c r="C7" s="3">
        <v>5</v>
      </c>
      <c r="D7">
        <v>2</v>
      </c>
      <c r="E7" s="3">
        <f t="shared" si="0"/>
        <v>10</v>
      </c>
    </row>
    <row r="8" spans="1:5" x14ac:dyDescent="0.25">
      <c r="A8" t="s">
        <v>8</v>
      </c>
      <c r="B8" t="s">
        <v>40</v>
      </c>
      <c r="C8" s="3">
        <v>3.8</v>
      </c>
      <c r="D8">
        <v>2</v>
      </c>
      <c r="E8" s="3">
        <f t="shared" si="0"/>
        <v>7.6</v>
      </c>
    </row>
    <row r="9" spans="1:5" x14ac:dyDescent="0.25">
      <c r="E9" s="3"/>
    </row>
    <row r="10" spans="1:5" x14ac:dyDescent="0.25">
      <c r="A10" t="s">
        <v>9</v>
      </c>
      <c r="B10" t="s">
        <v>40</v>
      </c>
      <c r="C10" s="3">
        <v>25</v>
      </c>
      <c r="D10">
        <v>2</v>
      </c>
      <c r="E10" s="3">
        <f t="shared" si="0"/>
        <v>50</v>
      </c>
    </row>
    <row r="11" spans="1:5" x14ac:dyDescent="0.25">
      <c r="A11" t="s">
        <v>10</v>
      </c>
      <c r="B11" t="s">
        <v>40</v>
      </c>
      <c r="C11" s="3">
        <v>22.5</v>
      </c>
      <c r="D11">
        <v>2</v>
      </c>
      <c r="E11" s="3">
        <f t="shared" si="0"/>
        <v>45</v>
      </c>
    </row>
    <row r="12" spans="1:5" x14ac:dyDescent="0.25">
      <c r="A12" t="s">
        <v>11</v>
      </c>
      <c r="B12" t="s">
        <v>40</v>
      </c>
      <c r="C12" s="3">
        <v>20.5</v>
      </c>
      <c r="D12">
        <v>2</v>
      </c>
      <c r="E12" s="3">
        <f t="shared" si="0"/>
        <v>41</v>
      </c>
    </row>
    <row r="13" spans="1:5" x14ac:dyDescent="0.25">
      <c r="A13" t="s">
        <v>12</v>
      </c>
      <c r="B13" t="s">
        <v>40</v>
      </c>
      <c r="C13" s="3">
        <v>25</v>
      </c>
      <c r="D13">
        <v>2</v>
      </c>
      <c r="E13" s="3">
        <f t="shared" si="0"/>
        <v>50</v>
      </c>
    </row>
    <row r="14" spans="1:5" x14ac:dyDescent="0.25">
      <c r="A14" t="s">
        <v>13</v>
      </c>
      <c r="B14" t="s">
        <v>40</v>
      </c>
      <c r="C14" s="3">
        <v>22.5</v>
      </c>
      <c r="D14">
        <v>2</v>
      </c>
      <c r="E14" s="3">
        <f t="shared" si="0"/>
        <v>45</v>
      </c>
    </row>
    <row r="15" spans="1:5" x14ac:dyDescent="0.25">
      <c r="A15" t="s">
        <v>14</v>
      </c>
      <c r="B15" t="s">
        <v>40</v>
      </c>
      <c r="C15" s="3">
        <v>20.5</v>
      </c>
      <c r="D15">
        <v>2</v>
      </c>
      <c r="E15" s="3">
        <f t="shared" si="0"/>
        <v>41</v>
      </c>
    </row>
    <row r="16" spans="1:5" x14ac:dyDescent="0.25">
      <c r="E16" s="3"/>
    </row>
    <row r="17" spans="1:5" x14ac:dyDescent="0.25">
      <c r="A17" t="s">
        <v>15</v>
      </c>
      <c r="B17" t="s">
        <v>40</v>
      </c>
      <c r="C17" s="3">
        <v>45</v>
      </c>
      <c r="D17">
        <v>2</v>
      </c>
      <c r="E17" s="3">
        <f t="shared" si="0"/>
        <v>90</v>
      </c>
    </row>
    <row r="18" spans="1:5" x14ac:dyDescent="0.25">
      <c r="A18" t="s">
        <v>16</v>
      </c>
      <c r="B18" t="s">
        <v>40</v>
      </c>
      <c r="C18" s="3">
        <v>40</v>
      </c>
      <c r="D18">
        <v>2</v>
      </c>
      <c r="E18" s="3">
        <f t="shared" si="0"/>
        <v>80</v>
      </c>
    </row>
    <row r="19" spans="1:5" x14ac:dyDescent="0.25">
      <c r="A19" t="s">
        <v>17</v>
      </c>
      <c r="B19" t="s">
        <v>40</v>
      </c>
      <c r="C19" s="3">
        <v>37.5</v>
      </c>
      <c r="D19">
        <v>2</v>
      </c>
      <c r="E19" s="3">
        <f t="shared" si="0"/>
        <v>75</v>
      </c>
    </row>
    <row r="20" spans="1:5" x14ac:dyDescent="0.25">
      <c r="E20" s="3"/>
    </row>
    <row r="21" spans="1:5" x14ac:dyDescent="0.25">
      <c r="A21" t="s">
        <v>18</v>
      </c>
      <c r="B21" t="s">
        <v>40</v>
      </c>
      <c r="C21" s="3">
        <v>45</v>
      </c>
      <c r="D21">
        <v>2</v>
      </c>
      <c r="E21" s="3">
        <f t="shared" si="0"/>
        <v>90</v>
      </c>
    </row>
    <row r="22" spans="1:5" x14ac:dyDescent="0.25">
      <c r="A22" t="s">
        <v>19</v>
      </c>
      <c r="B22" t="s">
        <v>40</v>
      </c>
      <c r="C22" s="3">
        <v>40</v>
      </c>
      <c r="D22">
        <v>2</v>
      </c>
      <c r="E22" s="3">
        <f t="shared" si="0"/>
        <v>80</v>
      </c>
    </row>
    <row r="23" spans="1:5" x14ac:dyDescent="0.25">
      <c r="A23" t="s">
        <v>20</v>
      </c>
      <c r="B23" t="s">
        <v>40</v>
      </c>
      <c r="C23" s="3">
        <v>37.5</v>
      </c>
      <c r="D23">
        <v>2</v>
      </c>
      <c r="E23" s="3">
        <f t="shared" si="0"/>
        <v>75</v>
      </c>
    </row>
    <row r="24" spans="1:5" x14ac:dyDescent="0.25">
      <c r="E24" s="3"/>
    </row>
    <row r="25" spans="1:5" x14ac:dyDescent="0.25">
      <c r="A25" s="5" t="s">
        <v>21</v>
      </c>
      <c r="E25" s="3"/>
    </row>
    <row r="26" spans="1:5" x14ac:dyDescent="0.25">
      <c r="A26" t="s">
        <v>22</v>
      </c>
      <c r="B26" t="s">
        <v>40</v>
      </c>
      <c r="C26" s="3">
        <v>91</v>
      </c>
      <c r="D26">
        <v>2</v>
      </c>
      <c r="E26" s="3">
        <f t="shared" si="0"/>
        <v>182</v>
      </c>
    </row>
    <row r="27" spans="1:5" x14ac:dyDescent="0.25">
      <c r="A27" t="s">
        <v>27</v>
      </c>
      <c r="B27" t="s">
        <v>40</v>
      </c>
      <c r="C27" s="3">
        <v>46</v>
      </c>
      <c r="D27">
        <v>2</v>
      </c>
      <c r="E27" s="3">
        <f t="shared" si="0"/>
        <v>92</v>
      </c>
    </row>
    <row r="28" spans="1:5" x14ac:dyDescent="0.25">
      <c r="A28" t="s">
        <v>23</v>
      </c>
      <c r="B28" t="s">
        <v>40</v>
      </c>
      <c r="C28" s="3">
        <v>186</v>
      </c>
      <c r="D28">
        <v>2</v>
      </c>
      <c r="E28" s="3">
        <f t="shared" si="0"/>
        <v>372</v>
      </c>
    </row>
    <row r="29" spans="1:5" x14ac:dyDescent="0.25">
      <c r="A29" t="s">
        <v>24</v>
      </c>
      <c r="B29" t="s">
        <v>40</v>
      </c>
      <c r="C29" s="3">
        <v>336</v>
      </c>
      <c r="D29">
        <v>2</v>
      </c>
      <c r="E29" s="3">
        <f t="shared" si="0"/>
        <v>672</v>
      </c>
    </row>
    <row r="30" spans="1:5" x14ac:dyDescent="0.25">
      <c r="A30" t="s">
        <v>30</v>
      </c>
      <c r="B30" t="s">
        <v>40</v>
      </c>
      <c r="C30" s="3">
        <v>622</v>
      </c>
      <c r="D30">
        <v>2</v>
      </c>
      <c r="E30" s="3">
        <f t="shared" si="0"/>
        <v>1244</v>
      </c>
    </row>
    <row r="31" spans="1:5" x14ac:dyDescent="0.25">
      <c r="E31" s="3"/>
    </row>
    <row r="32" spans="1:5" ht="30" x14ac:dyDescent="0.25">
      <c r="A32" s="6" t="s">
        <v>25</v>
      </c>
      <c r="E32" s="3"/>
    </row>
    <row r="33" spans="1:5" x14ac:dyDescent="0.25">
      <c r="A33" t="s">
        <v>26</v>
      </c>
      <c r="B33" t="s">
        <v>40</v>
      </c>
      <c r="C33" s="3">
        <v>129</v>
      </c>
      <c r="D33">
        <v>2</v>
      </c>
      <c r="E33" s="3">
        <f t="shared" si="0"/>
        <v>258</v>
      </c>
    </row>
    <row r="34" spans="1:5" x14ac:dyDescent="0.25">
      <c r="A34" t="s">
        <v>27</v>
      </c>
      <c r="B34" t="s">
        <v>40</v>
      </c>
      <c r="C34" s="3">
        <v>191</v>
      </c>
      <c r="D34">
        <v>2</v>
      </c>
      <c r="E34" s="3">
        <f t="shared" si="0"/>
        <v>382</v>
      </c>
    </row>
    <row r="35" spans="1:5" x14ac:dyDescent="0.25">
      <c r="A35" t="s">
        <v>28</v>
      </c>
      <c r="B35" t="s">
        <v>40</v>
      </c>
      <c r="C35" s="3">
        <v>265</v>
      </c>
      <c r="D35">
        <v>2</v>
      </c>
      <c r="E35" s="3">
        <f t="shared" si="0"/>
        <v>530</v>
      </c>
    </row>
    <row r="36" spans="1:5" x14ac:dyDescent="0.25">
      <c r="A36" t="s">
        <v>23</v>
      </c>
      <c r="B36" t="s">
        <v>40</v>
      </c>
      <c r="C36" s="3">
        <v>357</v>
      </c>
      <c r="D36">
        <v>2</v>
      </c>
      <c r="E36" s="3">
        <f t="shared" si="0"/>
        <v>714</v>
      </c>
    </row>
    <row r="37" spans="1:5" x14ac:dyDescent="0.25">
      <c r="A37" t="s">
        <v>24</v>
      </c>
      <c r="B37" t="s">
        <v>40</v>
      </c>
      <c r="C37" s="3">
        <v>589</v>
      </c>
      <c r="D37">
        <v>2</v>
      </c>
      <c r="E37" s="3">
        <f t="shared" si="0"/>
        <v>1178</v>
      </c>
    </row>
    <row r="38" spans="1:5" x14ac:dyDescent="0.25">
      <c r="A38" t="s">
        <v>29</v>
      </c>
      <c r="B38" t="s">
        <v>40</v>
      </c>
      <c r="C38" s="3">
        <v>868</v>
      </c>
      <c r="D38">
        <v>2</v>
      </c>
      <c r="E38" s="3">
        <f t="shared" si="0"/>
        <v>1736</v>
      </c>
    </row>
    <row r="40" spans="1:5" x14ac:dyDescent="0.25">
      <c r="A40" s="5" t="s">
        <v>31</v>
      </c>
    </row>
    <row r="41" spans="1:5" x14ac:dyDescent="0.25">
      <c r="A41" t="s">
        <v>32</v>
      </c>
      <c r="B41" t="s">
        <v>40</v>
      </c>
      <c r="C41" s="3">
        <v>764</v>
      </c>
      <c r="D41">
        <v>2</v>
      </c>
      <c r="E41" s="3">
        <f>D41*C41</f>
        <v>1528</v>
      </c>
    </row>
    <row r="42" spans="1:5" x14ac:dyDescent="0.25">
      <c r="A42" t="s">
        <v>33</v>
      </c>
      <c r="B42" t="s">
        <v>40</v>
      </c>
      <c r="C42" s="3">
        <v>764</v>
      </c>
      <c r="D42">
        <v>2</v>
      </c>
      <c r="E42" s="3">
        <f>D42*C42</f>
        <v>1528</v>
      </c>
    </row>
    <row r="43" spans="1:5" x14ac:dyDescent="0.25">
      <c r="A43" t="s">
        <v>34</v>
      </c>
      <c r="B43" t="s">
        <v>40</v>
      </c>
      <c r="C43" s="3">
        <v>1100</v>
      </c>
      <c r="D43">
        <v>2</v>
      </c>
      <c r="E43" s="3">
        <f>D43*C43</f>
        <v>2200</v>
      </c>
    </row>
    <row r="44" spans="1:5" x14ac:dyDescent="0.25">
      <c r="A44" t="s">
        <v>69</v>
      </c>
      <c r="B44" t="s">
        <v>40</v>
      </c>
      <c r="C44" s="3">
        <v>88</v>
      </c>
      <c r="D44">
        <v>2</v>
      </c>
      <c r="E44" s="3">
        <f>D44*C44</f>
        <v>176</v>
      </c>
    </row>
    <row r="45" spans="1:5" x14ac:dyDescent="0.25">
      <c r="E45" s="3"/>
    </row>
    <row r="46" spans="1:5" x14ac:dyDescent="0.25">
      <c r="A46" s="5" t="s">
        <v>37</v>
      </c>
      <c r="E46" s="3"/>
    </row>
    <row r="47" spans="1:5" x14ac:dyDescent="0.25">
      <c r="A47" t="s">
        <v>32</v>
      </c>
      <c r="B47" t="s">
        <v>40</v>
      </c>
      <c r="C47" s="3">
        <v>1298</v>
      </c>
      <c r="D47">
        <v>2</v>
      </c>
      <c r="E47" s="3">
        <f>D47*C47</f>
        <v>2596</v>
      </c>
    </row>
    <row r="48" spans="1:5" x14ac:dyDescent="0.25">
      <c r="A48" t="s">
        <v>33</v>
      </c>
      <c r="B48" t="s">
        <v>40</v>
      </c>
      <c r="C48" s="3">
        <v>1298</v>
      </c>
      <c r="D48">
        <v>2</v>
      </c>
      <c r="E48" s="3">
        <f>D48*C48</f>
        <v>2596</v>
      </c>
    </row>
    <row r="49" spans="1:5" x14ac:dyDescent="0.25">
      <c r="A49" t="s">
        <v>34</v>
      </c>
      <c r="B49" t="s">
        <v>40</v>
      </c>
      <c r="C49" s="3">
        <v>2080</v>
      </c>
      <c r="D49">
        <v>2</v>
      </c>
      <c r="E49" s="3">
        <f>D49*C49</f>
        <v>4160</v>
      </c>
    </row>
    <row r="50" spans="1:5" x14ac:dyDescent="0.25">
      <c r="A50" t="s">
        <v>68</v>
      </c>
      <c r="B50" t="s">
        <v>40</v>
      </c>
      <c r="C50" s="3">
        <v>88</v>
      </c>
      <c r="D50">
        <v>2</v>
      </c>
      <c r="E50" s="3">
        <f>D50*C50</f>
        <v>176</v>
      </c>
    </row>
    <row r="51" spans="1:5" x14ac:dyDescent="0.25">
      <c r="E51" s="3"/>
    </row>
    <row r="52" spans="1:5" x14ac:dyDescent="0.25">
      <c r="A52" s="5" t="s">
        <v>114</v>
      </c>
      <c r="E52" s="3"/>
    </row>
    <row r="53" spans="1:5" x14ac:dyDescent="0.25">
      <c r="A53" t="s">
        <v>73</v>
      </c>
      <c r="B53" t="s">
        <v>40</v>
      </c>
      <c r="C53" s="3">
        <v>249</v>
      </c>
      <c r="D53">
        <v>1.5</v>
      </c>
      <c r="E53" s="3">
        <f t="shared" ref="E53:E54" si="1">D53*C53</f>
        <v>373.5</v>
      </c>
    </row>
    <row r="54" spans="1:5" x14ac:dyDescent="0.25">
      <c r="A54" t="s">
        <v>47</v>
      </c>
      <c r="B54" t="s">
        <v>57</v>
      </c>
      <c r="C54" s="2">
        <v>250</v>
      </c>
      <c r="D54">
        <v>2</v>
      </c>
      <c r="E54" s="3">
        <f t="shared" si="1"/>
        <v>500</v>
      </c>
    </row>
    <row r="55" spans="1:5" x14ac:dyDescent="0.25">
      <c r="A55" t="s">
        <v>48</v>
      </c>
      <c r="B55" t="s">
        <v>58</v>
      </c>
      <c r="C55" s="2">
        <v>3.4</v>
      </c>
      <c r="D55">
        <v>2</v>
      </c>
      <c r="E55" s="3">
        <f>D55*C55</f>
        <v>6.8</v>
      </c>
    </row>
    <row r="57" spans="1:5" x14ac:dyDescent="0.25">
      <c r="E5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pane ySplit="1" topLeftCell="A2" activePane="bottomLeft" state="frozen"/>
      <selection pane="bottomLeft" activeCell="J117" sqref="J117"/>
    </sheetView>
  </sheetViews>
  <sheetFormatPr defaultRowHeight="15" x14ac:dyDescent="0.25"/>
  <cols>
    <col min="1" max="1" width="40.5703125" customWidth="1"/>
    <col min="2" max="2" width="4.85546875" hidden="1" customWidth="1"/>
    <col min="3" max="3" width="8.7109375" hidden="1" customWidth="1"/>
    <col min="4" max="4" width="9.5703125" style="3" hidden="1" customWidth="1"/>
    <col min="5" max="6" width="10.5703125" style="3" hidden="1" customWidth="1"/>
    <col min="7" max="7" width="10.28515625" style="3" hidden="1" customWidth="1"/>
    <col min="8" max="8" width="10.5703125" style="3" hidden="1" customWidth="1"/>
  </cols>
  <sheetData>
    <row r="1" spans="1:8" x14ac:dyDescent="0.25">
      <c r="A1" s="5" t="s">
        <v>2</v>
      </c>
      <c r="B1" s="5" t="s">
        <v>36</v>
      </c>
      <c r="C1" s="5" t="s">
        <v>0</v>
      </c>
      <c r="D1" s="7" t="s">
        <v>3</v>
      </c>
      <c r="E1" s="7" t="s">
        <v>71</v>
      </c>
      <c r="F1" s="7" t="s">
        <v>78</v>
      </c>
      <c r="G1" s="7" t="s">
        <v>80</v>
      </c>
      <c r="H1" s="7" t="s">
        <v>79</v>
      </c>
    </row>
    <row r="3" spans="1:8" x14ac:dyDescent="0.25">
      <c r="A3" s="5" t="s">
        <v>92</v>
      </c>
    </row>
    <row r="4" spans="1:8" ht="30" x14ac:dyDescent="0.25">
      <c r="A4" s="1" t="s">
        <v>104</v>
      </c>
      <c r="B4" t="s">
        <v>40</v>
      </c>
      <c r="C4">
        <v>1</v>
      </c>
      <c r="D4" s="3">
        <f>'Itemized Prizes'!E41</f>
        <v>1528</v>
      </c>
      <c r="E4" s="3">
        <f>D4*C4</f>
        <v>1528</v>
      </c>
      <c r="F4" s="3">
        <f>'Itemized Prizes'!C$41*C4</f>
        <v>764</v>
      </c>
      <c r="G4" s="3">
        <f>E4-F4</f>
        <v>764</v>
      </c>
      <c r="H4" s="3">
        <f t="shared" ref="H4:H9" si="0">G4</f>
        <v>764</v>
      </c>
    </row>
    <row r="5" spans="1:8" x14ac:dyDescent="0.25">
      <c r="A5" s="16" t="s">
        <v>132</v>
      </c>
      <c r="B5" t="s">
        <v>40</v>
      </c>
      <c r="C5">
        <v>3</v>
      </c>
      <c r="D5" s="3">
        <f>'Itemized Prizes'!E27</f>
        <v>92</v>
      </c>
      <c r="E5" s="3">
        <f t="shared" ref="E5:E9" si="1">D5*C5</f>
        <v>276</v>
      </c>
      <c r="F5" s="3">
        <f>'Itemized Prizes'!C27*C5</f>
        <v>138</v>
      </c>
      <c r="G5" s="3">
        <f>E5-F5</f>
        <v>138</v>
      </c>
      <c r="H5" s="3">
        <f t="shared" si="0"/>
        <v>138</v>
      </c>
    </row>
    <row r="6" spans="1:8" x14ac:dyDescent="0.25">
      <c r="A6" s="16" t="s">
        <v>52</v>
      </c>
      <c r="B6" t="s">
        <v>40</v>
      </c>
      <c r="C6">
        <v>1</v>
      </c>
      <c r="D6" s="3">
        <f>'Itemized Prizes'!E53</f>
        <v>373.5</v>
      </c>
      <c r="E6" s="3">
        <f t="shared" si="1"/>
        <v>373.5</v>
      </c>
      <c r="F6" s="3">
        <f>'Itemized Prizes'!C$53*C6</f>
        <v>249</v>
      </c>
      <c r="G6" s="3">
        <f t="shared" ref="G6:G9" si="2">E6-F6</f>
        <v>124.5</v>
      </c>
      <c r="H6" s="3">
        <f t="shared" si="0"/>
        <v>124.5</v>
      </c>
    </row>
    <row r="7" spans="1:8" hidden="1" x14ac:dyDescent="0.25">
      <c r="A7" t="s">
        <v>39</v>
      </c>
      <c r="B7" t="s">
        <v>40</v>
      </c>
      <c r="D7" s="3">
        <f>'Itemized Prizes'!E44</f>
        <v>176</v>
      </c>
      <c r="E7" s="3">
        <f t="shared" si="1"/>
        <v>0</v>
      </c>
      <c r="F7" s="3">
        <f>'Itemized Prizes'!C44*C7</f>
        <v>0</v>
      </c>
      <c r="G7" s="3">
        <f t="shared" si="2"/>
        <v>0</v>
      </c>
      <c r="H7" s="3">
        <f t="shared" si="0"/>
        <v>0</v>
      </c>
    </row>
    <row r="8" spans="1:8" hidden="1" x14ac:dyDescent="0.25">
      <c r="A8" t="s">
        <v>81</v>
      </c>
      <c r="B8" t="s">
        <v>57</v>
      </c>
      <c r="C8">
        <v>8</v>
      </c>
      <c r="D8" s="3">
        <f>'Itemized Prizes'!E54</f>
        <v>500</v>
      </c>
      <c r="E8" s="3">
        <f t="shared" si="1"/>
        <v>4000</v>
      </c>
      <c r="F8" s="3">
        <f>'Itemized Prizes'!C54*C8</f>
        <v>2000</v>
      </c>
      <c r="G8" s="3">
        <f>E8-F8</f>
        <v>2000</v>
      </c>
      <c r="H8" s="3">
        <f t="shared" si="0"/>
        <v>2000</v>
      </c>
    </row>
    <row r="9" spans="1:8" hidden="1" x14ac:dyDescent="0.25">
      <c r="A9" t="s">
        <v>105</v>
      </c>
      <c r="B9" t="s">
        <v>58</v>
      </c>
      <c r="C9">
        <v>100</v>
      </c>
      <c r="D9" s="3">
        <f>'Itemized Prizes'!E55</f>
        <v>6.8</v>
      </c>
      <c r="E9" s="3">
        <f t="shared" si="1"/>
        <v>680</v>
      </c>
      <c r="F9" s="3">
        <f>'Itemized Prizes'!C55*C9</f>
        <v>340</v>
      </c>
      <c r="G9" s="3">
        <f t="shared" si="2"/>
        <v>340</v>
      </c>
      <c r="H9" s="3">
        <f t="shared" si="0"/>
        <v>340</v>
      </c>
    </row>
    <row r="10" spans="1:8" hidden="1" x14ac:dyDescent="0.25">
      <c r="A10" s="8" t="s">
        <v>71</v>
      </c>
      <c r="B10" s="5"/>
      <c r="C10" s="5"/>
      <c r="D10" s="7"/>
      <c r="E10" s="7">
        <f>SUM(E4:E9)</f>
        <v>6857.5</v>
      </c>
      <c r="F10" s="11">
        <f t="shared" ref="F10:H10" si="3">SUM(F4:F9)</f>
        <v>3491</v>
      </c>
      <c r="G10" s="11">
        <f t="shared" si="3"/>
        <v>3366.5</v>
      </c>
      <c r="H10" s="11">
        <f t="shared" si="3"/>
        <v>3366.5</v>
      </c>
    </row>
    <row r="11" spans="1:8" x14ac:dyDescent="0.25">
      <c r="A11" s="13"/>
    </row>
    <row r="12" spans="1:8" x14ac:dyDescent="0.25">
      <c r="A12" s="14" t="s">
        <v>93</v>
      </c>
    </row>
    <row r="13" spans="1:8" ht="30" x14ac:dyDescent="0.25">
      <c r="A13" s="1" t="s">
        <v>106</v>
      </c>
      <c r="B13" t="s">
        <v>40</v>
      </c>
      <c r="C13">
        <v>1</v>
      </c>
      <c r="D13" s="3">
        <f>'Itemized Prizes'!E42</f>
        <v>1528</v>
      </c>
      <c r="E13" s="3">
        <f t="shared" ref="E13:E18" si="4">D13*C13</f>
        <v>1528</v>
      </c>
      <c r="F13" s="3">
        <f>'Itemized Prizes'!C42*C13</f>
        <v>764</v>
      </c>
      <c r="G13" s="3">
        <f>E13-F13</f>
        <v>764</v>
      </c>
      <c r="H13" s="3">
        <f t="shared" ref="H13:H18" si="5">G13</f>
        <v>764</v>
      </c>
    </row>
    <row r="14" spans="1:8" x14ac:dyDescent="0.25">
      <c r="A14" s="15" t="s">
        <v>133</v>
      </c>
      <c r="B14" t="s">
        <v>40</v>
      </c>
      <c r="C14">
        <v>3</v>
      </c>
      <c r="D14" s="3">
        <f>'Itemized Prizes'!E34</f>
        <v>382</v>
      </c>
      <c r="E14" s="3">
        <f t="shared" si="4"/>
        <v>1146</v>
      </c>
      <c r="F14" s="3">
        <f>'Itemized Prizes'!C$34*C14</f>
        <v>573</v>
      </c>
      <c r="G14" s="3">
        <f t="shared" ref="G14:G18" si="6">E14-F14</f>
        <v>573</v>
      </c>
      <c r="H14" s="3">
        <f t="shared" si="5"/>
        <v>573</v>
      </c>
    </row>
    <row r="15" spans="1:8" x14ac:dyDescent="0.25">
      <c r="A15" s="16" t="s">
        <v>52</v>
      </c>
      <c r="B15" t="s">
        <v>40</v>
      </c>
      <c r="C15">
        <v>1</v>
      </c>
      <c r="D15" s="3">
        <f>'Itemized Prizes'!E53</f>
        <v>373.5</v>
      </c>
      <c r="E15" s="3">
        <f t="shared" si="4"/>
        <v>373.5</v>
      </c>
      <c r="F15" s="3">
        <f>'Itemized Prizes'!C$53*C15</f>
        <v>249</v>
      </c>
      <c r="G15" s="3">
        <f t="shared" si="6"/>
        <v>124.5</v>
      </c>
      <c r="H15" s="3">
        <f t="shared" si="5"/>
        <v>124.5</v>
      </c>
    </row>
    <row r="16" spans="1:8" hidden="1" x14ac:dyDescent="0.25">
      <c r="A16" t="s">
        <v>39</v>
      </c>
      <c r="B16" t="s">
        <v>40</v>
      </c>
      <c r="D16" s="3">
        <f>'Itemized Prizes'!E44</f>
        <v>176</v>
      </c>
      <c r="E16" s="3">
        <f t="shared" si="4"/>
        <v>0</v>
      </c>
      <c r="F16" s="3">
        <f>'Itemized Prizes'!C$53*C16</f>
        <v>0</v>
      </c>
      <c r="G16" s="3">
        <f t="shared" si="6"/>
        <v>0</v>
      </c>
      <c r="H16" s="3">
        <f t="shared" si="5"/>
        <v>0</v>
      </c>
    </row>
    <row r="17" spans="1:8" hidden="1" x14ac:dyDescent="0.25">
      <c r="A17" t="s">
        <v>59</v>
      </c>
      <c r="B17" t="s">
        <v>57</v>
      </c>
      <c r="C17">
        <v>8</v>
      </c>
      <c r="D17" s="3">
        <f>'Itemized Prizes'!E54</f>
        <v>500</v>
      </c>
      <c r="E17" s="3">
        <f t="shared" si="4"/>
        <v>4000</v>
      </c>
      <c r="F17" s="3">
        <f>'Itemized Prizes'!C54*C17</f>
        <v>2000</v>
      </c>
      <c r="G17" s="3">
        <f t="shared" si="6"/>
        <v>2000</v>
      </c>
      <c r="H17" s="3">
        <f t="shared" si="5"/>
        <v>2000</v>
      </c>
    </row>
    <row r="18" spans="1:8" hidden="1" x14ac:dyDescent="0.25">
      <c r="A18" t="s">
        <v>107</v>
      </c>
      <c r="B18" t="s">
        <v>58</v>
      </c>
      <c r="C18">
        <v>100</v>
      </c>
      <c r="D18" s="3">
        <f>'Itemized Prizes'!E55</f>
        <v>6.8</v>
      </c>
      <c r="E18" s="3">
        <f t="shared" si="4"/>
        <v>680</v>
      </c>
      <c r="F18" s="3">
        <f>'Itemized Prizes'!C55*C18</f>
        <v>340</v>
      </c>
      <c r="G18" s="3">
        <f t="shared" si="6"/>
        <v>340</v>
      </c>
      <c r="H18" s="3">
        <f t="shared" si="5"/>
        <v>340</v>
      </c>
    </row>
    <row r="19" spans="1:8" hidden="1" x14ac:dyDescent="0.25">
      <c r="A19" s="8" t="s">
        <v>71</v>
      </c>
      <c r="B19" s="5"/>
      <c r="C19" s="5"/>
      <c r="D19" s="7"/>
      <c r="E19" s="7">
        <f>SUM(E13:E18)</f>
        <v>7727.5</v>
      </c>
      <c r="F19" s="11">
        <f t="shared" ref="F19" si="7">SUM(F13:F18)</f>
        <v>3926</v>
      </c>
      <c r="G19" s="11">
        <f t="shared" ref="G19" si="8">SUM(G13:G18)</f>
        <v>3801.5</v>
      </c>
      <c r="H19" s="11">
        <f t="shared" ref="H19" si="9">SUM(H13:H18)</f>
        <v>3801.5</v>
      </c>
    </row>
    <row r="21" spans="1:8" x14ac:dyDescent="0.25">
      <c r="A21" s="5" t="s">
        <v>94</v>
      </c>
    </row>
    <row r="22" spans="1:8" ht="30" x14ac:dyDescent="0.25">
      <c r="A22" s="1" t="s">
        <v>108</v>
      </c>
      <c r="B22" t="s">
        <v>40</v>
      </c>
      <c r="C22">
        <v>1</v>
      </c>
      <c r="D22" s="3">
        <f>'Itemized Prizes'!E41</f>
        <v>1528</v>
      </c>
      <c r="E22" s="3">
        <f t="shared" ref="E22:E29" si="10">D22*C22</f>
        <v>1528</v>
      </c>
      <c r="F22" s="3">
        <f>'Itemized Prizes'!C$41*C22</f>
        <v>764</v>
      </c>
      <c r="G22" s="3">
        <f t="shared" ref="G22:G29" si="11">E22-F22</f>
        <v>764</v>
      </c>
      <c r="H22" s="3">
        <f t="shared" ref="H22:H29" si="12">G22</f>
        <v>764</v>
      </c>
    </row>
    <row r="23" spans="1:8" x14ac:dyDescent="0.25">
      <c r="A23" s="16" t="s">
        <v>134</v>
      </c>
      <c r="B23" t="s">
        <v>40</v>
      </c>
      <c r="C23">
        <v>4</v>
      </c>
      <c r="D23" s="3">
        <f>'Itemized Prizes'!E34</f>
        <v>382</v>
      </c>
      <c r="E23" s="3">
        <f>D23*C23</f>
        <v>1528</v>
      </c>
      <c r="F23" s="3">
        <f>'Itemized Prizes'!C34*C23</f>
        <v>764</v>
      </c>
      <c r="G23" s="3">
        <f t="shared" si="11"/>
        <v>764</v>
      </c>
      <c r="H23" s="3">
        <f t="shared" si="12"/>
        <v>764</v>
      </c>
    </row>
    <row r="24" spans="1:8" ht="30" x14ac:dyDescent="0.25">
      <c r="A24" s="1" t="s">
        <v>76</v>
      </c>
      <c r="B24" t="s">
        <v>40</v>
      </c>
      <c r="C24">
        <v>1</v>
      </c>
      <c r="D24" s="3">
        <f>'Itemized Prizes'!E26</f>
        <v>182</v>
      </c>
      <c r="E24" s="3">
        <f t="shared" si="10"/>
        <v>182</v>
      </c>
      <c r="F24" s="3">
        <f>'Itemized Prizes'!C26*C24</f>
        <v>91</v>
      </c>
      <c r="G24" s="3">
        <f t="shared" si="11"/>
        <v>91</v>
      </c>
      <c r="H24" s="3">
        <f t="shared" si="12"/>
        <v>91</v>
      </c>
    </row>
    <row r="25" spans="1:8" x14ac:dyDescent="0.25">
      <c r="A25" s="16" t="s">
        <v>131</v>
      </c>
      <c r="B25" t="s">
        <v>40</v>
      </c>
      <c r="C25">
        <v>20</v>
      </c>
      <c r="D25" s="3">
        <f>'Itemized Prizes'!E5</f>
        <v>13</v>
      </c>
      <c r="E25" s="3">
        <f t="shared" si="10"/>
        <v>260</v>
      </c>
      <c r="F25" s="3">
        <f>'Itemized Prizes'!C5*C25</f>
        <v>130</v>
      </c>
      <c r="G25" s="3">
        <f t="shared" si="11"/>
        <v>130</v>
      </c>
      <c r="H25" s="3">
        <f t="shared" si="12"/>
        <v>130</v>
      </c>
    </row>
    <row r="26" spans="1:8" x14ac:dyDescent="0.25">
      <c r="A26" s="16" t="s">
        <v>52</v>
      </c>
      <c r="B26" t="s">
        <v>40</v>
      </c>
      <c r="C26">
        <v>1</v>
      </c>
      <c r="D26" s="3">
        <f>'Itemized Prizes'!E53</f>
        <v>373.5</v>
      </c>
      <c r="E26" s="3">
        <f t="shared" si="10"/>
        <v>373.5</v>
      </c>
      <c r="F26" s="3">
        <f>'Itemized Prizes'!C53*C26</f>
        <v>249</v>
      </c>
      <c r="G26" s="3">
        <f t="shared" si="11"/>
        <v>124.5</v>
      </c>
      <c r="H26" s="3">
        <f t="shared" si="12"/>
        <v>124.5</v>
      </c>
    </row>
    <row r="27" spans="1:8" hidden="1" x14ac:dyDescent="0.25">
      <c r="A27" t="s">
        <v>39</v>
      </c>
      <c r="B27" t="s">
        <v>40</v>
      </c>
      <c r="D27" s="3">
        <f>'Itemized Prizes'!E44</f>
        <v>176</v>
      </c>
      <c r="E27" s="3">
        <f t="shared" si="10"/>
        <v>0</v>
      </c>
      <c r="F27" s="3">
        <f>'Itemized Prizes'!C$53*C27</f>
        <v>0</v>
      </c>
      <c r="G27" s="3">
        <f t="shared" si="11"/>
        <v>0</v>
      </c>
      <c r="H27" s="3">
        <f t="shared" si="12"/>
        <v>0</v>
      </c>
    </row>
    <row r="28" spans="1:8" hidden="1" x14ac:dyDescent="0.25">
      <c r="A28" t="s">
        <v>59</v>
      </c>
      <c r="B28" t="s">
        <v>57</v>
      </c>
      <c r="C28">
        <v>8</v>
      </c>
      <c r="D28" s="3">
        <f>'Itemized Prizes'!E54</f>
        <v>500</v>
      </c>
      <c r="E28" s="3">
        <f t="shared" si="10"/>
        <v>4000</v>
      </c>
      <c r="F28" s="3">
        <f>'Itemized Prizes'!C54*C28</f>
        <v>2000</v>
      </c>
      <c r="G28" s="3">
        <f t="shared" si="11"/>
        <v>2000</v>
      </c>
      <c r="H28" s="3">
        <f t="shared" si="12"/>
        <v>2000</v>
      </c>
    </row>
    <row r="29" spans="1:8" hidden="1" x14ac:dyDescent="0.25">
      <c r="A29" t="s">
        <v>107</v>
      </c>
      <c r="B29" t="s">
        <v>58</v>
      </c>
      <c r="C29">
        <v>100</v>
      </c>
      <c r="D29" s="3">
        <f>'Itemized Prizes'!E55</f>
        <v>6.8</v>
      </c>
      <c r="E29" s="3">
        <f t="shared" si="10"/>
        <v>680</v>
      </c>
      <c r="F29" s="3">
        <f>'Itemized Prizes'!C55*C29</f>
        <v>340</v>
      </c>
      <c r="G29" s="3">
        <f t="shared" si="11"/>
        <v>340</v>
      </c>
      <c r="H29" s="3">
        <f t="shared" si="12"/>
        <v>340</v>
      </c>
    </row>
    <row r="30" spans="1:8" hidden="1" x14ac:dyDescent="0.25">
      <c r="A30" s="8" t="s">
        <v>71</v>
      </c>
      <c r="B30" s="5"/>
      <c r="C30" s="5"/>
      <c r="D30" s="7"/>
      <c r="E30" s="7">
        <f>SUM(E22:E29)</f>
        <v>8551.5</v>
      </c>
      <c r="F30" s="11">
        <f t="shared" ref="F30:G30" si="13">SUM(F22:F29)</f>
        <v>4338</v>
      </c>
      <c r="G30" s="11">
        <f t="shared" si="13"/>
        <v>4213.5</v>
      </c>
      <c r="H30" s="11">
        <f>SUM(H22:H29)</f>
        <v>4213.5</v>
      </c>
    </row>
    <row r="31" spans="1:8" ht="14.25" customHeight="1" x14ac:dyDescent="0.25"/>
    <row r="32" spans="1:8" x14ac:dyDescent="0.25">
      <c r="A32" s="5" t="s">
        <v>95</v>
      </c>
    </row>
    <row r="33" spans="1:8" x14ac:dyDescent="0.25">
      <c r="A33" t="s">
        <v>50</v>
      </c>
      <c r="B33" t="s">
        <v>40</v>
      </c>
      <c r="C33">
        <v>1</v>
      </c>
      <c r="D33" s="3">
        <f>'Itemized Prizes'!E26</f>
        <v>182</v>
      </c>
      <c r="E33" s="3">
        <f t="shared" ref="E33:E38" si="14">D33*C33</f>
        <v>182</v>
      </c>
      <c r="F33" s="3">
        <f>'Itemized Prizes'!C26*C33</f>
        <v>91</v>
      </c>
      <c r="G33" s="3">
        <f t="shared" ref="G33:G38" si="15">E33-F33</f>
        <v>91</v>
      </c>
      <c r="H33" s="3">
        <f t="shared" ref="H33:H38" si="16">G33</f>
        <v>91</v>
      </c>
    </row>
    <row r="34" spans="1:8" x14ac:dyDescent="0.25">
      <c r="A34" s="21" t="s">
        <v>90</v>
      </c>
      <c r="B34" t="s">
        <v>40</v>
      </c>
      <c r="C34">
        <v>50</v>
      </c>
      <c r="D34" s="3">
        <f>'Itemized Prizes'!E6</f>
        <v>11</v>
      </c>
      <c r="E34" s="3">
        <f t="shared" si="14"/>
        <v>550</v>
      </c>
      <c r="F34" s="3">
        <f>'Itemized Prizes'!C6*C34</f>
        <v>275</v>
      </c>
      <c r="G34" s="3">
        <f t="shared" si="15"/>
        <v>275</v>
      </c>
      <c r="H34" s="3">
        <f t="shared" si="16"/>
        <v>275</v>
      </c>
    </row>
    <row r="35" spans="1:8" x14ac:dyDescent="0.25">
      <c r="A35" s="16" t="s">
        <v>134</v>
      </c>
      <c r="B35" t="s">
        <v>40</v>
      </c>
      <c r="C35">
        <v>4</v>
      </c>
      <c r="D35" s="3">
        <f>'Itemized Prizes'!E34</f>
        <v>382</v>
      </c>
      <c r="E35" s="3">
        <f t="shared" si="14"/>
        <v>1528</v>
      </c>
      <c r="F35" s="3">
        <f>'Itemized Prizes'!C34*C35</f>
        <v>764</v>
      </c>
      <c r="G35" s="3">
        <f t="shared" si="15"/>
        <v>764</v>
      </c>
      <c r="H35" s="3">
        <f t="shared" si="16"/>
        <v>764</v>
      </c>
    </row>
    <row r="36" spans="1:8" x14ac:dyDescent="0.25">
      <c r="A36" t="s">
        <v>52</v>
      </c>
      <c r="B36" t="s">
        <v>40</v>
      </c>
      <c r="C36">
        <v>1</v>
      </c>
      <c r="D36" s="3">
        <f>'Itemized Prizes'!E53</f>
        <v>373.5</v>
      </c>
      <c r="E36" s="3">
        <f t="shared" si="14"/>
        <v>373.5</v>
      </c>
      <c r="F36" s="3">
        <f>'Itemized Prizes'!C53*C36</f>
        <v>249</v>
      </c>
      <c r="G36" s="3">
        <f t="shared" si="15"/>
        <v>124.5</v>
      </c>
      <c r="H36" s="3">
        <f t="shared" si="16"/>
        <v>124.5</v>
      </c>
    </row>
    <row r="37" spans="1:8" hidden="1" x14ac:dyDescent="0.25">
      <c r="A37" t="s">
        <v>81</v>
      </c>
      <c r="B37" t="s">
        <v>57</v>
      </c>
      <c r="C37">
        <v>8</v>
      </c>
      <c r="D37" s="3">
        <f>'Itemized Prizes'!E54</f>
        <v>500</v>
      </c>
      <c r="E37" s="3">
        <f t="shared" si="14"/>
        <v>4000</v>
      </c>
      <c r="F37" s="3">
        <f>'Itemized Prizes'!C54*C37</f>
        <v>2000</v>
      </c>
      <c r="G37" s="3">
        <f t="shared" si="15"/>
        <v>2000</v>
      </c>
      <c r="H37" s="3">
        <f t="shared" si="16"/>
        <v>2000</v>
      </c>
    </row>
    <row r="38" spans="1:8" hidden="1" x14ac:dyDescent="0.25">
      <c r="A38" t="s">
        <v>105</v>
      </c>
      <c r="B38" t="s">
        <v>58</v>
      </c>
      <c r="C38">
        <v>100</v>
      </c>
      <c r="D38" s="3">
        <f>'Itemized Prizes'!E55</f>
        <v>6.8</v>
      </c>
      <c r="E38" s="3">
        <f t="shared" si="14"/>
        <v>680</v>
      </c>
      <c r="F38" s="3">
        <f>'Itemized Prizes'!C55*C38</f>
        <v>340</v>
      </c>
      <c r="G38" s="3">
        <f t="shared" si="15"/>
        <v>340</v>
      </c>
      <c r="H38" s="3">
        <f t="shared" si="16"/>
        <v>340</v>
      </c>
    </row>
    <row r="39" spans="1:8" hidden="1" x14ac:dyDescent="0.25">
      <c r="A39" s="8" t="s">
        <v>71</v>
      </c>
      <c r="B39" s="5"/>
      <c r="C39" s="5"/>
      <c r="D39" s="7"/>
      <c r="E39" s="7">
        <f>SUM(E33:E38)</f>
        <v>7313.5</v>
      </c>
      <c r="F39" s="11">
        <f t="shared" ref="F39:H39" si="17">SUM(F33:F38)</f>
        <v>3719</v>
      </c>
      <c r="G39" s="11">
        <f t="shared" si="17"/>
        <v>3594.5</v>
      </c>
      <c r="H39" s="11">
        <f t="shared" si="17"/>
        <v>3594.5</v>
      </c>
    </row>
    <row r="41" spans="1:8" x14ac:dyDescent="0.25">
      <c r="A41" s="5" t="s">
        <v>96</v>
      </c>
    </row>
    <row r="42" spans="1:8" x14ac:dyDescent="0.25">
      <c r="A42" s="16" t="s">
        <v>125</v>
      </c>
      <c r="B42" t="s">
        <v>40</v>
      </c>
      <c r="C42">
        <v>3</v>
      </c>
      <c r="D42" s="3">
        <f>'Itemized Prizes'!E28</f>
        <v>372</v>
      </c>
      <c r="E42" s="3">
        <f t="shared" ref="E42:E47" si="18">D42*C42</f>
        <v>1116</v>
      </c>
      <c r="F42" s="3">
        <f>'Itemized Prizes'!C28*C42</f>
        <v>558</v>
      </c>
      <c r="G42" s="3">
        <f t="shared" ref="G42:G47" si="19">E42-F42</f>
        <v>558</v>
      </c>
      <c r="H42" s="3">
        <f t="shared" ref="H42:H47" si="20">G42</f>
        <v>558</v>
      </c>
    </row>
    <row r="43" spans="1:8" x14ac:dyDescent="0.25">
      <c r="A43" s="16" t="s">
        <v>90</v>
      </c>
      <c r="B43" t="s">
        <v>40</v>
      </c>
      <c r="C43">
        <v>50</v>
      </c>
      <c r="D43" s="3">
        <f>'Itemized Prizes'!E6</f>
        <v>11</v>
      </c>
      <c r="E43" s="3">
        <f t="shared" si="18"/>
        <v>550</v>
      </c>
      <c r="F43" s="3">
        <f>'Itemized Prizes'!C6*C43</f>
        <v>275</v>
      </c>
      <c r="G43" s="3">
        <f t="shared" si="19"/>
        <v>275</v>
      </c>
      <c r="H43" s="3">
        <f t="shared" si="20"/>
        <v>275</v>
      </c>
    </row>
    <row r="44" spans="1:8" x14ac:dyDescent="0.25">
      <c r="A44" s="16" t="s">
        <v>134</v>
      </c>
      <c r="B44" t="s">
        <v>40</v>
      </c>
      <c r="C44">
        <v>4</v>
      </c>
      <c r="D44" s="3">
        <f>'Itemized Prizes'!E34</f>
        <v>382</v>
      </c>
      <c r="E44" s="3">
        <f t="shared" si="18"/>
        <v>1528</v>
      </c>
      <c r="F44" s="3">
        <f>'Itemized Prizes'!C34*C44</f>
        <v>764</v>
      </c>
      <c r="G44" s="3">
        <f t="shared" si="19"/>
        <v>764</v>
      </c>
      <c r="H44" s="3">
        <f t="shared" si="20"/>
        <v>764</v>
      </c>
    </row>
    <row r="45" spans="1:8" x14ac:dyDescent="0.25">
      <c r="A45" t="s">
        <v>52</v>
      </c>
      <c r="C45">
        <v>1</v>
      </c>
      <c r="D45" s="3">
        <f>'Itemized Prizes'!E53</f>
        <v>373.5</v>
      </c>
      <c r="E45" s="3">
        <f t="shared" si="18"/>
        <v>373.5</v>
      </c>
      <c r="F45" s="3">
        <f>'Itemized Prizes'!C53*C45</f>
        <v>249</v>
      </c>
      <c r="G45" s="3">
        <f t="shared" si="19"/>
        <v>124.5</v>
      </c>
      <c r="H45" s="3">
        <f t="shared" si="20"/>
        <v>124.5</v>
      </c>
    </row>
    <row r="46" spans="1:8" hidden="1" x14ac:dyDescent="0.25">
      <c r="A46" t="s">
        <v>59</v>
      </c>
      <c r="B46" t="s">
        <v>57</v>
      </c>
      <c r="C46">
        <v>8</v>
      </c>
      <c r="D46" s="3">
        <f>'Itemized Prizes'!E54</f>
        <v>500</v>
      </c>
      <c r="E46" s="3">
        <f t="shared" si="18"/>
        <v>4000</v>
      </c>
      <c r="F46" s="3">
        <f>'Itemized Prizes'!C54*C46</f>
        <v>2000</v>
      </c>
      <c r="G46" s="3">
        <f t="shared" si="19"/>
        <v>2000</v>
      </c>
      <c r="H46" s="3">
        <f t="shared" si="20"/>
        <v>2000</v>
      </c>
    </row>
    <row r="47" spans="1:8" hidden="1" x14ac:dyDescent="0.25">
      <c r="A47" t="s">
        <v>107</v>
      </c>
      <c r="B47" t="s">
        <v>58</v>
      </c>
      <c r="C47">
        <v>100</v>
      </c>
      <c r="D47" s="3">
        <f>'Itemized Prizes'!E55</f>
        <v>6.8</v>
      </c>
      <c r="E47" s="3">
        <f t="shared" si="18"/>
        <v>680</v>
      </c>
      <c r="F47" s="3">
        <f>'Itemized Prizes'!C55*C47</f>
        <v>340</v>
      </c>
      <c r="G47" s="3">
        <f t="shared" si="19"/>
        <v>340</v>
      </c>
      <c r="H47" s="3">
        <f t="shared" si="20"/>
        <v>340</v>
      </c>
    </row>
    <row r="48" spans="1:8" hidden="1" x14ac:dyDescent="0.25">
      <c r="A48" s="8" t="s">
        <v>71</v>
      </c>
      <c r="B48" s="5"/>
      <c r="C48" s="5"/>
      <c r="D48" s="7"/>
      <c r="E48" s="7">
        <f>SUM(E42:E47)</f>
        <v>8247.5</v>
      </c>
      <c r="F48" s="11">
        <f t="shared" ref="F48:H48" si="21">SUM(F42:F47)</f>
        <v>4186</v>
      </c>
      <c r="G48" s="11">
        <f t="shared" si="21"/>
        <v>4061.5</v>
      </c>
      <c r="H48" s="11">
        <f t="shared" si="21"/>
        <v>4061.5</v>
      </c>
    </row>
    <row r="50" spans="1:8" x14ac:dyDescent="0.25">
      <c r="A50" s="5" t="s">
        <v>97</v>
      </c>
    </row>
    <row r="51" spans="1:8" ht="30" x14ac:dyDescent="0.25">
      <c r="A51" s="1" t="s">
        <v>108</v>
      </c>
      <c r="B51" t="s">
        <v>40</v>
      </c>
      <c r="C51">
        <v>1</v>
      </c>
      <c r="D51" s="3">
        <f>'Itemized Prizes'!E41</f>
        <v>1528</v>
      </c>
      <c r="E51" s="3">
        <f t="shared" ref="E51:E58" si="22">D51*C51</f>
        <v>1528</v>
      </c>
      <c r="F51" s="3">
        <f>'Itemized Prizes'!C41*C51</f>
        <v>764</v>
      </c>
      <c r="G51" s="3">
        <f t="shared" ref="G51:G58" si="23">E51-F51</f>
        <v>764</v>
      </c>
      <c r="H51" s="3">
        <f t="shared" ref="H51:H58" si="24">G51</f>
        <v>764</v>
      </c>
    </row>
    <row r="52" spans="1:8" x14ac:dyDescent="0.25">
      <c r="A52" s="16" t="s">
        <v>134</v>
      </c>
      <c r="B52" t="s">
        <v>40</v>
      </c>
      <c r="C52">
        <v>4</v>
      </c>
      <c r="D52" s="3">
        <f>'Itemized Prizes'!E34</f>
        <v>382</v>
      </c>
      <c r="E52" s="3">
        <f t="shared" si="22"/>
        <v>1528</v>
      </c>
      <c r="F52" s="3">
        <f>'Itemized Prizes'!C34*C52</f>
        <v>764</v>
      </c>
      <c r="G52" s="3">
        <f t="shared" si="23"/>
        <v>764</v>
      </c>
      <c r="H52" s="3">
        <f t="shared" si="24"/>
        <v>764</v>
      </c>
    </row>
    <row r="53" spans="1:8" x14ac:dyDescent="0.25">
      <c r="A53" s="16" t="s">
        <v>52</v>
      </c>
      <c r="B53" t="s">
        <v>40</v>
      </c>
      <c r="C53">
        <v>1</v>
      </c>
      <c r="D53" s="3">
        <f>'Itemized Prizes'!E53</f>
        <v>373.5</v>
      </c>
      <c r="E53" s="3">
        <f t="shared" si="22"/>
        <v>373.5</v>
      </c>
      <c r="F53" s="3">
        <f>'Itemized Prizes'!C53*C53</f>
        <v>249</v>
      </c>
      <c r="G53" s="3">
        <f t="shared" si="23"/>
        <v>124.5</v>
      </c>
      <c r="H53" s="3">
        <f t="shared" si="24"/>
        <v>124.5</v>
      </c>
    </row>
    <row r="54" spans="1:8" x14ac:dyDescent="0.25">
      <c r="A54" t="s">
        <v>55</v>
      </c>
      <c r="D54" s="3">
        <v>200</v>
      </c>
      <c r="E54" s="3">
        <f t="shared" si="22"/>
        <v>0</v>
      </c>
      <c r="F54" s="3">
        <v>200</v>
      </c>
      <c r="G54" s="3">
        <f t="shared" si="23"/>
        <v>-200</v>
      </c>
      <c r="H54" s="3">
        <f t="shared" si="24"/>
        <v>-200</v>
      </c>
    </row>
    <row r="55" spans="1:8" x14ac:dyDescent="0.25">
      <c r="A55" t="s">
        <v>56</v>
      </c>
      <c r="D55" s="3">
        <v>400</v>
      </c>
      <c r="E55" s="3">
        <f t="shared" si="22"/>
        <v>0</v>
      </c>
      <c r="F55" s="3">
        <v>400</v>
      </c>
      <c r="G55" s="3">
        <f>E55-F55</f>
        <v>-400</v>
      </c>
      <c r="H55" s="3">
        <f t="shared" si="24"/>
        <v>-400</v>
      </c>
    </row>
    <row r="56" spans="1:8" hidden="1" x14ac:dyDescent="0.25">
      <c r="A56" t="s">
        <v>39</v>
      </c>
      <c r="D56" s="3">
        <f>'Itemized Prizes'!E55</f>
        <v>6.8</v>
      </c>
      <c r="E56" s="3">
        <f t="shared" si="22"/>
        <v>0</v>
      </c>
      <c r="F56" s="3">
        <f>'Itemized Prizes'!C$53*C56</f>
        <v>0</v>
      </c>
      <c r="G56" s="3">
        <f t="shared" si="23"/>
        <v>0</v>
      </c>
      <c r="H56" s="3">
        <f t="shared" si="24"/>
        <v>0</v>
      </c>
    </row>
    <row r="57" spans="1:8" hidden="1" x14ac:dyDescent="0.25">
      <c r="A57" t="s">
        <v>59</v>
      </c>
      <c r="B57" t="s">
        <v>57</v>
      </c>
      <c r="C57">
        <v>8</v>
      </c>
      <c r="D57" s="3">
        <f>'Itemized Prizes'!E54</f>
        <v>500</v>
      </c>
      <c r="E57" s="3">
        <f t="shared" si="22"/>
        <v>4000</v>
      </c>
      <c r="F57" s="3">
        <f>'Itemized Prizes'!C54*C57</f>
        <v>2000</v>
      </c>
      <c r="G57" s="3">
        <f t="shared" si="23"/>
        <v>2000</v>
      </c>
      <c r="H57" s="3">
        <f t="shared" si="24"/>
        <v>2000</v>
      </c>
    </row>
    <row r="58" spans="1:8" hidden="1" x14ac:dyDescent="0.25">
      <c r="A58" t="s">
        <v>107</v>
      </c>
      <c r="B58" t="s">
        <v>58</v>
      </c>
      <c r="C58">
        <v>100</v>
      </c>
      <c r="D58" s="3">
        <f>'Itemized Prizes'!E55</f>
        <v>6.8</v>
      </c>
      <c r="E58" s="3">
        <f t="shared" si="22"/>
        <v>680</v>
      </c>
      <c r="F58" s="3">
        <f>'Itemized Prizes'!C55*C58</f>
        <v>340</v>
      </c>
      <c r="G58" s="3">
        <f t="shared" si="23"/>
        <v>340</v>
      </c>
      <c r="H58" s="3">
        <f t="shared" si="24"/>
        <v>340</v>
      </c>
    </row>
    <row r="59" spans="1:8" hidden="1" x14ac:dyDescent="0.25">
      <c r="A59" s="8" t="s">
        <v>71</v>
      </c>
      <c r="B59" s="5"/>
      <c r="C59" s="5"/>
      <c r="D59" s="7"/>
      <c r="E59" s="7">
        <f>SUM(E51:E58)</f>
        <v>8109.5</v>
      </c>
      <c r="F59" s="11">
        <f t="shared" ref="F59:H59" si="25">SUM(F51:F58)</f>
        <v>4717</v>
      </c>
      <c r="G59" s="11">
        <f>SUM(G51:G58)</f>
        <v>3392.5</v>
      </c>
      <c r="H59" s="11">
        <f t="shared" si="25"/>
        <v>3392.5</v>
      </c>
    </row>
    <row r="61" spans="1:8" x14ac:dyDescent="0.25">
      <c r="A61" s="5" t="s">
        <v>98</v>
      </c>
    </row>
    <row r="62" spans="1:8" ht="30" x14ac:dyDescent="0.25">
      <c r="A62" s="1" t="s">
        <v>108</v>
      </c>
      <c r="B62" t="s">
        <v>40</v>
      </c>
      <c r="C62">
        <v>1</v>
      </c>
      <c r="D62" s="3">
        <f>'Itemized Prizes'!E41</f>
        <v>1528</v>
      </c>
      <c r="E62" s="3">
        <f t="shared" ref="E62:E76" si="26">D62*C62</f>
        <v>1528</v>
      </c>
      <c r="F62" s="3">
        <f>'Itemized Prizes'!C41*C62</f>
        <v>764</v>
      </c>
      <c r="G62" s="3">
        <f t="shared" ref="G62:G67" si="27">E62-F62</f>
        <v>764</v>
      </c>
      <c r="H62" s="3">
        <f t="shared" ref="H62:H67" si="28">G62</f>
        <v>764</v>
      </c>
    </row>
    <row r="63" spans="1:8" x14ac:dyDescent="0.25">
      <c r="A63" s="21" t="s">
        <v>62</v>
      </c>
      <c r="B63" t="s">
        <v>40</v>
      </c>
      <c r="C63">
        <v>1</v>
      </c>
      <c r="D63" s="3">
        <f>'Itemized Prizes'!E54</f>
        <v>500</v>
      </c>
      <c r="E63" s="3">
        <f>D63*C63</f>
        <v>500</v>
      </c>
      <c r="F63" s="3">
        <f>'Itemized Prizes'!C54*C63</f>
        <v>250</v>
      </c>
      <c r="G63" s="3">
        <f t="shared" si="27"/>
        <v>250</v>
      </c>
      <c r="H63" s="3">
        <f t="shared" si="28"/>
        <v>250</v>
      </c>
    </row>
    <row r="64" spans="1:8" x14ac:dyDescent="0.25">
      <c r="A64" s="16" t="s">
        <v>52</v>
      </c>
      <c r="B64" t="s">
        <v>40</v>
      </c>
      <c r="C64">
        <v>1</v>
      </c>
      <c r="D64" s="3">
        <f>'Itemized Prizes'!E53</f>
        <v>373.5</v>
      </c>
      <c r="E64" s="3">
        <f t="shared" ref="E64:E67" si="29">D64*C64</f>
        <v>373.5</v>
      </c>
      <c r="F64" s="3">
        <f>'Itemized Prizes'!C53*C64</f>
        <v>249</v>
      </c>
      <c r="G64" s="3">
        <f t="shared" si="27"/>
        <v>124.5</v>
      </c>
      <c r="H64" s="3">
        <f t="shared" si="28"/>
        <v>124.5</v>
      </c>
    </row>
    <row r="65" spans="1:8" hidden="1" x14ac:dyDescent="0.25">
      <c r="A65" t="s">
        <v>39</v>
      </c>
      <c r="B65" t="s">
        <v>40</v>
      </c>
      <c r="D65" s="3">
        <f>'Itemized Prizes'!E44</f>
        <v>176</v>
      </c>
      <c r="E65" s="3">
        <f t="shared" si="29"/>
        <v>0</v>
      </c>
      <c r="F65" s="3">
        <f>'Itemized Prizes'!C$53*C65</f>
        <v>0</v>
      </c>
      <c r="G65" s="3">
        <f t="shared" si="27"/>
        <v>0</v>
      </c>
      <c r="H65" s="3">
        <f t="shared" si="28"/>
        <v>0</v>
      </c>
    </row>
    <row r="66" spans="1:8" hidden="1" x14ac:dyDescent="0.25">
      <c r="A66" t="s">
        <v>83</v>
      </c>
      <c r="B66" t="s">
        <v>57</v>
      </c>
      <c r="C66">
        <v>1</v>
      </c>
      <c r="D66" s="3">
        <f>'Itemized Prizes'!E54</f>
        <v>500</v>
      </c>
      <c r="E66" s="3">
        <f t="shared" si="29"/>
        <v>500</v>
      </c>
      <c r="F66" s="3">
        <f>'Itemized Prizes'!C54*C66</f>
        <v>250</v>
      </c>
      <c r="G66" s="3">
        <f t="shared" si="27"/>
        <v>250</v>
      </c>
      <c r="H66" s="3">
        <f t="shared" si="28"/>
        <v>250</v>
      </c>
    </row>
    <row r="67" spans="1:8" hidden="1" x14ac:dyDescent="0.25">
      <c r="A67" t="s">
        <v>107</v>
      </c>
      <c r="B67" t="s">
        <v>58</v>
      </c>
      <c r="D67" s="3">
        <f>'Itemized Prizes'!E55</f>
        <v>6.8</v>
      </c>
      <c r="E67" s="3">
        <f t="shared" si="29"/>
        <v>0</v>
      </c>
      <c r="F67" s="3">
        <f>'Itemized Prizes'!C55*C67</f>
        <v>0</v>
      </c>
      <c r="G67" s="3">
        <f t="shared" si="27"/>
        <v>0</v>
      </c>
      <c r="H67" s="3">
        <f t="shared" si="28"/>
        <v>0</v>
      </c>
    </row>
    <row r="68" spans="1:8" hidden="1" x14ac:dyDescent="0.25">
      <c r="A68" s="8" t="s">
        <v>71</v>
      </c>
      <c r="B68" s="5"/>
      <c r="C68" s="5"/>
      <c r="D68" s="7"/>
      <c r="E68" s="7">
        <f>SUM(E62:E67)</f>
        <v>2901.5</v>
      </c>
      <c r="F68" s="11">
        <f>SUM(F62:F67)</f>
        <v>1513</v>
      </c>
      <c r="G68" s="11">
        <f t="shared" ref="G68:H68" si="30">SUM(G62:G67)</f>
        <v>1388.5</v>
      </c>
      <c r="H68" s="11">
        <f t="shared" si="30"/>
        <v>1388.5</v>
      </c>
    </row>
    <row r="70" spans="1:8" x14ac:dyDescent="0.25">
      <c r="A70" s="5" t="s">
        <v>115</v>
      </c>
    </row>
    <row r="71" spans="1:8" ht="30" x14ac:dyDescent="0.25">
      <c r="A71" s="1" t="s">
        <v>108</v>
      </c>
      <c r="B71" t="s">
        <v>40</v>
      </c>
      <c r="C71">
        <v>1</v>
      </c>
      <c r="D71" s="3">
        <f>'Itemized Prizes'!E41</f>
        <v>1528</v>
      </c>
      <c r="E71" s="3">
        <f t="shared" si="26"/>
        <v>1528</v>
      </c>
      <c r="F71" s="3">
        <f>'Itemized Prizes'!C41*C71</f>
        <v>764</v>
      </c>
      <c r="G71" s="3">
        <f t="shared" ref="G71:G76" si="31">E71-F71</f>
        <v>764</v>
      </c>
      <c r="H71" s="3">
        <f t="shared" ref="H71:H76" si="32">G71</f>
        <v>764</v>
      </c>
    </row>
    <row r="72" spans="1:8" x14ac:dyDescent="0.25">
      <c r="A72" s="21" t="s">
        <v>77</v>
      </c>
      <c r="B72" t="s">
        <v>40</v>
      </c>
      <c r="C72">
        <v>2</v>
      </c>
      <c r="D72" s="3">
        <f>'Itemized Prizes'!E54</f>
        <v>500</v>
      </c>
      <c r="E72" s="3">
        <f t="shared" si="26"/>
        <v>1000</v>
      </c>
      <c r="F72" s="3">
        <f>'Itemized Prizes'!C54*C72</f>
        <v>500</v>
      </c>
      <c r="G72" s="3">
        <f t="shared" si="31"/>
        <v>500</v>
      </c>
      <c r="H72" s="3">
        <f t="shared" si="32"/>
        <v>500</v>
      </c>
    </row>
    <row r="73" spans="1:8" x14ac:dyDescent="0.25">
      <c r="A73" s="16" t="s">
        <v>52</v>
      </c>
      <c r="B73" t="s">
        <v>40</v>
      </c>
      <c r="C73">
        <v>1</v>
      </c>
      <c r="D73" s="3">
        <f>'Itemized Prizes'!E53</f>
        <v>373.5</v>
      </c>
      <c r="E73" s="3">
        <f t="shared" si="26"/>
        <v>373.5</v>
      </c>
      <c r="F73" s="3">
        <f>'Itemized Prizes'!C53*C73</f>
        <v>249</v>
      </c>
      <c r="G73" s="3">
        <f t="shared" si="31"/>
        <v>124.5</v>
      </c>
      <c r="H73" s="3">
        <f t="shared" si="32"/>
        <v>124.5</v>
      </c>
    </row>
    <row r="74" spans="1:8" hidden="1" x14ac:dyDescent="0.25">
      <c r="A74" t="s">
        <v>39</v>
      </c>
      <c r="B74" t="s">
        <v>40</v>
      </c>
      <c r="D74" s="3">
        <f>'Itemized Prizes'!E44</f>
        <v>176</v>
      </c>
      <c r="E74" s="3">
        <f t="shared" si="26"/>
        <v>0</v>
      </c>
      <c r="F74" s="3">
        <f>'Itemized Prizes'!C$53*C74</f>
        <v>0</v>
      </c>
      <c r="G74" s="3">
        <f t="shared" si="31"/>
        <v>0</v>
      </c>
      <c r="H74" s="3">
        <f t="shared" si="32"/>
        <v>0</v>
      </c>
    </row>
    <row r="75" spans="1:8" hidden="1" x14ac:dyDescent="0.25">
      <c r="A75" t="s">
        <v>83</v>
      </c>
      <c r="B75" t="s">
        <v>57</v>
      </c>
      <c r="C75">
        <v>1</v>
      </c>
      <c r="D75" s="3">
        <f>'Itemized Prizes'!E54</f>
        <v>500</v>
      </c>
      <c r="E75" s="3">
        <f t="shared" si="26"/>
        <v>500</v>
      </c>
      <c r="F75" s="3">
        <f>'Itemized Prizes'!C54*C75</f>
        <v>250</v>
      </c>
      <c r="G75" s="3">
        <f t="shared" si="31"/>
        <v>250</v>
      </c>
      <c r="H75" s="3">
        <f t="shared" si="32"/>
        <v>250</v>
      </c>
    </row>
    <row r="76" spans="1:8" hidden="1" x14ac:dyDescent="0.25">
      <c r="A76" t="s">
        <v>107</v>
      </c>
      <c r="B76" t="s">
        <v>58</v>
      </c>
      <c r="D76" s="3">
        <f>'Itemized Prizes'!E103</f>
        <v>0</v>
      </c>
      <c r="E76" s="3">
        <f t="shared" si="26"/>
        <v>0</v>
      </c>
      <c r="F76" s="3">
        <f>'Itemized Prizes'!C55*C76</f>
        <v>0</v>
      </c>
      <c r="G76" s="3">
        <f t="shared" si="31"/>
        <v>0</v>
      </c>
      <c r="H76" s="3">
        <f t="shared" si="32"/>
        <v>0</v>
      </c>
    </row>
    <row r="77" spans="1:8" hidden="1" x14ac:dyDescent="0.25">
      <c r="A77" s="8" t="s">
        <v>71</v>
      </c>
      <c r="B77" s="5"/>
      <c r="C77" s="5"/>
      <c r="D77" s="7"/>
      <c r="E77" s="7">
        <f>SUM(E71:E76)</f>
        <v>3401.5</v>
      </c>
      <c r="F77" s="11">
        <f t="shared" ref="F77:H77" si="33">SUM(F71:F76)</f>
        <v>1763</v>
      </c>
      <c r="G77" s="11">
        <f t="shared" si="33"/>
        <v>1638.5</v>
      </c>
      <c r="H77" s="11">
        <f t="shared" si="33"/>
        <v>1638.5</v>
      </c>
    </row>
    <row r="79" spans="1:8" x14ac:dyDescent="0.25">
      <c r="A79" s="18" t="s">
        <v>116</v>
      </c>
    </row>
    <row r="80" spans="1:8" x14ac:dyDescent="0.25">
      <c r="A80" s="19" t="s">
        <v>123</v>
      </c>
      <c r="B80" t="s">
        <v>57</v>
      </c>
      <c r="C80">
        <v>1</v>
      </c>
      <c r="D80" s="3">
        <f>'Itemized Prizes'!E41</f>
        <v>1528</v>
      </c>
      <c r="E80" s="3">
        <f>D80*C80</f>
        <v>1528</v>
      </c>
      <c r="F80" s="3">
        <f>'Itemized Prizes'!C41*C80</f>
        <v>764</v>
      </c>
      <c r="G80" s="3">
        <f t="shared" ref="G80:G81" si="34">E80-F80</f>
        <v>764</v>
      </c>
      <c r="H80" s="3">
        <f t="shared" ref="H80:H81" si="35">G80</f>
        <v>764</v>
      </c>
    </row>
    <row r="81" spans="1:8" hidden="1" x14ac:dyDescent="0.25">
      <c r="A81" t="s">
        <v>59</v>
      </c>
      <c r="B81" t="s">
        <v>57</v>
      </c>
      <c r="C81">
        <v>1</v>
      </c>
      <c r="D81" s="3">
        <f>'Itemized Prizes'!E54</f>
        <v>500</v>
      </c>
      <c r="E81" s="3">
        <f t="shared" ref="E81" si="36">D81*C81</f>
        <v>500</v>
      </c>
      <c r="F81" s="3">
        <f>'Itemized Prizes'!C54*C81</f>
        <v>250</v>
      </c>
      <c r="G81" s="3">
        <f t="shared" si="34"/>
        <v>250</v>
      </c>
      <c r="H81" s="3">
        <f t="shared" si="35"/>
        <v>250</v>
      </c>
    </row>
    <row r="82" spans="1:8" hidden="1" x14ac:dyDescent="0.25">
      <c r="A82" t="s">
        <v>107</v>
      </c>
      <c r="B82" t="s">
        <v>58</v>
      </c>
    </row>
    <row r="83" spans="1:8" hidden="1" x14ac:dyDescent="0.25">
      <c r="A83" s="8" t="s">
        <v>71</v>
      </c>
      <c r="B83" s="5"/>
      <c r="C83" s="5"/>
      <c r="D83" s="7"/>
      <c r="E83" s="7">
        <f>SUM(E80:E82)</f>
        <v>2028</v>
      </c>
      <c r="F83" s="7">
        <f>SUM(F80:F82)</f>
        <v>1014</v>
      </c>
      <c r="G83" s="7">
        <f>SUM(G80:G82)</f>
        <v>1014</v>
      </c>
      <c r="H83" s="7">
        <f>SUM(H80:H82)</f>
        <v>1014</v>
      </c>
    </row>
    <row r="84" spans="1:8" x14ac:dyDescent="0.25">
      <c r="A84" s="20" t="s">
        <v>124</v>
      </c>
      <c r="B84" s="5"/>
      <c r="C84" s="5"/>
      <c r="D84" s="7"/>
      <c r="E84" s="7"/>
      <c r="F84" s="7"/>
      <c r="G84" s="7"/>
      <c r="H84" s="7"/>
    </row>
    <row r="85" spans="1:8" x14ac:dyDescent="0.25">
      <c r="A85" s="4"/>
    </row>
    <row r="86" spans="1:8" x14ac:dyDescent="0.25">
      <c r="A86" s="5" t="s">
        <v>117</v>
      </c>
    </row>
    <row r="87" spans="1:8" x14ac:dyDescent="0.25">
      <c r="A87" s="23" t="s">
        <v>126</v>
      </c>
      <c r="B87" t="s">
        <v>57</v>
      </c>
      <c r="C87">
        <v>1</v>
      </c>
      <c r="D87" s="3">
        <f>'Itemized Prizes'!E41</f>
        <v>1528</v>
      </c>
      <c r="E87" s="3">
        <f>D87*C87</f>
        <v>1528</v>
      </c>
      <c r="F87" s="3">
        <f>'Itemized Prizes'!C41*C87</f>
        <v>764</v>
      </c>
      <c r="G87" s="3">
        <f t="shared" ref="G87:G88" si="37">E87-F87</f>
        <v>764</v>
      </c>
      <c r="H87" s="3">
        <f t="shared" ref="H87:H88" si="38">G87</f>
        <v>764</v>
      </c>
    </row>
    <row r="88" spans="1:8" hidden="1" x14ac:dyDescent="0.25">
      <c r="A88" t="s">
        <v>59</v>
      </c>
      <c r="B88" t="s">
        <v>57</v>
      </c>
      <c r="C88">
        <v>2</v>
      </c>
      <c r="D88" s="3">
        <f>'Itemized Prizes'!E54</f>
        <v>500</v>
      </c>
      <c r="E88" s="3">
        <f>D88*C88</f>
        <v>1000</v>
      </c>
      <c r="F88" s="3">
        <f>'Itemized Prizes'!C54*C88</f>
        <v>500</v>
      </c>
      <c r="G88" s="3">
        <f t="shared" si="37"/>
        <v>500</v>
      </c>
      <c r="H88" s="3">
        <f t="shared" si="38"/>
        <v>500</v>
      </c>
    </row>
    <row r="89" spans="1:8" hidden="1" x14ac:dyDescent="0.25">
      <c r="A89" t="s">
        <v>107</v>
      </c>
      <c r="B89" t="s">
        <v>58</v>
      </c>
    </row>
    <row r="90" spans="1:8" hidden="1" x14ac:dyDescent="0.25">
      <c r="A90" s="8" t="s">
        <v>71</v>
      </c>
      <c r="B90" s="5"/>
      <c r="C90" s="5"/>
      <c r="D90" s="7"/>
      <c r="E90" s="7">
        <f>SUM(E87:E89)</f>
        <v>2528</v>
      </c>
      <c r="F90" s="7">
        <f>SUM(F87:F89)</f>
        <v>1264</v>
      </c>
      <c r="G90" s="7">
        <f>SUM(G87:G89)</f>
        <v>1264</v>
      </c>
      <c r="H90" s="7">
        <f>SUM(H87:H89)</f>
        <v>1264</v>
      </c>
    </row>
    <row r="91" spans="1:8" x14ac:dyDescent="0.25">
      <c r="A91" s="22" t="s">
        <v>127</v>
      </c>
      <c r="B91" s="5"/>
      <c r="C91" s="5"/>
      <c r="D91" s="7"/>
      <c r="E91" s="7"/>
      <c r="F91" s="7"/>
      <c r="G91" s="7"/>
      <c r="H91" s="7"/>
    </row>
    <row r="92" spans="1:8" x14ac:dyDescent="0.25">
      <c r="A92" s="4"/>
    </row>
    <row r="93" spans="1:8" x14ac:dyDescent="0.25">
      <c r="A93" s="5" t="s">
        <v>118</v>
      </c>
    </row>
    <row r="94" spans="1:8" x14ac:dyDescent="0.25">
      <c r="A94" s="23" t="s">
        <v>128</v>
      </c>
      <c r="B94" t="s">
        <v>57</v>
      </c>
      <c r="C94">
        <v>1</v>
      </c>
      <c r="D94" s="3">
        <f>'Itemized Prizes'!E41</f>
        <v>1528</v>
      </c>
      <c r="E94" s="3">
        <f>D94*C94</f>
        <v>1528</v>
      </c>
      <c r="F94" s="3">
        <f>'Itemized Prizes'!C41*C94</f>
        <v>764</v>
      </c>
      <c r="G94" s="3">
        <f t="shared" ref="G94:G95" si="39">E94-F94</f>
        <v>764</v>
      </c>
      <c r="H94" s="3">
        <f t="shared" ref="H94:H95" si="40">G94</f>
        <v>764</v>
      </c>
    </row>
    <row r="95" spans="1:8" hidden="1" x14ac:dyDescent="0.25">
      <c r="A95" t="s">
        <v>59</v>
      </c>
      <c r="B95" t="s">
        <v>57</v>
      </c>
      <c r="C95">
        <v>3</v>
      </c>
      <c r="D95" s="3">
        <f>'Itemized Prizes'!E54</f>
        <v>500</v>
      </c>
      <c r="E95" s="3">
        <f t="shared" ref="E95" si="41">D95*C95</f>
        <v>1500</v>
      </c>
      <c r="F95" s="3">
        <f>'Itemized Prizes'!C54*C95</f>
        <v>750</v>
      </c>
      <c r="G95" s="3">
        <f t="shared" si="39"/>
        <v>750</v>
      </c>
      <c r="H95" s="3">
        <f t="shared" si="40"/>
        <v>750</v>
      </c>
    </row>
    <row r="96" spans="1:8" hidden="1" x14ac:dyDescent="0.25">
      <c r="A96" t="s">
        <v>107</v>
      </c>
      <c r="B96" t="s">
        <v>58</v>
      </c>
    </row>
    <row r="97" spans="1:8" hidden="1" x14ac:dyDescent="0.25">
      <c r="A97" s="8" t="s">
        <v>71</v>
      </c>
      <c r="C97" s="5"/>
      <c r="D97" s="7"/>
      <c r="E97" s="7">
        <f>SUM(E94:E96)</f>
        <v>3028</v>
      </c>
      <c r="F97" s="7">
        <f>SUM(F94:F96)</f>
        <v>1514</v>
      </c>
      <c r="G97" s="7">
        <f>SUM(G94:G96)</f>
        <v>1514</v>
      </c>
      <c r="H97" s="7">
        <f>SUM(H94:H96)</f>
        <v>1514</v>
      </c>
    </row>
    <row r="98" spans="1:8" x14ac:dyDescent="0.25">
      <c r="A98" s="22" t="s">
        <v>129</v>
      </c>
      <c r="C98" s="5"/>
      <c r="D98" s="7"/>
      <c r="E98" s="7"/>
      <c r="F98" s="7"/>
      <c r="G98" s="7"/>
      <c r="H98" s="7"/>
    </row>
    <row r="100" spans="1:8" x14ac:dyDescent="0.25">
      <c r="A100" s="6" t="s">
        <v>119</v>
      </c>
    </row>
    <row r="101" spans="1:8" ht="30" x14ac:dyDescent="0.25">
      <c r="A101" s="24" t="s">
        <v>130</v>
      </c>
      <c r="B101" t="s">
        <v>57</v>
      </c>
      <c r="C101">
        <v>1</v>
      </c>
      <c r="D101" s="3">
        <f>'Itemized Prizes'!E41</f>
        <v>1528</v>
      </c>
      <c r="E101" s="3">
        <f>D101*C101</f>
        <v>1528</v>
      </c>
      <c r="F101" s="3">
        <f>'Itemized Prizes'!C41*C101</f>
        <v>764</v>
      </c>
      <c r="G101" s="3">
        <f t="shared" ref="G101:G102" si="42">E101-F101</f>
        <v>764</v>
      </c>
      <c r="H101" s="3">
        <f t="shared" ref="H101:H102" si="43">G101</f>
        <v>764</v>
      </c>
    </row>
    <row r="102" spans="1:8" hidden="1" x14ac:dyDescent="0.25">
      <c r="A102" t="s">
        <v>59</v>
      </c>
      <c r="B102" t="s">
        <v>57</v>
      </c>
      <c r="C102">
        <v>1</v>
      </c>
      <c r="D102" s="3">
        <f>'Itemized Prizes'!E54</f>
        <v>500</v>
      </c>
      <c r="E102" s="3">
        <f t="shared" ref="E102" si="44">D102*C102</f>
        <v>500</v>
      </c>
      <c r="F102" s="3">
        <f>'Itemized Prizes'!C54*C102</f>
        <v>250</v>
      </c>
      <c r="G102" s="3">
        <f t="shared" si="42"/>
        <v>250</v>
      </c>
      <c r="H102" s="3">
        <f t="shared" si="43"/>
        <v>250</v>
      </c>
    </row>
    <row r="103" spans="1:8" hidden="1" x14ac:dyDescent="0.25">
      <c r="A103" t="s">
        <v>107</v>
      </c>
      <c r="B103" t="s">
        <v>58</v>
      </c>
    </row>
    <row r="104" spans="1:8" hidden="1" x14ac:dyDescent="0.25">
      <c r="A104" s="8" t="s">
        <v>71</v>
      </c>
      <c r="B104" s="5"/>
      <c r="C104" s="5"/>
      <c r="D104" s="7"/>
      <c r="E104" s="7">
        <f>SUM(E101:E103)</f>
        <v>2028</v>
      </c>
      <c r="F104" s="7">
        <f>SUM(F101:F103)</f>
        <v>1014</v>
      </c>
      <c r="G104" s="7">
        <f>SUM(G101:G103)</f>
        <v>1014</v>
      </c>
      <c r="H104" s="7">
        <f>SUM(H101:H103)</f>
        <v>1014</v>
      </c>
    </row>
    <row r="105" spans="1:8" x14ac:dyDescent="0.25">
      <c r="A105" s="22" t="s">
        <v>124</v>
      </c>
      <c r="B105" s="5"/>
      <c r="C105" s="5"/>
      <c r="D105" s="7"/>
      <c r="E105" s="7"/>
      <c r="F105" s="7"/>
      <c r="G105" s="7"/>
      <c r="H105" s="7"/>
    </row>
    <row r="106" spans="1:8" x14ac:dyDescent="0.25">
      <c r="A106" s="8"/>
      <c r="B106" s="5"/>
      <c r="C106" s="5"/>
      <c r="D106" s="7"/>
      <c r="E106" s="7"/>
      <c r="F106" s="7"/>
      <c r="G106" s="7"/>
      <c r="H106" s="7"/>
    </row>
    <row r="107" spans="1:8" x14ac:dyDescent="0.25">
      <c r="A107" s="6" t="s">
        <v>120</v>
      </c>
    </row>
    <row r="108" spans="1:8" ht="30" x14ac:dyDescent="0.25">
      <c r="A108" s="24" t="s">
        <v>130</v>
      </c>
      <c r="B108" t="s">
        <v>57</v>
      </c>
      <c r="C108">
        <v>1</v>
      </c>
      <c r="D108" s="3">
        <f>'Itemized Prizes'!E41</f>
        <v>1528</v>
      </c>
      <c r="E108" s="3">
        <f>D108*C108</f>
        <v>1528</v>
      </c>
      <c r="F108" s="3">
        <f>'Itemized Prizes'!C41*C108</f>
        <v>764</v>
      </c>
      <c r="G108" s="3">
        <f t="shared" ref="G108:G109" si="45">E108-F108</f>
        <v>764</v>
      </c>
      <c r="H108" s="3">
        <f t="shared" ref="H108:H109" si="46">G108</f>
        <v>764</v>
      </c>
    </row>
    <row r="109" spans="1:8" hidden="1" x14ac:dyDescent="0.25">
      <c r="A109" t="s">
        <v>59</v>
      </c>
      <c r="B109" t="s">
        <v>57</v>
      </c>
      <c r="C109">
        <v>2</v>
      </c>
      <c r="D109" s="3">
        <f>'Itemized Prizes'!E54</f>
        <v>500</v>
      </c>
      <c r="E109" s="3">
        <f t="shared" ref="E109" si="47">D109*C109</f>
        <v>1000</v>
      </c>
      <c r="F109" s="3">
        <f>'Itemized Prizes'!C54*C109</f>
        <v>500</v>
      </c>
      <c r="G109" s="3">
        <f t="shared" si="45"/>
        <v>500</v>
      </c>
      <c r="H109" s="3">
        <f t="shared" si="46"/>
        <v>500</v>
      </c>
    </row>
    <row r="110" spans="1:8" hidden="1" x14ac:dyDescent="0.25">
      <c r="A110" t="s">
        <v>107</v>
      </c>
      <c r="B110" t="s">
        <v>58</v>
      </c>
    </row>
    <row r="111" spans="1:8" hidden="1" x14ac:dyDescent="0.25">
      <c r="A111" s="8" t="s">
        <v>71</v>
      </c>
      <c r="B111" s="5"/>
      <c r="C111" s="5"/>
      <c r="D111" s="7"/>
      <c r="E111" s="7">
        <f>SUM(E108:E110)</f>
        <v>2528</v>
      </c>
      <c r="F111" s="7">
        <f>SUM(F108:F110)</f>
        <v>1264</v>
      </c>
      <c r="G111" s="7">
        <f>SUM(G108:G110)</f>
        <v>1264</v>
      </c>
      <c r="H111" s="7">
        <f>SUM(H108:H110)</f>
        <v>1264</v>
      </c>
    </row>
    <row r="112" spans="1:8" x14ac:dyDescent="0.25">
      <c r="A112" s="22" t="s">
        <v>127</v>
      </c>
      <c r="B112" s="5"/>
      <c r="C112" s="5"/>
      <c r="D112" s="7"/>
      <c r="E112" s="7"/>
      <c r="F112" s="7"/>
      <c r="G112" s="7"/>
      <c r="H112" s="7"/>
    </row>
    <row r="114" spans="1:1" x14ac:dyDescent="0.25">
      <c r="A114" s="5" t="s">
        <v>99</v>
      </c>
    </row>
    <row r="115" spans="1:1" x14ac:dyDescent="0.25">
      <c r="A115" s="5" t="s">
        <v>102</v>
      </c>
    </row>
    <row r="116" spans="1:1" x14ac:dyDescent="0.25">
      <c r="A116" s="12" t="s">
        <v>110</v>
      </c>
    </row>
    <row r="117" spans="1:1" x14ac:dyDescent="0.25">
      <c r="A117" s="12" t="s">
        <v>111</v>
      </c>
    </row>
    <row r="118" spans="1:1" x14ac:dyDescent="0.25">
      <c r="A118" s="12" t="s">
        <v>112</v>
      </c>
    </row>
    <row r="119" spans="1:1" x14ac:dyDescent="0.25">
      <c r="A119" t="s">
        <v>100</v>
      </c>
    </row>
    <row r="120" spans="1:1" x14ac:dyDescent="0.25">
      <c r="A120" s="16" t="s">
        <v>135</v>
      </c>
    </row>
    <row r="121" spans="1:1" x14ac:dyDescent="0.25">
      <c r="A121" s="5" t="s">
        <v>101</v>
      </c>
    </row>
    <row r="122" spans="1:1" x14ac:dyDescent="0.25">
      <c r="A122" s="17" t="s">
        <v>121</v>
      </c>
    </row>
    <row r="123" spans="1:1" x14ac:dyDescent="0.25">
      <c r="A123" s="5" t="s">
        <v>103</v>
      </c>
    </row>
    <row r="124" spans="1:1" x14ac:dyDescent="0.25">
      <c r="A124" s="12" t="s">
        <v>109</v>
      </c>
    </row>
    <row r="125" spans="1:1" x14ac:dyDescent="0.25">
      <c r="A125" s="12" t="s">
        <v>122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A55" sqref="A55:XFD55"/>
    </sheetView>
  </sheetViews>
  <sheetFormatPr defaultRowHeight="15" x14ac:dyDescent="0.25"/>
  <cols>
    <col min="1" max="1" width="33" customWidth="1"/>
    <col min="2" max="2" width="4.7109375" hidden="1" customWidth="1"/>
    <col min="3" max="3" width="9.7109375" style="3" hidden="1" customWidth="1"/>
    <col min="4" max="4" width="8.140625" hidden="1" customWidth="1"/>
    <col min="5" max="5" width="9.5703125" bestFit="1" customWidth="1"/>
  </cols>
  <sheetData>
    <row r="1" spans="1:5" hidden="1" x14ac:dyDescent="0.25">
      <c r="A1" t="s">
        <v>2</v>
      </c>
      <c r="B1" t="s">
        <v>36</v>
      </c>
      <c r="C1" s="3" t="s">
        <v>3</v>
      </c>
      <c r="D1" t="s">
        <v>1</v>
      </c>
      <c r="E1" t="s">
        <v>70</v>
      </c>
    </row>
    <row r="2" spans="1:5" hidden="1" x14ac:dyDescent="0.25"/>
    <row r="3" spans="1:5" x14ac:dyDescent="0.25">
      <c r="A3" t="s">
        <v>4</v>
      </c>
      <c r="B3" t="s">
        <v>40</v>
      </c>
      <c r="C3" s="3">
        <v>7.5</v>
      </c>
      <c r="D3">
        <v>2</v>
      </c>
      <c r="E3" s="3">
        <f>D3*C3</f>
        <v>15</v>
      </c>
    </row>
    <row r="4" spans="1:5" x14ac:dyDescent="0.25">
      <c r="A4" t="s">
        <v>5</v>
      </c>
      <c r="B4" t="s">
        <v>40</v>
      </c>
      <c r="C4" s="3">
        <v>6.5</v>
      </c>
      <c r="D4">
        <v>2</v>
      </c>
      <c r="E4" s="3">
        <f t="shared" ref="E4:E37" si="0">D4*C4</f>
        <v>13</v>
      </c>
    </row>
    <row r="5" spans="1:5" x14ac:dyDescent="0.25">
      <c r="A5" t="s">
        <v>6</v>
      </c>
      <c r="B5" t="s">
        <v>40</v>
      </c>
      <c r="C5" s="3">
        <v>5.5</v>
      </c>
      <c r="D5">
        <v>2</v>
      </c>
      <c r="E5" s="3">
        <f t="shared" si="0"/>
        <v>11</v>
      </c>
    </row>
    <row r="6" spans="1:5" x14ac:dyDescent="0.25">
      <c r="A6" t="s">
        <v>7</v>
      </c>
      <c r="B6" t="s">
        <v>40</v>
      </c>
      <c r="C6" s="3">
        <v>5</v>
      </c>
      <c r="D6">
        <v>2</v>
      </c>
      <c r="E6" s="3">
        <f t="shared" si="0"/>
        <v>10</v>
      </c>
    </row>
    <row r="7" spans="1:5" x14ac:dyDescent="0.25">
      <c r="A7" t="s">
        <v>8</v>
      </c>
      <c r="B7" t="s">
        <v>40</v>
      </c>
      <c r="C7" s="3">
        <v>3.8</v>
      </c>
      <c r="D7">
        <v>2</v>
      </c>
      <c r="E7" s="3">
        <f t="shared" si="0"/>
        <v>7.6</v>
      </c>
    </row>
    <row r="8" spans="1:5" x14ac:dyDescent="0.25">
      <c r="E8" s="3"/>
    </row>
    <row r="9" spans="1:5" x14ac:dyDescent="0.25">
      <c r="A9" t="s">
        <v>9</v>
      </c>
      <c r="B9" t="s">
        <v>40</v>
      </c>
      <c r="C9" s="3">
        <v>25</v>
      </c>
      <c r="D9">
        <v>2</v>
      </c>
      <c r="E9" s="3">
        <f t="shared" si="0"/>
        <v>50</v>
      </c>
    </row>
    <row r="10" spans="1:5" x14ac:dyDescent="0.25">
      <c r="A10" t="s">
        <v>10</v>
      </c>
      <c r="B10" t="s">
        <v>40</v>
      </c>
      <c r="C10" s="3">
        <v>22.5</v>
      </c>
      <c r="D10">
        <v>2</v>
      </c>
      <c r="E10" s="3">
        <f t="shared" si="0"/>
        <v>45</v>
      </c>
    </row>
    <row r="11" spans="1:5" x14ac:dyDescent="0.25">
      <c r="A11" t="s">
        <v>11</v>
      </c>
      <c r="B11" t="s">
        <v>40</v>
      </c>
      <c r="C11" s="3">
        <v>20.5</v>
      </c>
      <c r="D11">
        <v>2</v>
      </c>
      <c r="E11" s="3">
        <f t="shared" si="0"/>
        <v>41</v>
      </c>
    </row>
    <row r="12" spans="1:5" x14ac:dyDescent="0.25">
      <c r="A12" t="s">
        <v>12</v>
      </c>
      <c r="B12" t="s">
        <v>40</v>
      </c>
      <c r="C12" s="3">
        <v>25</v>
      </c>
      <c r="D12">
        <v>2</v>
      </c>
      <c r="E12" s="3">
        <f t="shared" si="0"/>
        <v>50</v>
      </c>
    </row>
    <row r="13" spans="1:5" x14ac:dyDescent="0.25">
      <c r="A13" t="s">
        <v>13</v>
      </c>
      <c r="B13" t="s">
        <v>40</v>
      </c>
      <c r="C13" s="3">
        <v>22.5</v>
      </c>
      <c r="D13">
        <v>2</v>
      </c>
      <c r="E13" s="3">
        <f t="shared" si="0"/>
        <v>45</v>
      </c>
    </row>
    <row r="14" spans="1:5" x14ac:dyDescent="0.25">
      <c r="A14" t="s">
        <v>14</v>
      </c>
      <c r="B14" t="s">
        <v>40</v>
      </c>
      <c r="C14" s="3">
        <v>20.5</v>
      </c>
      <c r="D14">
        <v>2</v>
      </c>
      <c r="E14" s="3">
        <f t="shared" si="0"/>
        <v>41</v>
      </c>
    </row>
    <row r="15" spans="1:5" x14ac:dyDescent="0.25">
      <c r="E15" s="3"/>
    </row>
    <row r="16" spans="1:5" x14ac:dyDescent="0.25">
      <c r="A16" t="s">
        <v>15</v>
      </c>
      <c r="B16" t="s">
        <v>40</v>
      </c>
      <c r="C16" s="3">
        <v>45</v>
      </c>
      <c r="D16">
        <v>2</v>
      </c>
      <c r="E16" s="3">
        <f t="shared" si="0"/>
        <v>90</v>
      </c>
    </row>
    <row r="17" spans="1:5" x14ac:dyDescent="0.25">
      <c r="A17" t="s">
        <v>16</v>
      </c>
      <c r="B17" t="s">
        <v>40</v>
      </c>
      <c r="C17" s="3">
        <v>40</v>
      </c>
      <c r="D17">
        <v>2</v>
      </c>
      <c r="E17" s="3">
        <f t="shared" si="0"/>
        <v>80</v>
      </c>
    </row>
    <row r="18" spans="1:5" x14ac:dyDescent="0.25">
      <c r="A18" t="s">
        <v>17</v>
      </c>
      <c r="B18" t="s">
        <v>40</v>
      </c>
      <c r="C18" s="3">
        <v>37.5</v>
      </c>
      <c r="D18">
        <v>2</v>
      </c>
      <c r="E18" s="3">
        <f t="shared" si="0"/>
        <v>75</v>
      </c>
    </row>
    <row r="19" spans="1:5" x14ac:dyDescent="0.25">
      <c r="E19" s="3"/>
    </row>
    <row r="20" spans="1:5" x14ac:dyDescent="0.25">
      <c r="A20" t="s">
        <v>18</v>
      </c>
      <c r="B20" t="s">
        <v>40</v>
      </c>
      <c r="C20" s="3">
        <v>45</v>
      </c>
      <c r="D20">
        <v>2</v>
      </c>
      <c r="E20" s="3">
        <f t="shared" si="0"/>
        <v>90</v>
      </c>
    </row>
    <row r="21" spans="1:5" x14ac:dyDescent="0.25">
      <c r="A21" t="s">
        <v>19</v>
      </c>
      <c r="B21" t="s">
        <v>40</v>
      </c>
      <c r="C21" s="3">
        <v>40</v>
      </c>
      <c r="D21">
        <v>2</v>
      </c>
      <c r="E21" s="3">
        <f t="shared" si="0"/>
        <v>80</v>
      </c>
    </row>
    <row r="22" spans="1:5" x14ac:dyDescent="0.25">
      <c r="A22" t="s">
        <v>20</v>
      </c>
      <c r="B22" t="s">
        <v>40</v>
      </c>
      <c r="C22" s="3">
        <v>37.5</v>
      </c>
      <c r="D22">
        <v>2</v>
      </c>
      <c r="E22" s="3">
        <f t="shared" si="0"/>
        <v>75</v>
      </c>
    </row>
    <row r="23" spans="1:5" x14ac:dyDescent="0.25">
      <c r="E23" s="3"/>
    </row>
    <row r="24" spans="1:5" x14ac:dyDescent="0.25">
      <c r="A24" t="s">
        <v>21</v>
      </c>
      <c r="E24" s="3"/>
    </row>
    <row r="25" spans="1:5" x14ac:dyDescent="0.25">
      <c r="A25" t="s">
        <v>22</v>
      </c>
      <c r="B25" t="s">
        <v>40</v>
      </c>
      <c r="C25" s="3">
        <v>91</v>
      </c>
      <c r="D25">
        <v>2</v>
      </c>
      <c r="E25" s="3">
        <f t="shared" si="0"/>
        <v>182</v>
      </c>
    </row>
    <row r="26" spans="1:5" x14ac:dyDescent="0.25">
      <c r="A26" t="s">
        <v>27</v>
      </c>
      <c r="B26" t="s">
        <v>40</v>
      </c>
      <c r="C26" s="3">
        <v>46</v>
      </c>
      <c r="D26">
        <v>2</v>
      </c>
      <c r="E26" s="3">
        <f t="shared" si="0"/>
        <v>92</v>
      </c>
    </row>
    <row r="27" spans="1:5" x14ac:dyDescent="0.25">
      <c r="A27" t="s">
        <v>23</v>
      </c>
      <c r="B27" t="s">
        <v>40</v>
      </c>
      <c r="C27" s="3">
        <v>186</v>
      </c>
      <c r="D27">
        <v>2</v>
      </c>
      <c r="E27" s="3">
        <f t="shared" si="0"/>
        <v>372</v>
      </c>
    </row>
    <row r="28" spans="1:5" x14ac:dyDescent="0.25">
      <c r="A28" t="s">
        <v>24</v>
      </c>
      <c r="B28" t="s">
        <v>40</v>
      </c>
      <c r="C28" s="3">
        <v>336</v>
      </c>
      <c r="D28">
        <v>2</v>
      </c>
      <c r="E28" s="3">
        <f t="shared" si="0"/>
        <v>672</v>
      </c>
    </row>
    <row r="29" spans="1:5" x14ac:dyDescent="0.25">
      <c r="A29" t="s">
        <v>30</v>
      </c>
      <c r="B29" t="s">
        <v>40</v>
      </c>
      <c r="C29" s="3">
        <v>622</v>
      </c>
      <c r="D29">
        <v>2</v>
      </c>
      <c r="E29" s="3">
        <f t="shared" si="0"/>
        <v>1244</v>
      </c>
    </row>
    <row r="30" spans="1:5" x14ac:dyDescent="0.25">
      <c r="E30" s="3"/>
    </row>
    <row r="31" spans="1:5" ht="30" x14ac:dyDescent="0.25">
      <c r="A31" s="1" t="s">
        <v>25</v>
      </c>
      <c r="E31" s="3"/>
    </row>
    <row r="32" spans="1:5" x14ac:dyDescent="0.25">
      <c r="A32" t="s">
        <v>26</v>
      </c>
      <c r="B32" t="s">
        <v>40</v>
      </c>
      <c r="C32" s="3">
        <v>129</v>
      </c>
      <c r="D32">
        <v>2</v>
      </c>
      <c r="E32" s="3">
        <f t="shared" si="0"/>
        <v>258</v>
      </c>
    </row>
    <row r="33" spans="1:5" x14ac:dyDescent="0.25">
      <c r="A33" t="s">
        <v>27</v>
      </c>
      <c r="B33" t="s">
        <v>40</v>
      </c>
      <c r="C33" s="3">
        <v>191</v>
      </c>
      <c r="D33">
        <v>2</v>
      </c>
      <c r="E33" s="3">
        <f t="shared" si="0"/>
        <v>382</v>
      </c>
    </row>
    <row r="34" spans="1:5" x14ac:dyDescent="0.25">
      <c r="A34" t="s">
        <v>28</v>
      </c>
      <c r="B34" t="s">
        <v>40</v>
      </c>
      <c r="C34" s="3">
        <v>265</v>
      </c>
      <c r="D34">
        <v>2</v>
      </c>
      <c r="E34" s="3">
        <f t="shared" si="0"/>
        <v>530</v>
      </c>
    </row>
    <row r="35" spans="1:5" x14ac:dyDescent="0.25">
      <c r="A35" t="s">
        <v>23</v>
      </c>
      <c r="B35" t="s">
        <v>40</v>
      </c>
      <c r="C35" s="3">
        <v>357</v>
      </c>
      <c r="D35">
        <v>2</v>
      </c>
      <c r="E35" s="3">
        <f t="shared" si="0"/>
        <v>714</v>
      </c>
    </row>
    <row r="36" spans="1:5" x14ac:dyDescent="0.25">
      <c r="A36" t="s">
        <v>24</v>
      </c>
      <c r="B36" t="s">
        <v>40</v>
      </c>
      <c r="C36" s="3">
        <v>589</v>
      </c>
      <c r="D36">
        <v>2</v>
      </c>
      <c r="E36" s="3">
        <f t="shared" si="0"/>
        <v>1178</v>
      </c>
    </row>
    <row r="37" spans="1:5" x14ac:dyDescent="0.25">
      <c r="A37" t="s">
        <v>29</v>
      </c>
      <c r="B37" t="s">
        <v>40</v>
      </c>
      <c r="C37" s="3">
        <v>868</v>
      </c>
      <c r="D37">
        <v>2</v>
      </c>
      <c r="E37" s="3">
        <f t="shared" si="0"/>
        <v>1736</v>
      </c>
    </row>
    <row r="39" spans="1:5" x14ac:dyDescent="0.25">
      <c r="A39" t="s">
        <v>31</v>
      </c>
    </row>
    <row r="40" spans="1:5" x14ac:dyDescent="0.25">
      <c r="A40" t="s">
        <v>32</v>
      </c>
      <c r="B40" t="s">
        <v>40</v>
      </c>
      <c r="C40" s="3">
        <v>764</v>
      </c>
      <c r="D40">
        <v>2</v>
      </c>
      <c r="E40" s="3">
        <f>D40*C40</f>
        <v>1528</v>
      </c>
    </row>
    <row r="41" spans="1:5" x14ac:dyDescent="0.25">
      <c r="A41" t="s">
        <v>33</v>
      </c>
      <c r="B41" t="s">
        <v>40</v>
      </c>
      <c r="C41" s="3">
        <v>764</v>
      </c>
      <c r="D41">
        <v>2</v>
      </c>
      <c r="E41" s="3">
        <f>D41*C41</f>
        <v>1528</v>
      </c>
    </row>
    <row r="42" spans="1:5" x14ac:dyDescent="0.25">
      <c r="A42" t="s">
        <v>34</v>
      </c>
      <c r="B42" t="s">
        <v>40</v>
      </c>
      <c r="C42" s="3">
        <v>1100</v>
      </c>
      <c r="D42">
        <v>2</v>
      </c>
      <c r="E42" s="3">
        <v>5600</v>
      </c>
    </row>
    <row r="43" spans="1:5" x14ac:dyDescent="0.25">
      <c r="A43" t="s">
        <v>69</v>
      </c>
      <c r="B43" t="s">
        <v>40</v>
      </c>
      <c r="C43" s="3">
        <v>88</v>
      </c>
      <c r="D43">
        <v>2</v>
      </c>
      <c r="E43" s="3">
        <f>D43*C43</f>
        <v>176</v>
      </c>
    </row>
    <row r="44" spans="1:5" x14ac:dyDescent="0.25">
      <c r="E44" s="3"/>
    </row>
    <row r="45" spans="1:5" x14ac:dyDescent="0.25">
      <c r="A45" t="s">
        <v>37</v>
      </c>
      <c r="E45" s="3"/>
    </row>
    <row r="46" spans="1:5" x14ac:dyDescent="0.25">
      <c r="A46" t="s">
        <v>32</v>
      </c>
      <c r="B46" t="s">
        <v>40</v>
      </c>
      <c r="C46" s="3">
        <v>1298</v>
      </c>
      <c r="D46">
        <v>2</v>
      </c>
      <c r="E46" s="3">
        <f>D46*C46</f>
        <v>2596</v>
      </c>
    </row>
    <row r="47" spans="1:5" x14ac:dyDescent="0.25">
      <c r="A47" t="s">
        <v>33</v>
      </c>
      <c r="B47" t="s">
        <v>40</v>
      </c>
      <c r="C47" s="3">
        <v>1298</v>
      </c>
      <c r="D47">
        <v>2</v>
      </c>
      <c r="E47" s="3">
        <f>D47*C47</f>
        <v>2596</v>
      </c>
    </row>
    <row r="48" spans="1:5" x14ac:dyDescent="0.25">
      <c r="A48" t="s">
        <v>34</v>
      </c>
      <c r="B48" t="s">
        <v>40</v>
      </c>
      <c r="C48" s="3">
        <v>2080</v>
      </c>
      <c r="D48">
        <v>2</v>
      </c>
      <c r="E48" s="3">
        <f>D48*C48</f>
        <v>4160</v>
      </c>
    </row>
    <row r="49" spans="1:5" x14ac:dyDescent="0.25">
      <c r="A49" t="s">
        <v>68</v>
      </c>
      <c r="B49" t="s">
        <v>40</v>
      </c>
      <c r="C49" s="3">
        <v>88</v>
      </c>
      <c r="D49">
        <v>2</v>
      </c>
      <c r="E49" s="3">
        <f>D49*C49</f>
        <v>176</v>
      </c>
    </row>
    <row r="50" spans="1:5" x14ac:dyDescent="0.25">
      <c r="E50" s="3"/>
    </row>
    <row r="51" spans="1:5" x14ac:dyDescent="0.25">
      <c r="A51" t="s">
        <v>72</v>
      </c>
      <c r="B51" t="s">
        <v>40</v>
      </c>
      <c r="C51" s="3">
        <v>100</v>
      </c>
      <c r="D51">
        <v>1.5</v>
      </c>
      <c r="E51" s="3">
        <f t="shared" ref="E51:E53" si="1">D51*C51</f>
        <v>150</v>
      </c>
    </row>
    <row r="52" spans="1:5" x14ac:dyDescent="0.25">
      <c r="A52" t="s">
        <v>73</v>
      </c>
      <c r="B52" t="s">
        <v>40</v>
      </c>
      <c r="C52" s="3">
        <v>249</v>
      </c>
      <c r="D52">
        <v>1.5</v>
      </c>
      <c r="E52" s="3">
        <f t="shared" si="1"/>
        <v>373.5</v>
      </c>
    </row>
    <row r="53" spans="1:5" x14ac:dyDescent="0.25">
      <c r="A53" t="s">
        <v>47</v>
      </c>
      <c r="B53" t="s">
        <v>57</v>
      </c>
      <c r="C53" s="2">
        <v>250</v>
      </c>
      <c r="D53">
        <v>2</v>
      </c>
      <c r="E53" s="3">
        <f t="shared" si="1"/>
        <v>500</v>
      </c>
    </row>
    <row r="54" spans="1:5" x14ac:dyDescent="0.25">
      <c r="A54" t="s">
        <v>48</v>
      </c>
      <c r="B54" t="s">
        <v>58</v>
      </c>
      <c r="C54" s="2">
        <v>3.4</v>
      </c>
      <c r="D54">
        <v>2</v>
      </c>
      <c r="E54" s="3">
        <f>D54*C54</f>
        <v>6.8</v>
      </c>
    </row>
    <row r="55" spans="1:5" x14ac:dyDescent="0.25">
      <c r="A55" t="s">
        <v>89</v>
      </c>
      <c r="B55" t="s">
        <v>40</v>
      </c>
      <c r="C55" s="3">
        <f>155+282</f>
        <v>437</v>
      </c>
      <c r="D55">
        <v>1.5</v>
      </c>
      <c r="E55" s="3">
        <f>D55*C55</f>
        <v>655.5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pane ySplit="1" topLeftCell="A2" activePane="bottomLeft" state="frozen"/>
      <selection pane="bottomLeft" activeCell="A108" sqref="A108"/>
    </sheetView>
  </sheetViews>
  <sheetFormatPr defaultRowHeight="15" x14ac:dyDescent="0.25"/>
  <cols>
    <col min="1" max="1" width="39.85546875" customWidth="1"/>
    <col min="2" max="2" width="4.85546875" bestFit="1" customWidth="1"/>
    <col min="3" max="3" width="8.7109375" bestFit="1" customWidth="1"/>
    <col min="4" max="4" width="9.5703125" style="3" bestFit="1" customWidth="1"/>
    <col min="5" max="6" width="10.5703125" style="3" bestFit="1" customWidth="1"/>
    <col min="7" max="7" width="10.28515625" style="3" bestFit="1" customWidth="1"/>
    <col min="8" max="8" width="10.5703125" style="3" bestFit="1" customWidth="1"/>
  </cols>
  <sheetData>
    <row r="1" spans="1:8" x14ac:dyDescent="0.25">
      <c r="A1" s="5" t="s">
        <v>2</v>
      </c>
      <c r="B1" s="5" t="s">
        <v>36</v>
      </c>
      <c r="C1" s="5" t="s">
        <v>0</v>
      </c>
      <c r="D1" s="7" t="s">
        <v>3</v>
      </c>
      <c r="E1" s="7" t="s">
        <v>71</v>
      </c>
      <c r="F1" s="7" t="s">
        <v>78</v>
      </c>
      <c r="G1" s="7" t="s">
        <v>80</v>
      </c>
      <c r="H1" s="7" t="s">
        <v>79</v>
      </c>
    </row>
    <row r="3" spans="1:8" x14ac:dyDescent="0.25">
      <c r="A3" s="5" t="s">
        <v>35</v>
      </c>
    </row>
    <row r="4" spans="1:8" ht="30" x14ac:dyDescent="0.25">
      <c r="A4" s="1" t="s">
        <v>46</v>
      </c>
      <c r="B4" t="s">
        <v>40</v>
      </c>
      <c r="C4">
        <v>1</v>
      </c>
      <c r="D4" s="3">
        <f>'Itemized Prizes'!E41</f>
        <v>1528</v>
      </c>
      <c r="E4" s="3">
        <f>D4*C4</f>
        <v>1528</v>
      </c>
      <c r="F4" s="3">
        <f>'Itemized Prizes'!C$41*C4</f>
        <v>764</v>
      </c>
      <c r="G4" s="3">
        <f>E4-F4</f>
        <v>764</v>
      </c>
      <c r="H4" s="3">
        <f t="shared" ref="H4:H9" si="0">G4</f>
        <v>764</v>
      </c>
    </row>
    <row r="5" spans="1:8" x14ac:dyDescent="0.25">
      <c r="A5" t="s">
        <v>38</v>
      </c>
      <c r="B5" t="s">
        <v>40</v>
      </c>
      <c r="C5">
        <v>3</v>
      </c>
      <c r="D5" s="3">
        <f>'Itemized Prizes'!E27</f>
        <v>92</v>
      </c>
      <c r="E5" s="3">
        <f t="shared" ref="E5:E9" si="1">D5*C5</f>
        <v>276</v>
      </c>
      <c r="F5" s="3">
        <f>'Itemized Prizes'!C27*C5</f>
        <v>138</v>
      </c>
      <c r="G5" s="3">
        <f>E5-F5</f>
        <v>138</v>
      </c>
      <c r="H5" s="3">
        <f t="shared" si="0"/>
        <v>138</v>
      </c>
    </row>
    <row r="6" spans="1:8" x14ac:dyDescent="0.25">
      <c r="A6" t="s">
        <v>53</v>
      </c>
      <c r="B6" t="s">
        <v>40</v>
      </c>
      <c r="C6">
        <v>1</v>
      </c>
      <c r="D6" s="3">
        <f>'Itemized Prizes'!E53</f>
        <v>373.5</v>
      </c>
      <c r="E6" s="3">
        <f t="shared" si="1"/>
        <v>373.5</v>
      </c>
      <c r="F6" s="3">
        <f>'Itemized Prizes'!C$53*C6</f>
        <v>249</v>
      </c>
      <c r="G6" s="3">
        <f t="shared" ref="G6:G9" si="2">E6-F6</f>
        <v>124.5</v>
      </c>
      <c r="H6" s="3">
        <f t="shared" si="0"/>
        <v>124.5</v>
      </c>
    </row>
    <row r="7" spans="1:8" x14ac:dyDescent="0.25">
      <c r="A7" t="s">
        <v>39</v>
      </c>
      <c r="B7" t="s">
        <v>40</v>
      </c>
      <c r="D7" s="3">
        <f>'Itemized Prizes'!E44</f>
        <v>176</v>
      </c>
      <c r="E7" s="3">
        <f t="shared" si="1"/>
        <v>0</v>
      </c>
      <c r="F7" s="3">
        <f>'Itemized Prizes'!C44*C7</f>
        <v>0</v>
      </c>
      <c r="G7" s="3">
        <f t="shared" si="2"/>
        <v>0</v>
      </c>
      <c r="H7" s="3">
        <f t="shared" si="0"/>
        <v>0</v>
      </c>
    </row>
    <row r="8" spans="1:8" x14ac:dyDescent="0.25">
      <c r="A8" t="s">
        <v>81</v>
      </c>
      <c r="B8" t="s">
        <v>57</v>
      </c>
      <c r="C8">
        <v>8</v>
      </c>
      <c r="D8" s="3">
        <f>'Itemized Prizes'!E54</f>
        <v>500</v>
      </c>
      <c r="E8" s="3">
        <f t="shared" si="1"/>
        <v>4000</v>
      </c>
      <c r="F8" s="3">
        <f>'Itemized Prizes'!C54*C8</f>
        <v>2000</v>
      </c>
      <c r="G8" s="3">
        <f>E8-F8</f>
        <v>2000</v>
      </c>
      <c r="H8" s="3">
        <f t="shared" si="0"/>
        <v>2000</v>
      </c>
    </row>
    <row r="9" spans="1:8" x14ac:dyDescent="0.25">
      <c r="A9" t="s">
        <v>82</v>
      </c>
      <c r="B9" t="s">
        <v>58</v>
      </c>
      <c r="C9">
        <v>100</v>
      </c>
      <c r="D9" s="3">
        <f>'Itemized Prizes'!E55</f>
        <v>6.8</v>
      </c>
      <c r="E9" s="3">
        <f t="shared" si="1"/>
        <v>680</v>
      </c>
      <c r="F9" s="3">
        <f>'Itemized Prizes'!C55*C9</f>
        <v>340</v>
      </c>
      <c r="G9" s="3">
        <f t="shared" si="2"/>
        <v>340</v>
      </c>
      <c r="H9" s="3">
        <f t="shared" si="0"/>
        <v>340</v>
      </c>
    </row>
    <row r="10" spans="1:8" x14ac:dyDescent="0.25">
      <c r="A10" s="8" t="s">
        <v>71</v>
      </c>
      <c r="B10" s="5"/>
      <c r="C10" s="5"/>
      <c r="D10" s="7"/>
      <c r="E10" s="7">
        <f>SUM(E4:E9)</f>
        <v>6857.5</v>
      </c>
      <c r="F10" s="11">
        <f t="shared" ref="F10:H10" si="3">SUM(F4:F9)</f>
        <v>3491</v>
      </c>
      <c r="G10" s="11">
        <f t="shared" si="3"/>
        <v>3366.5</v>
      </c>
      <c r="H10" s="11">
        <f t="shared" si="3"/>
        <v>3366.5</v>
      </c>
    </row>
    <row r="12" spans="1:8" x14ac:dyDescent="0.25">
      <c r="A12" s="5" t="s">
        <v>41</v>
      </c>
    </row>
    <row r="13" spans="1:8" ht="30" x14ac:dyDescent="0.25">
      <c r="A13" s="1" t="s">
        <v>74</v>
      </c>
      <c r="B13" t="s">
        <v>40</v>
      </c>
      <c r="C13">
        <v>1</v>
      </c>
      <c r="D13" s="3">
        <f>'Itemized Prizes'!E42</f>
        <v>1528</v>
      </c>
      <c r="E13" s="3">
        <f t="shared" ref="E13:E18" si="4">D13*C13</f>
        <v>1528</v>
      </c>
      <c r="F13" s="3">
        <f>'Itemized Prizes'!C42*C13</f>
        <v>764</v>
      </c>
      <c r="G13" s="3">
        <f>E13-F13</f>
        <v>764</v>
      </c>
      <c r="H13" s="3">
        <f t="shared" ref="H13:H18" si="5">G13</f>
        <v>764</v>
      </c>
    </row>
    <row r="14" spans="1:8" x14ac:dyDescent="0.25">
      <c r="A14" t="s">
        <v>38</v>
      </c>
      <c r="B14" t="s">
        <v>40</v>
      </c>
      <c r="C14">
        <v>3</v>
      </c>
      <c r="D14" s="3">
        <f>'Itemized Prizes'!E34</f>
        <v>382</v>
      </c>
      <c r="E14" s="3">
        <f t="shared" si="4"/>
        <v>1146</v>
      </c>
      <c r="F14" s="3">
        <f>'Itemized Prizes'!C$34*C14</f>
        <v>573</v>
      </c>
      <c r="G14" s="3">
        <f t="shared" ref="G14:G18" si="6">E14-F14</f>
        <v>573</v>
      </c>
      <c r="H14" s="3">
        <f t="shared" si="5"/>
        <v>573</v>
      </c>
    </row>
    <row r="15" spans="1:8" x14ac:dyDescent="0.25">
      <c r="A15" t="s">
        <v>53</v>
      </c>
      <c r="B15" t="s">
        <v>40</v>
      </c>
      <c r="C15">
        <v>1</v>
      </c>
      <c r="D15" s="3">
        <f>'Itemized Prizes'!E53</f>
        <v>373.5</v>
      </c>
      <c r="E15" s="3">
        <f t="shared" si="4"/>
        <v>373.5</v>
      </c>
      <c r="F15" s="3">
        <f>'Itemized Prizes'!C$53*C15</f>
        <v>249</v>
      </c>
      <c r="G15" s="3">
        <f t="shared" si="6"/>
        <v>124.5</v>
      </c>
      <c r="H15" s="3">
        <f t="shared" si="5"/>
        <v>124.5</v>
      </c>
    </row>
    <row r="16" spans="1:8" x14ac:dyDescent="0.25">
      <c r="A16" t="s">
        <v>39</v>
      </c>
      <c r="B16" t="s">
        <v>40</v>
      </c>
      <c r="D16" s="3">
        <f>'Itemized Prizes'!E44</f>
        <v>176</v>
      </c>
      <c r="E16" s="3">
        <f t="shared" si="4"/>
        <v>0</v>
      </c>
      <c r="F16" s="3">
        <f>'Itemized Prizes'!C$53*C16</f>
        <v>0</v>
      </c>
      <c r="G16" s="3">
        <f t="shared" si="6"/>
        <v>0</v>
      </c>
      <c r="H16" s="3">
        <f t="shared" si="5"/>
        <v>0</v>
      </c>
    </row>
    <row r="17" spans="1:8" x14ac:dyDescent="0.25">
      <c r="A17" t="s">
        <v>59</v>
      </c>
      <c r="B17" t="s">
        <v>57</v>
      </c>
      <c r="C17">
        <v>8</v>
      </c>
      <c r="D17" s="3">
        <f>'Itemized Prizes'!E54</f>
        <v>500</v>
      </c>
      <c r="E17" s="3">
        <f t="shared" si="4"/>
        <v>4000</v>
      </c>
      <c r="F17" s="3">
        <f>'Itemized Prizes'!C54*C17</f>
        <v>2000</v>
      </c>
      <c r="G17" s="3">
        <f t="shared" si="6"/>
        <v>2000</v>
      </c>
      <c r="H17" s="3">
        <f t="shared" si="5"/>
        <v>2000</v>
      </c>
    </row>
    <row r="18" spans="1:8" x14ac:dyDescent="0.25">
      <c r="A18" t="s">
        <v>60</v>
      </c>
      <c r="B18" t="s">
        <v>58</v>
      </c>
      <c r="C18">
        <v>100</v>
      </c>
      <c r="D18" s="3">
        <f>'Itemized Prizes'!E55</f>
        <v>6.8</v>
      </c>
      <c r="E18" s="3">
        <f t="shared" si="4"/>
        <v>680</v>
      </c>
      <c r="F18" s="3">
        <f>'Itemized Prizes'!C55*C18</f>
        <v>340</v>
      </c>
      <c r="G18" s="3">
        <f t="shared" si="6"/>
        <v>340</v>
      </c>
      <c r="H18" s="3">
        <f t="shared" si="5"/>
        <v>340</v>
      </c>
    </row>
    <row r="19" spans="1:8" x14ac:dyDescent="0.25">
      <c r="A19" s="8" t="s">
        <v>71</v>
      </c>
      <c r="B19" s="5"/>
      <c r="C19" s="5"/>
      <c r="D19" s="7"/>
      <c r="E19" s="7">
        <f>SUM(E13:E18)</f>
        <v>7727.5</v>
      </c>
      <c r="F19" s="11">
        <f t="shared" ref="F19:H19" si="7">SUM(F13:F18)</f>
        <v>3926</v>
      </c>
      <c r="G19" s="11">
        <f t="shared" si="7"/>
        <v>3801.5</v>
      </c>
      <c r="H19" s="11">
        <f t="shared" si="7"/>
        <v>3801.5</v>
      </c>
    </row>
    <row r="21" spans="1:8" x14ac:dyDescent="0.25">
      <c r="A21" s="5" t="s">
        <v>42</v>
      </c>
    </row>
    <row r="22" spans="1:8" ht="30" x14ac:dyDescent="0.25">
      <c r="A22" s="1" t="s">
        <v>75</v>
      </c>
      <c r="B22" t="s">
        <v>40</v>
      </c>
      <c r="C22">
        <v>1</v>
      </c>
      <c r="D22" s="3">
        <f>'Itemized Prizes'!E41</f>
        <v>1528</v>
      </c>
      <c r="E22" s="3">
        <f t="shared" ref="E22:E29" si="8">D22*C22</f>
        <v>1528</v>
      </c>
      <c r="F22" s="3">
        <f>'Itemized Prizes'!C$41*C22</f>
        <v>764</v>
      </c>
      <c r="G22" s="3">
        <f t="shared" ref="G22:G29" si="9">E22-F22</f>
        <v>764</v>
      </c>
      <c r="H22" s="3">
        <f t="shared" ref="H22:H29" si="10">G22</f>
        <v>764</v>
      </c>
    </row>
    <row r="23" spans="1:8" x14ac:dyDescent="0.25">
      <c r="A23" t="s">
        <v>38</v>
      </c>
      <c r="B23" t="s">
        <v>40</v>
      </c>
      <c r="C23">
        <v>4</v>
      </c>
      <c r="D23" s="3">
        <f>'Itemized Prizes'!E34</f>
        <v>382</v>
      </c>
      <c r="E23" s="3">
        <f>D23*C23</f>
        <v>1528</v>
      </c>
      <c r="F23" s="3">
        <f>'Itemized Prizes'!C34*C23</f>
        <v>764</v>
      </c>
      <c r="G23" s="3">
        <f t="shared" si="9"/>
        <v>764</v>
      </c>
      <c r="H23" s="3">
        <f t="shared" si="10"/>
        <v>764</v>
      </c>
    </row>
    <row r="24" spans="1:8" ht="30" x14ac:dyDescent="0.25">
      <c r="A24" s="1" t="s">
        <v>76</v>
      </c>
      <c r="B24" t="s">
        <v>40</v>
      </c>
      <c r="C24">
        <v>1</v>
      </c>
      <c r="D24" s="3">
        <f>'Itemized Prizes'!E26</f>
        <v>182</v>
      </c>
      <c r="E24" s="3">
        <f t="shared" si="8"/>
        <v>182</v>
      </c>
      <c r="F24" s="3">
        <f>'Itemized Prizes'!C26*C24</f>
        <v>91</v>
      </c>
      <c r="G24" s="3">
        <f t="shared" si="9"/>
        <v>91</v>
      </c>
      <c r="H24" s="3">
        <f t="shared" si="10"/>
        <v>91</v>
      </c>
    </row>
    <row r="25" spans="1:8" x14ac:dyDescent="0.25">
      <c r="A25" t="s">
        <v>49</v>
      </c>
      <c r="B25" t="s">
        <v>40</v>
      </c>
      <c r="C25">
        <v>20</v>
      </c>
      <c r="D25" s="3">
        <f>'Itemized Prizes'!E5</f>
        <v>13</v>
      </c>
      <c r="E25" s="3">
        <f t="shared" si="8"/>
        <v>260</v>
      </c>
      <c r="F25" s="3">
        <f>'Itemized Prizes'!C5*C25</f>
        <v>130</v>
      </c>
      <c r="G25" s="3">
        <f t="shared" si="9"/>
        <v>130</v>
      </c>
      <c r="H25" s="3">
        <f t="shared" si="10"/>
        <v>130</v>
      </c>
    </row>
    <row r="26" spans="1:8" x14ac:dyDescent="0.25">
      <c r="A26" t="s">
        <v>53</v>
      </c>
      <c r="B26" t="s">
        <v>40</v>
      </c>
      <c r="C26">
        <v>1</v>
      </c>
      <c r="D26" s="3">
        <f>'Itemized Prizes'!E53</f>
        <v>373.5</v>
      </c>
      <c r="E26" s="3">
        <f t="shared" si="8"/>
        <v>373.5</v>
      </c>
      <c r="F26" s="3">
        <f>'Itemized Prizes'!C53*C26</f>
        <v>249</v>
      </c>
      <c r="G26" s="3">
        <f t="shared" si="9"/>
        <v>124.5</v>
      </c>
      <c r="H26" s="3">
        <f t="shared" si="10"/>
        <v>124.5</v>
      </c>
    </row>
    <row r="27" spans="1:8" x14ac:dyDescent="0.25">
      <c r="A27" t="s">
        <v>39</v>
      </c>
      <c r="B27" t="s">
        <v>40</v>
      </c>
      <c r="D27" s="3">
        <f>'Itemized Prizes'!E44</f>
        <v>176</v>
      </c>
      <c r="E27" s="3">
        <f t="shared" si="8"/>
        <v>0</v>
      </c>
      <c r="F27" s="3">
        <f>'Itemized Prizes'!C$53*C27</f>
        <v>0</v>
      </c>
      <c r="G27" s="3">
        <f t="shared" si="9"/>
        <v>0</v>
      </c>
      <c r="H27" s="3">
        <f t="shared" si="10"/>
        <v>0</v>
      </c>
    </row>
    <row r="28" spans="1:8" x14ac:dyDescent="0.25">
      <c r="A28" t="s">
        <v>59</v>
      </c>
      <c r="B28" t="s">
        <v>57</v>
      </c>
      <c r="C28">
        <v>8</v>
      </c>
      <c r="D28" s="3">
        <f>'Itemized Prizes'!E54</f>
        <v>500</v>
      </c>
      <c r="E28" s="3">
        <f t="shared" si="8"/>
        <v>4000</v>
      </c>
      <c r="F28" s="3">
        <f>'Itemized Prizes'!C54*C28</f>
        <v>2000</v>
      </c>
      <c r="G28" s="3">
        <f t="shared" si="9"/>
        <v>2000</v>
      </c>
      <c r="H28" s="3">
        <f t="shared" si="10"/>
        <v>2000</v>
      </c>
    </row>
    <row r="29" spans="1:8" x14ac:dyDescent="0.25">
      <c r="A29" t="s">
        <v>60</v>
      </c>
      <c r="B29" t="s">
        <v>58</v>
      </c>
      <c r="C29">
        <v>100</v>
      </c>
      <c r="D29" s="3">
        <f>'Itemized Prizes'!E55</f>
        <v>6.8</v>
      </c>
      <c r="E29" s="3">
        <f t="shared" si="8"/>
        <v>680</v>
      </c>
      <c r="F29" s="3">
        <f>'Itemized Prizes'!C55*C29</f>
        <v>340</v>
      </c>
      <c r="G29" s="3">
        <f t="shared" si="9"/>
        <v>340</v>
      </c>
      <c r="H29" s="3">
        <f t="shared" si="10"/>
        <v>340</v>
      </c>
    </row>
    <row r="30" spans="1:8" x14ac:dyDescent="0.25">
      <c r="A30" s="8" t="s">
        <v>71</v>
      </c>
      <c r="B30" s="5"/>
      <c r="C30" s="5"/>
      <c r="D30" s="7"/>
      <c r="E30" s="7">
        <f>SUM(E22:E29)</f>
        <v>8551.5</v>
      </c>
      <c r="F30" s="11">
        <f t="shared" ref="F30:G30" si="11">SUM(F22:F29)</f>
        <v>4338</v>
      </c>
      <c r="G30" s="11">
        <f t="shared" si="11"/>
        <v>4213.5</v>
      </c>
      <c r="H30" s="11">
        <f>SUM(H22:H29)</f>
        <v>4213.5</v>
      </c>
    </row>
    <row r="31" spans="1:8" ht="14.25" customHeight="1" x14ac:dyDescent="0.25"/>
    <row r="32" spans="1:8" x14ac:dyDescent="0.25">
      <c r="A32" s="5" t="s">
        <v>43</v>
      </c>
    </row>
    <row r="33" spans="1:8" x14ac:dyDescent="0.25">
      <c r="A33" t="s">
        <v>50</v>
      </c>
      <c r="B33" t="s">
        <v>40</v>
      </c>
      <c r="C33">
        <v>1</v>
      </c>
      <c r="D33" s="3">
        <f>'Itemized Prizes'!E26</f>
        <v>182</v>
      </c>
      <c r="E33" s="3">
        <f t="shared" ref="E33:E38" si="12">D33*C33</f>
        <v>182</v>
      </c>
      <c r="F33" s="3">
        <f>'Itemized Prizes'!C26*C33</f>
        <v>91</v>
      </c>
      <c r="G33" s="3">
        <f t="shared" ref="G33:G38" si="13">E33-F33</f>
        <v>91</v>
      </c>
      <c r="H33" s="3">
        <f t="shared" ref="H33:H38" si="14">G33</f>
        <v>91</v>
      </c>
    </row>
    <row r="34" spans="1:8" x14ac:dyDescent="0.25">
      <c r="A34" t="s">
        <v>90</v>
      </c>
      <c r="B34" t="s">
        <v>40</v>
      </c>
      <c r="C34">
        <v>50</v>
      </c>
      <c r="D34" s="3">
        <f>'Itemized Prizes'!E6</f>
        <v>11</v>
      </c>
      <c r="E34" s="3">
        <f t="shared" si="12"/>
        <v>550</v>
      </c>
      <c r="F34" s="3">
        <f>'Itemized Prizes'!C6*C34</f>
        <v>275</v>
      </c>
      <c r="G34" s="3">
        <f t="shared" si="13"/>
        <v>275</v>
      </c>
      <c r="H34" s="3">
        <f t="shared" si="14"/>
        <v>275</v>
      </c>
    </row>
    <row r="35" spans="1:8" x14ac:dyDescent="0.25">
      <c r="A35" t="s">
        <v>91</v>
      </c>
      <c r="B35" t="s">
        <v>40</v>
      </c>
      <c r="C35">
        <v>4</v>
      </c>
      <c r="D35" s="3">
        <f>'Itemized Prizes'!E34</f>
        <v>382</v>
      </c>
      <c r="E35" s="3">
        <f t="shared" si="12"/>
        <v>1528</v>
      </c>
      <c r="F35" s="3">
        <f>'Itemized Prizes'!C34*C35</f>
        <v>764</v>
      </c>
      <c r="G35" s="3">
        <f t="shared" si="13"/>
        <v>764</v>
      </c>
      <c r="H35" s="3">
        <f t="shared" si="14"/>
        <v>764</v>
      </c>
    </row>
    <row r="36" spans="1:8" x14ac:dyDescent="0.25">
      <c r="A36" t="s">
        <v>52</v>
      </c>
      <c r="B36" t="s">
        <v>40</v>
      </c>
      <c r="C36">
        <v>1</v>
      </c>
      <c r="D36" s="3">
        <f>'Itemized Prizes'!E53</f>
        <v>373.5</v>
      </c>
      <c r="E36" s="3">
        <f t="shared" si="12"/>
        <v>373.5</v>
      </c>
      <c r="F36" s="3">
        <f>'Itemized Prizes'!C53*C36</f>
        <v>249</v>
      </c>
      <c r="G36" s="3">
        <f t="shared" si="13"/>
        <v>124.5</v>
      </c>
      <c r="H36" s="3">
        <f t="shared" si="14"/>
        <v>124.5</v>
      </c>
    </row>
    <row r="37" spans="1:8" x14ac:dyDescent="0.25">
      <c r="A37" t="s">
        <v>81</v>
      </c>
      <c r="B37" t="s">
        <v>57</v>
      </c>
      <c r="C37">
        <v>8</v>
      </c>
      <c r="D37" s="3">
        <f>'Itemized Prizes'!E54</f>
        <v>500</v>
      </c>
      <c r="E37" s="3">
        <f t="shared" si="12"/>
        <v>4000</v>
      </c>
      <c r="F37" s="3">
        <f>'Itemized Prizes'!C54*C37</f>
        <v>2000</v>
      </c>
      <c r="G37" s="3">
        <f t="shared" si="13"/>
        <v>2000</v>
      </c>
      <c r="H37" s="3">
        <f t="shared" si="14"/>
        <v>2000</v>
      </c>
    </row>
    <row r="38" spans="1:8" x14ac:dyDescent="0.25">
      <c r="A38" t="s">
        <v>82</v>
      </c>
      <c r="B38" t="s">
        <v>58</v>
      </c>
      <c r="C38">
        <v>100</v>
      </c>
      <c r="D38" s="3">
        <f>'Itemized Prizes'!E55</f>
        <v>6.8</v>
      </c>
      <c r="E38" s="3">
        <f t="shared" si="12"/>
        <v>680</v>
      </c>
      <c r="F38" s="3">
        <f>'Itemized Prizes'!C55*C38</f>
        <v>340</v>
      </c>
      <c r="G38" s="3">
        <f t="shared" si="13"/>
        <v>340</v>
      </c>
      <c r="H38" s="3">
        <f t="shared" si="14"/>
        <v>340</v>
      </c>
    </row>
    <row r="39" spans="1:8" x14ac:dyDescent="0.25">
      <c r="A39" s="8" t="s">
        <v>71</v>
      </c>
      <c r="B39" s="5"/>
      <c r="C39" s="5"/>
      <c r="D39" s="7"/>
      <c r="E39" s="7">
        <f>SUM(E33:E38)</f>
        <v>7313.5</v>
      </c>
      <c r="F39" s="11">
        <f t="shared" ref="F39:H39" si="15">SUM(F33:F38)</f>
        <v>3719</v>
      </c>
      <c r="G39" s="11">
        <f t="shared" si="15"/>
        <v>3594.5</v>
      </c>
      <c r="H39" s="11">
        <f t="shared" si="15"/>
        <v>3594.5</v>
      </c>
    </row>
    <row r="41" spans="1:8" x14ac:dyDescent="0.25">
      <c r="A41" s="5" t="s">
        <v>44</v>
      </c>
    </row>
    <row r="42" spans="1:8" x14ac:dyDescent="0.25">
      <c r="A42" t="s">
        <v>54</v>
      </c>
      <c r="B42" t="s">
        <v>40</v>
      </c>
      <c r="C42">
        <v>3</v>
      </c>
      <c r="D42" s="3">
        <f>'Itemized Prizes'!E28</f>
        <v>372</v>
      </c>
      <c r="E42" s="3">
        <f t="shared" ref="E42:E47" si="16">D42*C42</f>
        <v>1116</v>
      </c>
      <c r="F42" s="3">
        <f>'Itemized Prizes'!C28*C42</f>
        <v>558</v>
      </c>
      <c r="G42" s="3">
        <f t="shared" ref="G42:G47" si="17">E42-F42</f>
        <v>558</v>
      </c>
      <c r="H42" s="3">
        <f t="shared" ref="H42:H47" si="18">G42</f>
        <v>558</v>
      </c>
    </row>
    <row r="43" spans="1:8" x14ac:dyDescent="0.25">
      <c r="A43" t="s">
        <v>49</v>
      </c>
      <c r="B43" t="s">
        <v>40</v>
      </c>
      <c r="C43">
        <v>50</v>
      </c>
      <c r="D43" s="3">
        <f>'Itemized Prizes'!E6</f>
        <v>11</v>
      </c>
      <c r="E43" s="3">
        <f t="shared" si="16"/>
        <v>550</v>
      </c>
      <c r="F43" s="3">
        <f>'Itemized Prizes'!C6*C43</f>
        <v>275</v>
      </c>
      <c r="G43" s="3">
        <f t="shared" si="17"/>
        <v>275</v>
      </c>
      <c r="H43" s="3">
        <f t="shared" si="18"/>
        <v>275</v>
      </c>
    </row>
    <row r="44" spans="1:8" x14ac:dyDescent="0.25">
      <c r="A44" t="s">
        <v>51</v>
      </c>
      <c r="B44" t="s">
        <v>40</v>
      </c>
      <c r="C44">
        <v>4</v>
      </c>
      <c r="D44" s="3">
        <f>'Itemized Prizes'!E34</f>
        <v>382</v>
      </c>
      <c r="E44" s="3">
        <f t="shared" si="16"/>
        <v>1528</v>
      </c>
      <c r="F44" s="3">
        <f>'Itemized Prizes'!C34*C44</f>
        <v>764</v>
      </c>
      <c r="G44" s="3">
        <f t="shared" si="17"/>
        <v>764</v>
      </c>
      <c r="H44" s="3">
        <f t="shared" si="18"/>
        <v>764</v>
      </c>
    </row>
    <row r="45" spans="1:8" x14ac:dyDescent="0.25">
      <c r="A45" t="s">
        <v>52</v>
      </c>
      <c r="C45">
        <v>1</v>
      </c>
      <c r="D45" s="3">
        <f>'Itemized Prizes'!E53</f>
        <v>373.5</v>
      </c>
      <c r="E45" s="3">
        <f t="shared" si="16"/>
        <v>373.5</v>
      </c>
      <c r="F45" s="3">
        <f>'Itemized Prizes'!C53*C45</f>
        <v>249</v>
      </c>
      <c r="G45" s="3">
        <f t="shared" si="17"/>
        <v>124.5</v>
      </c>
      <c r="H45" s="3">
        <f t="shared" si="18"/>
        <v>124.5</v>
      </c>
    </row>
    <row r="46" spans="1:8" x14ac:dyDescent="0.25">
      <c r="A46" t="s">
        <v>59</v>
      </c>
      <c r="B46" t="s">
        <v>57</v>
      </c>
      <c r="C46">
        <v>8</v>
      </c>
      <c r="D46" s="3">
        <f>'Itemized Prizes'!E54</f>
        <v>500</v>
      </c>
      <c r="E46" s="3">
        <f t="shared" si="16"/>
        <v>4000</v>
      </c>
      <c r="F46" s="3">
        <f>'Itemized Prizes'!C54*C46</f>
        <v>2000</v>
      </c>
      <c r="G46" s="3">
        <f t="shared" si="17"/>
        <v>2000</v>
      </c>
      <c r="H46" s="3">
        <f t="shared" si="18"/>
        <v>2000</v>
      </c>
    </row>
    <row r="47" spans="1:8" x14ac:dyDescent="0.25">
      <c r="A47" t="s">
        <v>60</v>
      </c>
      <c r="B47" t="s">
        <v>58</v>
      </c>
      <c r="C47">
        <v>100</v>
      </c>
      <c r="D47" s="3">
        <f>'Itemized Prizes'!E55</f>
        <v>6.8</v>
      </c>
      <c r="E47" s="3">
        <f t="shared" si="16"/>
        <v>680</v>
      </c>
      <c r="F47" s="3">
        <f>'Itemized Prizes'!C55*C47</f>
        <v>340</v>
      </c>
      <c r="G47" s="3">
        <f t="shared" si="17"/>
        <v>340</v>
      </c>
      <c r="H47" s="3">
        <f t="shared" si="18"/>
        <v>340</v>
      </c>
    </row>
    <row r="48" spans="1:8" x14ac:dyDescent="0.25">
      <c r="A48" s="8" t="s">
        <v>71</v>
      </c>
      <c r="B48" s="5"/>
      <c r="C48" s="5"/>
      <c r="D48" s="7"/>
      <c r="E48" s="7">
        <f>SUM(E42:E47)</f>
        <v>8247.5</v>
      </c>
      <c r="F48" s="11">
        <f t="shared" ref="F48:H48" si="19">SUM(F42:F47)</f>
        <v>4186</v>
      </c>
      <c r="G48" s="11">
        <f t="shared" si="19"/>
        <v>4061.5</v>
      </c>
      <c r="H48" s="11">
        <f t="shared" si="19"/>
        <v>4061.5</v>
      </c>
    </row>
    <row r="50" spans="1:8" x14ac:dyDescent="0.25">
      <c r="A50" s="5" t="s">
        <v>45</v>
      </c>
    </row>
    <row r="51" spans="1:8" ht="30" x14ac:dyDescent="0.25">
      <c r="A51" s="1" t="s">
        <v>75</v>
      </c>
      <c r="B51" t="s">
        <v>40</v>
      </c>
      <c r="C51">
        <v>1</v>
      </c>
      <c r="D51" s="3">
        <f>'Itemized Prizes'!E41</f>
        <v>1528</v>
      </c>
      <c r="E51" s="3">
        <f t="shared" ref="E51:E58" si="20">D51*C51</f>
        <v>1528</v>
      </c>
      <c r="F51" s="3">
        <f>'Itemized Prizes'!C41*C51</f>
        <v>764</v>
      </c>
      <c r="G51" s="3">
        <f t="shared" ref="G51:G58" si="21">E51-F51</f>
        <v>764</v>
      </c>
      <c r="H51" s="3">
        <f t="shared" ref="H51:H58" si="22">G51</f>
        <v>764</v>
      </c>
    </row>
    <row r="52" spans="1:8" x14ac:dyDescent="0.25">
      <c r="A52" t="s">
        <v>51</v>
      </c>
      <c r="B52" t="s">
        <v>40</v>
      </c>
      <c r="C52">
        <v>4</v>
      </c>
      <c r="D52" s="3">
        <f>'Itemized Prizes'!E34</f>
        <v>382</v>
      </c>
      <c r="E52" s="3">
        <f t="shared" si="20"/>
        <v>1528</v>
      </c>
      <c r="F52" s="3">
        <f>'Itemized Prizes'!C34*C52</f>
        <v>764</v>
      </c>
      <c r="G52" s="3">
        <f t="shared" si="21"/>
        <v>764</v>
      </c>
      <c r="H52" s="3">
        <f t="shared" si="22"/>
        <v>764</v>
      </c>
    </row>
    <row r="53" spans="1:8" x14ac:dyDescent="0.25">
      <c r="A53" t="s">
        <v>53</v>
      </c>
      <c r="B53" t="s">
        <v>40</v>
      </c>
      <c r="C53">
        <v>1</v>
      </c>
      <c r="D53" s="3">
        <f>'Itemized Prizes'!E53</f>
        <v>373.5</v>
      </c>
      <c r="E53" s="3">
        <f t="shared" si="20"/>
        <v>373.5</v>
      </c>
      <c r="F53" s="3">
        <f>'Itemized Prizes'!C53*C53</f>
        <v>249</v>
      </c>
      <c r="G53" s="3">
        <f t="shared" si="21"/>
        <v>124.5</v>
      </c>
      <c r="H53" s="3">
        <f t="shared" si="22"/>
        <v>124.5</v>
      </c>
    </row>
    <row r="54" spans="1:8" x14ac:dyDescent="0.25">
      <c r="A54" t="s">
        <v>55</v>
      </c>
      <c r="D54" s="3">
        <v>200</v>
      </c>
      <c r="E54" s="3">
        <f t="shared" si="20"/>
        <v>0</v>
      </c>
      <c r="F54" s="3">
        <v>200</v>
      </c>
      <c r="G54" s="3">
        <f t="shared" si="21"/>
        <v>-200</v>
      </c>
      <c r="H54" s="3">
        <f t="shared" si="22"/>
        <v>-200</v>
      </c>
    </row>
    <row r="55" spans="1:8" x14ac:dyDescent="0.25">
      <c r="A55" t="s">
        <v>56</v>
      </c>
      <c r="D55" s="3">
        <v>400</v>
      </c>
      <c r="E55" s="3">
        <f t="shared" si="20"/>
        <v>0</v>
      </c>
      <c r="F55" s="3">
        <v>400</v>
      </c>
      <c r="G55" s="3">
        <f>E55-F55</f>
        <v>-400</v>
      </c>
      <c r="H55" s="3">
        <f t="shared" si="22"/>
        <v>-400</v>
      </c>
    </row>
    <row r="56" spans="1:8" x14ac:dyDescent="0.25">
      <c r="A56" t="s">
        <v>39</v>
      </c>
      <c r="D56" s="3">
        <f>'Itemized Prizes'!E55</f>
        <v>6.8</v>
      </c>
      <c r="E56" s="3">
        <f t="shared" si="20"/>
        <v>0</v>
      </c>
      <c r="F56" s="3">
        <f>'Itemized Prizes'!C$53*C56</f>
        <v>0</v>
      </c>
      <c r="G56" s="3">
        <f t="shared" si="21"/>
        <v>0</v>
      </c>
      <c r="H56" s="3">
        <f t="shared" si="22"/>
        <v>0</v>
      </c>
    </row>
    <row r="57" spans="1:8" x14ac:dyDescent="0.25">
      <c r="A57" t="s">
        <v>59</v>
      </c>
      <c r="B57" t="s">
        <v>57</v>
      </c>
      <c r="C57">
        <v>8</v>
      </c>
      <c r="D57" s="3">
        <f>'Itemized Prizes'!E54</f>
        <v>500</v>
      </c>
      <c r="E57" s="3">
        <f t="shared" si="20"/>
        <v>4000</v>
      </c>
      <c r="F57" s="3">
        <f>'Itemized Prizes'!C54*C57</f>
        <v>2000</v>
      </c>
      <c r="G57" s="3">
        <f t="shared" si="21"/>
        <v>2000</v>
      </c>
      <c r="H57" s="3">
        <f t="shared" si="22"/>
        <v>2000</v>
      </c>
    </row>
    <row r="58" spans="1:8" x14ac:dyDescent="0.25">
      <c r="A58" t="s">
        <v>60</v>
      </c>
      <c r="B58" t="s">
        <v>58</v>
      </c>
      <c r="C58">
        <v>100</v>
      </c>
      <c r="D58" s="3">
        <f>'Itemized Prizes'!E55</f>
        <v>6.8</v>
      </c>
      <c r="E58" s="3">
        <f t="shared" si="20"/>
        <v>680</v>
      </c>
      <c r="F58" s="3">
        <f>'Itemized Prizes'!C55*C58</f>
        <v>340</v>
      </c>
      <c r="G58" s="3">
        <f t="shared" si="21"/>
        <v>340</v>
      </c>
      <c r="H58" s="3">
        <f t="shared" si="22"/>
        <v>340</v>
      </c>
    </row>
    <row r="59" spans="1:8" x14ac:dyDescent="0.25">
      <c r="A59" s="8" t="s">
        <v>71</v>
      </c>
      <c r="B59" s="5"/>
      <c r="C59" s="5"/>
      <c r="D59" s="7"/>
      <c r="E59" s="7">
        <f>SUM(E51:E58)</f>
        <v>8109.5</v>
      </c>
      <c r="F59" s="11">
        <f t="shared" ref="F59:H59" si="23">SUM(F51:F58)</f>
        <v>4717</v>
      </c>
      <c r="G59" s="11">
        <f>SUM(G51:G58)</f>
        <v>3392.5</v>
      </c>
      <c r="H59" s="11">
        <f t="shared" si="23"/>
        <v>3392.5</v>
      </c>
    </row>
    <row r="61" spans="1:8" x14ac:dyDescent="0.25">
      <c r="A61" s="5" t="s">
        <v>61</v>
      </c>
    </row>
    <row r="62" spans="1:8" ht="30" x14ac:dyDescent="0.25">
      <c r="A62" s="1" t="s">
        <v>75</v>
      </c>
      <c r="B62" t="s">
        <v>40</v>
      </c>
      <c r="C62">
        <v>1</v>
      </c>
      <c r="D62" s="3">
        <f>'Itemized Prizes'!E41</f>
        <v>1528</v>
      </c>
      <c r="E62" s="3">
        <f t="shared" ref="E62:E75" si="24">D62*C62</f>
        <v>1528</v>
      </c>
      <c r="F62" s="3">
        <f>'Itemized Prizes'!C41*C62</f>
        <v>764</v>
      </c>
      <c r="G62" s="3">
        <f t="shared" ref="G62:G67" si="25">E62-F62</f>
        <v>764</v>
      </c>
      <c r="H62" s="3">
        <f t="shared" ref="H62:H67" si="26">G62</f>
        <v>764</v>
      </c>
    </row>
    <row r="63" spans="1:8" x14ac:dyDescent="0.25">
      <c r="A63" t="s">
        <v>62</v>
      </c>
      <c r="B63" t="s">
        <v>40</v>
      </c>
      <c r="C63">
        <v>1</v>
      </c>
      <c r="D63" s="3">
        <f>'Itemized Prizes'!E54</f>
        <v>500</v>
      </c>
      <c r="E63" s="3">
        <f>D63*C63</f>
        <v>500</v>
      </c>
      <c r="F63" s="3">
        <f>'Itemized Prizes'!C54*C63</f>
        <v>250</v>
      </c>
      <c r="G63" s="3">
        <f t="shared" si="25"/>
        <v>250</v>
      </c>
      <c r="H63" s="3">
        <f t="shared" si="26"/>
        <v>250</v>
      </c>
    </row>
    <row r="64" spans="1:8" x14ac:dyDescent="0.25">
      <c r="A64" t="s">
        <v>53</v>
      </c>
      <c r="B64" t="s">
        <v>40</v>
      </c>
      <c r="C64">
        <v>1</v>
      </c>
      <c r="D64" s="3">
        <f>'Itemized Prizes'!E53</f>
        <v>373.5</v>
      </c>
      <c r="E64" s="3">
        <f t="shared" ref="E64:E67" si="27">D64*C64</f>
        <v>373.5</v>
      </c>
      <c r="F64" s="3">
        <f>'Itemized Prizes'!C53*C64</f>
        <v>249</v>
      </c>
      <c r="G64" s="3">
        <f t="shared" si="25"/>
        <v>124.5</v>
      </c>
      <c r="H64" s="3">
        <f t="shared" si="26"/>
        <v>124.5</v>
      </c>
    </row>
    <row r="65" spans="1:8" x14ac:dyDescent="0.25">
      <c r="A65" t="s">
        <v>39</v>
      </c>
      <c r="B65" t="s">
        <v>40</v>
      </c>
      <c r="D65" s="3">
        <f>'Itemized Prizes'!E44</f>
        <v>176</v>
      </c>
      <c r="E65" s="3">
        <f t="shared" si="27"/>
        <v>0</v>
      </c>
      <c r="F65" s="3">
        <f>'Itemized Prizes'!C$53*C65</f>
        <v>0</v>
      </c>
      <c r="G65" s="3">
        <f t="shared" si="25"/>
        <v>0</v>
      </c>
      <c r="H65" s="3">
        <f t="shared" si="26"/>
        <v>0</v>
      </c>
    </row>
    <row r="66" spans="1:8" x14ac:dyDescent="0.25">
      <c r="A66" t="s">
        <v>83</v>
      </c>
      <c r="B66" t="s">
        <v>57</v>
      </c>
      <c r="C66">
        <v>1</v>
      </c>
      <c r="D66" s="3">
        <f>'Itemized Prizes'!E54</f>
        <v>500</v>
      </c>
      <c r="E66" s="3">
        <f t="shared" si="27"/>
        <v>500</v>
      </c>
      <c r="F66" s="3">
        <f>'Itemized Prizes'!C54*C66</f>
        <v>250</v>
      </c>
      <c r="G66" s="3">
        <f t="shared" si="25"/>
        <v>250</v>
      </c>
      <c r="H66" s="3">
        <f t="shared" si="26"/>
        <v>250</v>
      </c>
    </row>
    <row r="67" spans="1:8" x14ac:dyDescent="0.25">
      <c r="A67" t="s">
        <v>60</v>
      </c>
      <c r="B67" t="s">
        <v>58</v>
      </c>
      <c r="D67" s="3">
        <f>'Itemized Prizes'!E55</f>
        <v>6.8</v>
      </c>
      <c r="E67" s="3">
        <f t="shared" si="27"/>
        <v>0</v>
      </c>
      <c r="F67" s="3">
        <f>'Itemized Prizes'!C55*C67</f>
        <v>0</v>
      </c>
      <c r="G67" s="3">
        <f t="shared" si="25"/>
        <v>0</v>
      </c>
      <c r="H67" s="3">
        <f t="shared" si="26"/>
        <v>0</v>
      </c>
    </row>
    <row r="68" spans="1:8" x14ac:dyDescent="0.25">
      <c r="A68" s="8" t="s">
        <v>71</v>
      </c>
      <c r="B68" s="5"/>
      <c r="C68" s="5"/>
      <c r="D68" s="7"/>
      <c r="E68" s="7">
        <f>SUM(E62:E67)</f>
        <v>2901.5</v>
      </c>
      <c r="F68" s="11">
        <f>SUM(F62:F67)</f>
        <v>1513</v>
      </c>
      <c r="G68" s="11">
        <f t="shared" ref="G68:H68" si="28">SUM(G62:G67)</f>
        <v>1388.5</v>
      </c>
      <c r="H68" s="11">
        <f t="shared" si="28"/>
        <v>1388.5</v>
      </c>
    </row>
    <row r="70" spans="1:8" ht="30" x14ac:dyDescent="0.25">
      <c r="A70" s="1" t="s">
        <v>75</v>
      </c>
      <c r="B70" t="s">
        <v>40</v>
      </c>
      <c r="C70">
        <v>1</v>
      </c>
      <c r="D70" s="3">
        <f>'Itemized Prizes'!E41</f>
        <v>1528</v>
      </c>
      <c r="E70" s="3">
        <f t="shared" si="24"/>
        <v>1528</v>
      </c>
      <c r="F70" s="3">
        <f>'Itemized Prizes'!C41*C70</f>
        <v>764</v>
      </c>
      <c r="G70" s="3">
        <f t="shared" ref="G70:G75" si="29">E70-F70</f>
        <v>764</v>
      </c>
      <c r="H70" s="3">
        <f t="shared" ref="H70:H75" si="30">G70</f>
        <v>764</v>
      </c>
    </row>
    <row r="71" spans="1:8" x14ac:dyDescent="0.25">
      <c r="A71" t="s">
        <v>77</v>
      </c>
      <c r="B71" t="s">
        <v>40</v>
      </c>
      <c r="C71">
        <v>2</v>
      </c>
      <c r="D71" s="3">
        <f>'Itemized Prizes'!E54</f>
        <v>500</v>
      </c>
      <c r="E71" s="3">
        <f t="shared" si="24"/>
        <v>1000</v>
      </c>
      <c r="F71" s="3">
        <f>'Itemized Prizes'!C54*C71</f>
        <v>500</v>
      </c>
      <c r="G71" s="3">
        <f t="shared" si="29"/>
        <v>500</v>
      </c>
      <c r="H71" s="3">
        <f t="shared" si="30"/>
        <v>500</v>
      </c>
    </row>
    <row r="72" spans="1:8" x14ac:dyDescent="0.25">
      <c r="A72" t="s">
        <v>53</v>
      </c>
      <c r="B72" t="s">
        <v>40</v>
      </c>
      <c r="C72">
        <v>1</v>
      </c>
      <c r="D72" s="3">
        <f>'Itemized Prizes'!E53</f>
        <v>373.5</v>
      </c>
      <c r="E72" s="3">
        <f t="shared" si="24"/>
        <v>373.5</v>
      </c>
      <c r="F72" s="3">
        <f>'Itemized Prizes'!C53*C72</f>
        <v>249</v>
      </c>
      <c r="G72" s="3">
        <f t="shared" si="29"/>
        <v>124.5</v>
      </c>
      <c r="H72" s="3">
        <f t="shared" si="30"/>
        <v>124.5</v>
      </c>
    </row>
    <row r="73" spans="1:8" x14ac:dyDescent="0.25">
      <c r="A73" t="s">
        <v>39</v>
      </c>
      <c r="B73" t="s">
        <v>40</v>
      </c>
      <c r="D73" s="3">
        <f>'Itemized Prizes'!E44</f>
        <v>176</v>
      </c>
      <c r="E73" s="3">
        <f t="shared" si="24"/>
        <v>0</v>
      </c>
      <c r="F73" s="3">
        <f>'Itemized Prizes'!C$53*C73</f>
        <v>0</v>
      </c>
      <c r="G73" s="3">
        <f t="shared" si="29"/>
        <v>0</v>
      </c>
      <c r="H73" s="3">
        <f t="shared" si="30"/>
        <v>0</v>
      </c>
    </row>
    <row r="74" spans="1:8" x14ac:dyDescent="0.25">
      <c r="A74" t="s">
        <v>83</v>
      </c>
      <c r="B74" t="s">
        <v>57</v>
      </c>
      <c r="C74">
        <v>1</v>
      </c>
      <c r="D74" s="3">
        <f>'Itemized Prizes'!E54</f>
        <v>500</v>
      </c>
      <c r="E74" s="3">
        <f t="shared" si="24"/>
        <v>500</v>
      </c>
      <c r="F74" s="3">
        <f>'Itemized Prizes'!C54*C74</f>
        <v>250</v>
      </c>
      <c r="G74" s="3">
        <f t="shared" si="29"/>
        <v>250</v>
      </c>
      <c r="H74" s="3">
        <f t="shared" si="30"/>
        <v>250</v>
      </c>
    </row>
    <row r="75" spans="1:8" x14ac:dyDescent="0.25">
      <c r="A75" t="s">
        <v>60</v>
      </c>
      <c r="B75" t="s">
        <v>58</v>
      </c>
      <c r="D75" s="3">
        <f>'Itemized Prizes'!E103</f>
        <v>0</v>
      </c>
      <c r="E75" s="3">
        <f t="shared" si="24"/>
        <v>0</v>
      </c>
      <c r="F75" s="3">
        <f>'Itemized Prizes'!C55*C75</f>
        <v>0</v>
      </c>
      <c r="G75" s="3">
        <f t="shared" si="29"/>
        <v>0</v>
      </c>
      <c r="H75" s="3">
        <f t="shared" si="30"/>
        <v>0</v>
      </c>
    </row>
    <row r="76" spans="1:8" x14ac:dyDescent="0.25">
      <c r="A76" s="8" t="s">
        <v>71</v>
      </c>
      <c r="B76" s="5"/>
      <c r="C76" s="5"/>
      <c r="D76" s="7"/>
      <c r="E76" s="7">
        <f>SUM(E70:E75)</f>
        <v>3401.5</v>
      </c>
      <c r="F76" s="11">
        <f t="shared" ref="F76:H76" si="31">SUM(F70:F75)</f>
        <v>1763</v>
      </c>
      <c r="G76" s="11">
        <f t="shared" si="31"/>
        <v>1638.5</v>
      </c>
      <c r="H76" s="11">
        <f t="shared" si="31"/>
        <v>1638.5</v>
      </c>
    </row>
    <row r="78" spans="1:8" x14ac:dyDescent="0.25">
      <c r="A78" s="5" t="s">
        <v>63</v>
      </c>
    </row>
    <row r="79" spans="1:8" x14ac:dyDescent="0.25">
      <c r="A79" s="5" t="s">
        <v>64</v>
      </c>
    </row>
    <row r="80" spans="1:8" ht="15" customHeight="1" x14ac:dyDescent="0.25">
      <c r="A80" s="10" t="s">
        <v>87</v>
      </c>
      <c r="B80" t="s">
        <v>57</v>
      </c>
      <c r="C80">
        <v>1</v>
      </c>
      <c r="D80" s="3">
        <f>'Itemized Prizes'!E41</f>
        <v>1528</v>
      </c>
      <c r="E80" s="3">
        <f>D80*C80</f>
        <v>1528</v>
      </c>
      <c r="F80" s="3">
        <f>'Itemized Prizes'!C41*C80</f>
        <v>764</v>
      </c>
      <c r="G80" s="3">
        <f t="shared" ref="G80:G81" si="32">E80-F80</f>
        <v>764</v>
      </c>
      <c r="H80" s="3">
        <f t="shared" ref="H80:H81" si="33">G80</f>
        <v>764</v>
      </c>
    </row>
    <row r="81" spans="1:8" x14ac:dyDescent="0.25">
      <c r="A81" t="s">
        <v>59</v>
      </c>
      <c r="B81" t="s">
        <v>57</v>
      </c>
      <c r="C81">
        <v>1</v>
      </c>
      <c r="D81" s="3">
        <f>'Itemized Prizes'!E54</f>
        <v>500</v>
      </c>
      <c r="E81" s="3">
        <f t="shared" ref="E81" si="34">D81*C81</f>
        <v>500</v>
      </c>
      <c r="F81" s="3">
        <f>'Itemized Prizes'!C54*C81</f>
        <v>250</v>
      </c>
      <c r="G81" s="3">
        <f t="shared" si="32"/>
        <v>250</v>
      </c>
      <c r="H81" s="3">
        <f t="shared" si="33"/>
        <v>250</v>
      </c>
    </row>
    <row r="82" spans="1:8" x14ac:dyDescent="0.25">
      <c r="A82" t="s">
        <v>60</v>
      </c>
      <c r="B82" t="s">
        <v>58</v>
      </c>
    </row>
    <row r="83" spans="1:8" x14ac:dyDescent="0.25">
      <c r="A83" s="8" t="s">
        <v>71</v>
      </c>
      <c r="B83" s="5"/>
      <c r="C83" s="5"/>
      <c r="D83" s="7"/>
      <c r="E83" s="7">
        <f>SUM(E80:E82)</f>
        <v>2028</v>
      </c>
      <c r="F83" s="7">
        <f>SUM(F80:F82)</f>
        <v>1014</v>
      </c>
      <c r="G83" s="7">
        <f>SUM(G80:G82)</f>
        <v>1014</v>
      </c>
      <c r="H83" s="7">
        <f>SUM(H80:H82)</f>
        <v>1014</v>
      </c>
    </row>
    <row r="84" spans="1:8" x14ac:dyDescent="0.25">
      <c r="A84" s="4"/>
    </row>
    <row r="85" spans="1:8" x14ac:dyDescent="0.25">
      <c r="A85" s="5" t="s">
        <v>65</v>
      </c>
    </row>
    <row r="86" spans="1:8" x14ac:dyDescent="0.25">
      <c r="A86" s="9" t="s">
        <v>86</v>
      </c>
      <c r="B86" t="s">
        <v>57</v>
      </c>
      <c r="C86">
        <v>1</v>
      </c>
      <c r="D86" s="3">
        <f>'Itemized Prizes'!E41</f>
        <v>1528</v>
      </c>
      <c r="E86" s="3">
        <f>D86*C86</f>
        <v>1528</v>
      </c>
      <c r="F86" s="3">
        <f>'Itemized Prizes'!C41*C86</f>
        <v>764</v>
      </c>
      <c r="G86" s="3">
        <f t="shared" ref="G86:G87" si="35">E86-F86</f>
        <v>764</v>
      </c>
      <c r="H86" s="3">
        <f t="shared" ref="H86:H87" si="36">G86</f>
        <v>764</v>
      </c>
    </row>
    <row r="87" spans="1:8" x14ac:dyDescent="0.25">
      <c r="A87" t="s">
        <v>59</v>
      </c>
      <c r="B87" t="s">
        <v>57</v>
      </c>
      <c r="C87">
        <v>2</v>
      </c>
      <c r="D87" s="3">
        <f>'Itemized Prizes'!E54</f>
        <v>500</v>
      </c>
      <c r="E87" s="3">
        <f>D87*C87</f>
        <v>1000</v>
      </c>
      <c r="F87" s="3">
        <f>'Itemized Prizes'!C54*C87</f>
        <v>500</v>
      </c>
      <c r="G87" s="3">
        <f t="shared" si="35"/>
        <v>500</v>
      </c>
      <c r="H87" s="3">
        <f t="shared" si="36"/>
        <v>500</v>
      </c>
    </row>
    <row r="88" spans="1:8" x14ac:dyDescent="0.25">
      <c r="A88" t="s">
        <v>60</v>
      </c>
      <c r="B88" t="s">
        <v>58</v>
      </c>
    </row>
    <row r="89" spans="1:8" x14ac:dyDescent="0.25">
      <c r="A89" s="8" t="s">
        <v>71</v>
      </c>
      <c r="B89" s="5"/>
      <c r="C89" s="5"/>
      <c r="D89" s="7"/>
      <c r="E89" s="7">
        <f>SUM(E86:E88)</f>
        <v>2528</v>
      </c>
      <c r="F89" s="7">
        <f>SUM(F86:F88)</f>
        <v>1264</v>
      </c>
      <c r="G89" s="7">
        <f>SUM(G86:G88)</f>
        <v>1264</v>
      </c>
      <c r="H89" s="7">
        <f>SUM(H86:H88)</f>
        <v>1264</v>
      </c>
    </row>
    <row r="90" spans="1:8" x14ac:dyDescent="0.25">
      <c r="A90" s="4"/>
    </row>
    <row r="91" spans="1:8" x14ac:dyDescent="0.25">
      <c r="A91" s="5" t="s">
        <v>84</v>
      </c>
    </row>
    <row r="92" spans="1:8" x14ac:dyDescent="0.25">
      <c r="A92" s="9" t="s">
        <v>85</v>
      </c>
      <c r="B92" t="s">
        <v>57</v>
      </c>
      <c r="C92">
        <v>1</v>
      </c>
      <c r="D92" s="3">
        <f>'Itemized Prizes'!E41</f>
        <v>1528</v>
      </c>
      <c r="E92" s="3">
        <f>D92*C92</f>
        <v>1528</v>
      </c>
      <c r="F92" s="3">
        <f>'Itemized Prizes'!C41*C92</f>
        <v>764</v>
      </c>
      <c r="G92" s="3">
        <f t="shared" ref="G92:G93" si="37">E92-F92</f>
        <v>764</v>
      </c>
      <c r="H92" s="3">
        <f t="shared" ref="H92:H93" si="38">G92</f>
        <v>764</v>
      </c>
    </row>
    <row r="93" spans="1:8" x14ac:dyDescent="0.25">
      <c r="A93" t="s">
        <v>59</v>
      </c>
      <c r="B93" t="s">
        <v>57</v>
      </c>
      <c r="C93">
        <v>3</v>
      </c>
      <c r="D93" s="3">
        <f>'Itemized Prizes'!E54</f>
        <v>500</v>
      </c>
      <c r="E93" s="3">
        <f t="shared" ref="E93" si="39">D93*C93</f>
        <v>1500</v>
      </c>
      <c r="F93" s="3">
        <f>'Itemized Prizes'!C54*C93</f>
        <v>750</v>
      </c>
      <c r="G93" s="3">
        <f t="shared" si="37"/>
        <v>750</v>
      </c>
      <c r="H93" s="3">
        <f t="shared" si="38"/>
        <v>750</v>
      </c>
    </row>
    <row r="94" spans="1:8" x14ac:dyDescent="0.25">
      <c r="A94" t="s">
        <v>60</v>
      </c>
      <c r="B94" t="s">
        <v>58</v>
      </c>
    </row>
    <row r="95" spans="1:8" x14ac:dyDescent="0.25">
      <c r="A95" s="8" t="s">
        <v>71</v>
      </c>
      <c r="C95" s="5"/>
      <c r="D95" s="7"/>
      <c r="E95" s="7">
        <f>SUM(E92:E94)</f>
        <v>3028</v>
      </c>
      <c r="F95" s="7">
        <f>SUM(F92:F94)</f>
        <v>1514</v>
      </c>
      <c r="G95" s="7">
        <f>SUM(G92:G94)</f>
        <v>1514</v>
      </c>
      <c r="H95" s="7">
        <f>SUM(H92:H94)</f>
        <v>1514</v>
      </c>
    </row>
    <row r="97" spans="1:8" x14ac:dyDescent="0.25">
      <c r="A97" s="6" t="s">
        <v>66</v>
      </c>
    </row>
    <row r="98" spans="1:8" x14ac:dyDescent="0.25">
      <c r="A98" s="6"/>
    </row>
    <row r="99" spans="1:8" ht="30" x14ac:dyDescent="0.25">
      <c r="A99" s="1" t="s">
        <v>67</v>
      </c>
      <c r="B99" t="s">
        <v>57</v>
      </c>
      <c r="C99">
        <v>1</v>
      </c>
      <c r="D99" s="3">
        <f>'Itemized Prizes'!E41</f>
        <v>1528</v>
      </c>
      <c r="E99" s="3">
        <f>D99*C99</f>
        <v>1528</v>
      </c>
      <c r="F99" s="3">
        <f>'Itemized Prizes'!C41*C99</f>
        <v>764</v>
      </c>
      <c r="G99" s="3">
        <f t="shared" ref="G99:G100" si="40">E99-F99</f>
        <v>764</v>
      </c>
      <c r="H99" s="3">
        <f t="shared" ref="H99:H100" si="41">G99</f>
        <v>764</v>
      </c>
    </row>
    <row r="100" spans="1:8" x14ac:dyDescent="0.25">
      <c r="A100" t="s">
        <v>59</v>
      </c>
      <c r="B100" t="s">
        <v>57</v>
      </c>
      <c r="C100">
        <v>1</v>
      </c>
      <c r="D100" s="3">
        <f>'Itemized Prizes'!E54</f>
        <v>500</v>
      </c>
      <c r="E100" s="3">
        <f t="shared" ref="E100" si="42">D100*C100</f>
        <v>500</v>
      </c>
      <c r="F100" s="3">
        <f>'Itemized Prizes'!C54*C100</f>
        <v>250</v>
      </c>
      <c r="G100" s="3">
        <f t="shared" si="40"/>
        <v>250</v>
      </c>
      <c r="H100" s="3">
        <f t="shared" si="41"/>
        <v>250</v>
      </c>
    </row>
    <row r="101" spans="1:8" x14ac:dyDescent="0.25">
      <c r="A101" t="s">
        <v>60</v>
      </c>
      <c r="B101" t="s">
        <v>58</v>
      </c>
    </row>
    <row r="102" spans="1:8" x14ac:dyDescent="0.25">
      <c r="A102" s="8" t="s">
        <v>71</v>
      </c>
      <c r="B102" s="5"/>
      <c r="C102" s="5"/>
      <c r="D102" s="7"/>
      <c r="E102" s="7">
        <f>SUM(E99:E101)</f>
        <v>2028</v>
      </c>
      <c r="F102" s="7">
        <f>SUM(F99:F101)</f>
        <v>1014</v>
      </c>
      <c r="G102" s="7">
        <f>SUM(G99:G101)</f>
        <v>1014</v>
      </c>
      <c r="H102" s="7">
        <f>SUM(H99:H101)</f>
        <v>1014</v>
      </c>
    </row>
    <row r="103" spans="1:8" x14ac:dyDescent="0.25">
      <c r="A103" s="1"/>
    </row>
    <row r="104" spans="1:8" ht="30" x14ac:dyDescent="0.25">
      <c r="A104" s="1" t="s">
        <v>88</v>
      </c>
      <c r="B104" t="s">
        <v>57</v>
      </c>
      <c r="C104">
        <v>1</v>
      </c>
      <c r="D104" s="3">
        <f>'Itemized Prizes'!E41</f>
        <v>1528</v>
      </c>
      <c r="E104" s="3">
        <f>D104*C104</f>
        <v>1528</v>
      </c>
      <c r="F104" s="3">
        <f>'Itemized Prizes'!C41*C104</f>
        <v>764</v>
      </c>
      <c r="G104" s="3">
        <f t="shared" ref="G104:G105" si="43">E104-F104</f>
        <v>764</v>
      </c>
      <c r="H104" s="3">
        <f t="shared" ref="H104:H105" si="44">G104</f>
        <v>764</v>
      </c>
    </row>
    <row r="105" spans="1:8" x14ac:dyDescent="0.25">
      <c r="A105" t="s">
        <v>59</v>
      </c>
      <c r="B105" t="s">
        <v>57</v>
      </c>
      <c r="C105">
        <v>2</v>
      </c>
      <c r="D105" s="3">
        <f>'Itemized Prizes'!E54</f>
        <v>500</v>
      </c>
      <c r="E105" s="3">
        <f t="shared" ref="E105" si="45">D105*C105</f>
        <v>1000</v>
      </c>
      <c r="F105" s="3">
        <f>'Itemized Prizes'!C54*C105</f>
        <v>500</v>
      </c>
      <c r="G105" s="3">
        <f t="shared" si="43"/>
        <v>500</v>
      </c>
      <c r="H105" s="3">
        <f t="shared" si="44"/>
        <v>500</v>
      </c>
    </row>
    <row r="106" spans="1:8" x14ac:dyDescent="0.25">
      <c r="A106" t="s">
        <v>60</v>
      </c>
      <c r="B106" t="s">
        <v>58</v>
      </c>
    </row>
    <row r="107" spans="1:8" x14ac:dyDescent="0.25">
      <c r="A107" s="8" t="s">
        <v>71</v>
      </c>
      <c r="B107" s="5"/>
      <c r="C107" s="5"/>
      <c r="D107" s="7"/>
      <c r="E107" s="7">
        <f>SUM(E104:E106)</f>
        <v>2528</v>
      </c>
      <c r="F107" s="7">
        <f>SUM(F104:F106)</f>
        <v>1264</v>
      </c>
      <c r="G107" s="7">
        <f>SUM(G104:G106)</f>
        <v>1264</v>
      </c>
      <c r="H107" s="7">
        <f>SUM(H104:H106)</f>
        <v>1264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Itemized Prizes</vt:lpstr>
      <vt:lpstr>Packages</vt:lpstr>
      <vt:lpstr>Itemized Prizes breakdown</vt:lpstr>
      <vt:lpstr>Packages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Retshegofaditwe Nkwadi</dc:creator>
  <cp:lastModifiedBy>Retshegofaditwe Nkwadi</cp:lastModifiedBy>
  <dcterms:created xsi:type="dcterms:W3CDTF">2019-03-07T05:50:51Z</dcterms:created>
  <dcterms:modified xsi:type="dcterms:W3CDTF">2019-03-20T06:38:13Z</dcterms:modified>
</cp:coreProperties>
</file>