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Purchases" sheetId="1" r:id="rId4"/>
    <sheet state="visible" name="sealed" sheetId="2" r:id="rId5"/>
    <sheet state="visible" name="Selling" sheetId="3" r:id="rId6"/>
    <sheet state="visible" name="its always the first wave" sheetId="4" r:id="rId7"/>
    <sheet state="visible" name="Grading" sheetId="5" r:id="rId8"/>
    <sheet state="visible" name="txn hist" sheetId="6" r:id="rId9"/>
    <sheet state="visible" name="purchases Jul22" sheetId="7" r:id="rId10"/>
    <sheet state="visible" name="Sheet6" sheetId="8" r:id="rId11"/>
  </sheets>
  <definedNames>
    <definedName hidden="1" localSheetId="5" name="_xlnm._FilterDatabase">'txn hist'!$A$1:$L$226</definedName>
    <definedName hidden="1" localSheetId="6" name="_xlnm._FilterDatabase">'purchases Jul22'!$A$1:$K$96</definedName>
    <definedName hidden="1" localSheetId="0" name="Z_3040805D_5165_4B8E_9D4A_9953DCB4339E_.wvu.FilterData">'All Purchases'!$B$1:$H$213</definedName>
  </definedNames>
  <calcPr/>
  <customWorkbookViews>
    <customWorkbookView activeSheetId="0" maximized="1" windowHeight="0" windowWidth="0" guid="{3040805D-5165-4B8E-9D4A-9953DCB4339E}" name="Filter 1"/>
  </customWorkbookViews>
</workbook>
</file>

<file path=xl/sharedStrings.xml><?xml version="1.0" encoding="utf-8"?>
<sst xmlns="http://schemas.openxmlformats.org/spreadsheetml/2006/main" count="2991" uniqueCount="912">
  <si>
    <t>Era</t>
  </si>
  <si>
    <t>Item Name</t>
  </si>
  <si>
    <t>Item Price</t>
  </si>
  <si>
    <t>Quantity</t>
  </si>
  <si>
    <t>Total Purchased Price</t>
  </si>
  <si>
    <t>Type</t>
  </si>
  <si>
    <t>Condition</t>
  </si>
  <si>
    <t>Status</t>
  </si>
  <si>
    <t>Arrival Date</t>
  </si>
  <si>
    <t>Notes</t>
  </si>
  <si>
    <t>Total Spent</t>
  </si>
  <si>
    <t>Gen 3</t>
  </si>
  <si>
    <t>Ho oh ex</t>
  </si>
  <si>
    <t>Raw Single</t>
  </si>
  <si>
    <t>LP+</t>
  </si>
  <si>
    <t>Arrived</t>
  </si>
  <si>
    <t>Feraligatr ex</t>
  </si>
  <si>
    <t>NM</t>
  </si>
  <si>
    <t>Meganium ex</t>
  </si>
  <si>
    <t>WOTC</t>
  </si>
  <si>
    <t>Blaine's Charizard</t>
  </si>
  <si>
    <t>LP</t>
  </si>
  <si>
    <t>Dark Charizard</t>
  </si>
  <si>
    <t>Shining Gyarados</t>
  </si>
  <si>
    <t>MP</t>
  </si>
  <si>
    <t>Meganium</t>
  </si>
  <si>
    <t>Erika's Venusaur</t>
  </si>
  <si>
    <t>Dragonite movie</t>
  </si>
  <si>
    <t>Mint</t>
  </si>
  <si>
    <t>Legendary birds</t>
  </si>
  <si>
    <t>Electabuzz ex</t>
  </si>
  <si>
    <t>Sun Moon</t>
  </si>
  <si>
    <t>18 GX tag team singles</t>
  </si>
  <si>
    <t>Raw Lot</t>
  </si>
  <si>
    <t xml:space="preserve">NM </t>
  </si>
  <si>
    <t>FB marketplace</t>
  </si>
  <si>
    <t>Latios ex and Latias delta</t>
  </si>
  <si>
    <t>sold on Ebay</t>
  </si>
  <si>
    <t>PSA 8 Metagross ex</t>
  </si>
  <si>
    <t>Graded Single</t>
  </si>
  <si>
    <t>Claydol ex</t>
  </si>
  <si>
    <t>Milotic ds</t>
  </si>
  <si>
    <t>Swampert ex</t>
  </si>
  <si>
    <t>Typhlosion ex</t>
  </si>
  <si>
    <t>Altaria ex</t>
  </si>
  <si>
    <t>XY</t>
  </si>
  <si>
    <t>M Venusaur EX</t>
  </si>
  <si>
    <t>Shining Magikarp</t>
  </si>
  <si>
    <t>MP/LP</t>
  </si>
  <si>
    <t>Kingdra ex</t>
  </si>
  <si>
    <t>HP</t>
  </si>
  <si>
    <t>Transit</t>
  </si>
  <si>
    <t>M Houndoom EX</t>
  </si>
  <si>
    <t>SWSH</t>
  </si>
  <si>
    <t>Legendary beat booster box</t>
  </si>
  <si>
    <t>Sealed</t>
  </si>
  <si>
    <t>Arcanine ex</t>
  </si>
  <si>
    <t>Blaziken ex</t>
  </si>
  <si>
    <t>?? don't remember, ebay seller listed as MINT</t>
  </si>
  <si>
    <t>Flygon ex ds</t>
  </si>
  <si>
    <t>Gyarados ex</t>
  </si>
  <si>
    <t>Salamence ex</t>
  </si>
  <si>
    <t>Hidden fates</t>
  </si>
  <si>
    <t>tyranitar ex</t>
  </si>
  <si>
    <t>Deoxys A ex</t>
  </si>
  <si>
    <t>Sceptile EX</t>
  </si>
  <si>
    <t>Hydreigon EX</t>
  </si>
  <si>
    <t>Shining + GX lot</t>
  </si>
  <si>
    <t>Darkness Ablaze (Zard Vmax)</t>
  </si>
  <si>
    <t xml:space="preserve">ball tins </t>
  </si>
  <si>
    <t>Hidden fates r2</t>
  </si>
  <si>
    <t>Dragonite ex</t>
  </si>
  <si>
    <t>LP++</t>
  </si>
  <si>
    <t>Birthday pika</t>
  </si>
  <si>
    <t>Latios ex</t>
  </si>
  <si>
    <t>Chansey ex</t>
  </si>
  <si>
    <t>Deoxys ex</t>
  </si>
  <si>
    <t>Raikou ex</t>
  </si>
  <si>
    <t>Salamence ex d</t>
  </si>
  <si>
    <t>Latias ex d</t>
  </si>
  <si>
    <t>hidden fates r3</t>
  </si>
  <si>
    <t xml:space="preserve">6-pack target </t>
  </si>
  <si>
    <t>Milotic, Sceptile, Altaria ex</t>
  </si>
  <si>
    <t>NM/Mint</t>
  </si>
  <si>
    <t>reddit deal</t>
  </si>
  <si>
    <t>Rocket's Raikou ex</t>
  </si>
  <si>
    <t>Jirachi AR</t>
  </si>
  <si>
    <t>Sylveon EX</t>
  </si>
  <si>
    <t>M Gyarados EX</t>
  </si>
  <si>
    <t xml:space="preserve">Base/Fossil Card lot </t>
  </si>
  <si>
    <t>Got scammed</t>
  </si>
  <si>
    <t>Gengar ex</t>
  </si>
  <si>
    <t>Rocket's Scizor ex</t>
  </si>
  <si>
    <t>S Altaria GX</t>
  </si>
  <si>
    <t>TCGplayer</t>
  </si>
  <si>
    <t>S Lucario GX</t>
  </si>
  <si>
    <t>S Scizor GX</t>
  </si>
  <si>
    <t>S Greninja GX</t>
  </si>
  <si>
    <t>S Ho oh GX</t>
  </si>
  <si>
    <t>S Rayquaza GX</t>
  </si>
  <si>
    <t>Cancelled</t>
  </si>
  <si>
    <t>S Darkrai GX</t>
  </si>
  <si>
    <t>D Deoxys ex</t>
  </si>
  <si>
    <t>Charizard ex</t>
  </si>
  <si>
    <t>Venusaur ex</t>
  </si>
  <si>
    <t>Jolteon ex</t>
  </si>
  <si>
    <t>sold?</t>
  </si>
  <si>
    <t>Lucario ex JP</t>
  </si>
  <si>
    <t>Umbreon GX</t>
  </si>
  <si>
    <t>Charizard</t>
  </si>
  <si>
    <t>5 BS ETB's (RR Tapu, Gardevoir GX)</t>
  </si>
  <si>
    <t>Burning Shadows 3-packs</t>
  </si>
  <si>
    <t>BW</t>
  </si>
  <si>
    <t>M Mewtwo EX (from umb promo)</t>
  </si>
  <si>
    <t>Champ's path</t>
  </si>
  <si>
    <t>Tag Team Pika, Gengar, venusaur</t>
  </si>
  <si>
    <t>Zapdos and Articuno EX</t>
  </si>
  <si>
    <t xml:space="preserve">Shiny Charizard GX </t>
  </si>
  <si>
    <t>EX's and GX's lot</t>
  </si>
  <si>
    <t xml:space="preserve">Facebook </t>
  </si>
  <si>
    <t xml:space="preserve">cards / price unknown </t>
  </si>
  <si>
    <t>M Scizor EX</t>
  </si>
  <si>
    <t>RR Salamence GX</t>
  </si>
  <si>
    <t>M Blastoise EX</t>
  </si>
  <si>
    <t>Shiny Zard V</t>
  </si>
  <si>
    <t>Arrived and worst purchase ever</t>
  </si>
  <si>
    <t>Jap Pichu</t>
  </si>
  <si>
    <t>Typhlosion neo</t>
  </si>
  <si>
    <t>Jap Reds Pikachu</t>
  </si>
  <si>
    <t>Molt ex</t>
  </si>
  <si>
    <t>G</t>
  </si>
  <si>
    <t>Jirachi ex</t>
  </si>
  <si>
    <t>Shadowless Charmeleon</t>
  </si>
  <si>
    <t>Base set Mewtwo</t>
  </si>
  <si>
    <t>Shiny Sylveon and Leafeon GX</t>
  </si>
  <si>
    <t>Rockets mewtwo</t>
  </si>
  <si>
    <t>Jungle pidgeot</t>
  </si>
  <si>
    <t>Cradily ex</t>
  </si>
  <si>
    <t>Dark Blastoise</t>
  </si>
  <si>
    <t>Shiny Reshiram GX</t>
  </si>
  <si>
    <t>WoTC</t>
  </si>
  <si>
    <t>1st Ed Dark Vileplume</t>
  </si>
  <si>
    <t>Suicune ex</t>
  </si>
  <si>
    <t>Jap shiny Crobat Vmax</t>
  </si>
  <si>
    <t>Umbreon ex</t>
  </si>
  <si>
    <t>Ho oh EX</t>
  </si>
  <si>
    <t>Arceus Generations 2-pack</t>
  </si>
  <si>
    <t>Jap Dark Venusaur promo</t>
  </si>
  <si>
    <t>2 Jap Tag team GX booster boxes</t>
  </si>
  <si>
    <t xml:space="preserve">Snorlax ex team rocket </t>
  </si>
  <si>
    <t>Ho oh neo</t>
  </si>
  <si>
    <t>Dark slowbro</t>
  </si>
  <si>
    <t>Ampharos ex</t>
  </si>
  <si>
    <t xml:space="preserve">Jungle Zapdos </t>
  </si>
  <si>
    <t>Shiny star V box</t>
  </si>
  <si>
    <t xml:space="preserve">1st Ed Articuno </t>
  </si>
  <si>
    <t>Shiny Metagross GX</t>
  </si>
  <si>
    <t>10 Vivid voltage booster packs</t>
  </si>
  <si>
    <t>Scizor neo</t>
  </si>
  <si>
    <t>Sceptile ex Delta</t>
  </si>
  <si>
    <t>Shiny Gardevoir GX</t>
  </si>
  <si>
    <t>Jungle Raichu</t>
  </si>
  <si>
    <t>Unified minds booster box</t>
  </si>
  <si>
    <t>10 Steam siege packs</t>
  </si>
  <si>
    <t>vivid voltage ETB</t>
  </si>
  <si>
    <t xml:space="preserve">5 kanto tins </t>
  </si>
  <si>
    <t>Gyarados GX</t>
  </si>
  <si>
    <t xml:space="preserve">10 guardians rising packs </t>
  </si>
  <si>
    <t>Rayquaza ex</t>
  </si>
  <si>
    <t>2 Shining legends 3-pack boxes</t>
  </si>
  <si>
    <t xml:space="preserve">9 random packs </t>
  </si>
  <si>
    <t>opened most</t>
  </si>
  <si>
    <t>Magrearán EX</t>
  </si>
  <si>
    <t>Shiny rayquaza + zygarde boxes</t>
  </si>
  <si>
    <t>Cinderace V</t>
  </si>
  <si>
    <t>Golem ex</t>
  </si>
  <si>
    <t>Hitmonchan ex</t>
  </si>
  <si>
    <t xml:space="preserve">Plasma freeze booster pack </t>
  </si>
  <si>
    <t>2 Jap remix Bout box</t>
  </si>
  <si>
    <t>Blastoise ex</t>
  </si>
  <si>
    <t xml:space="preserve">3 Zard kanto tins </t>
  </si>
  <si>
    <t>Random</t>
  </si>
  <si>
    <t xml:space="preserve">20 pack lot </t>
  </si>
  <si>
    <t>Gardevoir GX RR</t>
  </si>
  <si>
    <t>Gen 3 starters reverse holo 3x promos</t>
  </si>
  <si>
    <t>Team Aqua v Magma sealed pack</t>
  </si>
  <si>
    <t xml:space="preserve">Dark Dragonite </t>
  </si>
  <si>
    <t>1st ed rocket's eeveelutions</t>
  </si>
  <si>
    <t>Mew mewtwo GX promo</t>
  </si>
  <si>
    <t>Dragonite GX FA</t>
  </si>
  <si>
    <t xml:space="preserve">Mew EX </t>
  </si>
  <si>
    <t>unknown era</t>
  </si>
  <si>
    <t>2x Miracle twin japanese BB</t>
  </si>
  <si>
    <t>JApanese umbreon holo</t>
  </si>
  <si>
    <t>Flareon Jungle</t>
  </si>
  <si>
    <t xml:space="preserve">Squirtle </t>
  </si>
  <si>
    <t>unknown</t>
  </si>
  <si>
    <t>Dragapult Vmax box</t>
  </si>
  <si>
    <t>Mew holo + Mewtwo EX (evolutions)</t>
  </si>
  <si>
    <t>Zard reshiram GX</t>
  </si>
  <si>
    <t>Matchless fighters BB</t>
  </si>
  <si>
    <t>Pikachu V boxes</t>
  </si>
  <si>
    <t>Lugia neo japenese</t>
  </si>
  <si>
    <t>EX</t>
  </si>
  <si>
    <t>Mewtwo EX breakpoint</t>
  </si>
  <si>
    <t>Lucario GX RR</t>
  </si>
  <si>
    <t>Lugia japanese box explosive impact</t>
  </si>
  <si>
    <t>SF ETB</t>
  </si>
  <si>
    <t>recount</t>
  </si>
  <si>
    <t>SF Tin</t>
  </si>
  <si>
    <t>Crobat Vmax box</t>
  </si>
  <si>
    <t>HF ETB</t>
  </si>
  <si>
    <t>Ttar V FA battle styles</t>
  </si>
  <si>
    <t>Shiny Galarian Obstsgoon</t>
  </si>
  <si>
    <t>2x eeveelutions jap bb</t>
  </si>
  <si>
    <t>VV BB</t>
  </si>
  <si>
    <t xml:space="preserve">SF lot 12 + 6 + 4 + ditto V </t>
  </si>
  <si>
    <t>Blaziken V FA</t>
  </si>
  <si>
    <t>Skyla for grading PSA</t>
  </si>
  <si>
    <t>Umbreon EX FA</t>
  </si>
  <si>
    <t>Gyarados FA holo</t>
  </si>
  <si>
    <t>Mew + Mewtwo EX promo</t>
  </si>
  <si>
    <t>suicine holo jap</t>
  </si>
  <si>
    <t>Cosmic eclipse lot</t>
  </si>
  <si>
    <t>Platinum</t>
  </si>
  <si>
    <t>Blue charmander (japanese holo?)</t>
  </si>
  <si>
    <t>Graded</t>
  </si>
  <si>
    <t>V lot</t>
  </si>
  <si>
    <t>E skies ETBs</t>
  </si>
  <si>
    <t>Japanese arcanine</t>
  </si>
  <si>
    <t>Rayquaza amazing rare</t>
  </si>
  <si>
    <t>Bstoise GX HR jap</t>
  </si>
  <si>
    <t>ES booster packs</t>
  </si>
  <si>
    <t>Celebi, Gyara, Rayq V FA</t>
  </si>
  <si>
    <t>Vaporeon jungle</t>
  </si>
  <si>
    <t>CelebrationsPC ETB</t>
  </si>
  <si>
    <t>Celebrations ETB</t>
  </si>
  <si>
    <t>Gold Cresselia</t>
  </si>
  <si>
    <t>Gardevoir ex + goldat delta jap</t>
  </si>
  <si>
    <t>Mewtwo GX shiny psa 9</t>
  </si>
  <si>
    <t>ES packs from PC</t>
  </si>
  <si>
    <t>ES packs from target (est 20)</t>
  </si>
  <si>
    <t>recount?</t>
  </si>
  <si>
    <t>ES 3-pack blisters 4x</t>
  </si>
  <si>
    <t>Celebrations Pika Union</t>
  </si>
  <si>
    <t>zard sylveon celebrations box 2x</t>
  </si>
  <si>
    <t>zacian v celebrations box 2x</t>
  </si>
  <si>
    <t>PC CR ETB</t>
  </si>
  <si>
    <t>BW jap megalon cannon pack 2x</t>
  </si>
  <si>
    <t>1 opened 1 sealed</t>
  </si>
  <si>
    <t xml:space="preserve">Sylveon vmax </t>
  </si>
  <si>
    <t>Suicine shiny baby</t>
  </si>
  <si>
    <t>amazing rare Jirachi jap</t>
  </si>
  <si>
    <t>Mini tin sealed pack (Celebrations??)</t>
  </si>
  <si>
    <t>confirm tin mini tin 8 pack</t>
  </si>
  <si>
    <t>shiny gold mew celebrations</t>
  </si>
  <si>
    <t>zard celebrations box x3</t>
  </si>
  <si>
    <t>Funko / Figures</t>
  </si>
  <si>
    <t>Darth Vader 465</t>
  </si>
  <si>
    <t>Pikachu 842</t>
  </si>
  <si>
    <t>Charmander 455</t>
  </si>
  <si>
    <t xml:space="preserve">Diamond Goku </t>
  </si>
  <si>
    <t>Zard 851</t>
  </si>
  <si>
    <t>Blue eyes toon 1062</t>
  </si>
  <si>
    <t>Chibimasters kakashi</t>
  </si>
  <si>
    <t>Thousand sunny mcds toy</t>
  </si>
  <si>
    <t>Yugioh keychain</t>
  </si>
  <si>
    <t>NBA 21-22 illusions 6 pack</t>
  </si>
  <si>
    <t>DBZ Gotenks opened silver</t>
  </si>
  <si>
    <t>Zoro wano WCF</t>
  </si>
  <si>
    <t>Bardock WCF</t>
  </si>
  <si>
    <t>Ace WCF</t>
  </si>
  <si>
    <t>Set Name</t>
  </si>
  <si>
    <t>Item Type</t>
  </si>
  <si>
    <t>Quantity (pre 2024 recount)</t>
  </si>
  <si>
    <t>Tier (pre 2024)</t>
  </si>
  <si>
    <t>Item Paid</t>
  </si>
  <si>
    <t>Total Paid</t>
  </si>
  <si>
    <t>Set ID</t>
  </si>
  <si>
    <t>QTY 3.2025</t>
  </si>
  <si>
    <t>Storage</t>
  </si>
  <si>
    <t>SS Shining Fates</t>
  </si>
  <si>
    <t>ETB</t>
  </si>
  <si>
    <t>A</t>
  </si>
  <si>
    <t>5 Bag E, 4 Box B</t>
  </si>
  <si>
    <t>SM Hidden Fates</t>
  </si>
  <si>
    <t>S</t>
  </si>
  <si>
    <t>Box B</t>
  </si>
  <si>
    <t>XY Evolutions</t>
  </si>
  <si>
    <t>XY Generations</t>
  </si>
  <si>
    <t>Arceus Mythical</t>
  </si>
  <si>
    <t>TBC</t>
  </si>
  <si>
    <t>Tub</t>
  </si>
  <si>
    <t>SS Champion's Path</t>
  </si>
  <si>
    <t>1 Box B, 1 Bag F</t>
  </si>
  <si>
    <t>SS Vivid Voltage</t>
  </si>
  <si>
    <t>SM Shining Legends</t>
  </si>
  <si>
    <t>Pin Collection: Pikachu (1), Mewtwo (1)</t>
  </si>
  <si>
    <t>Assorted</t>
  </si>
  <si>
    <t>2019 Kanto Friends mini tin (Squirtle, Charmander, Eevee, Bulbasaur, pika?)</t>
  </si>
  <si>
    <t>Misc</t>
  </si>
  <si>
    <t>SM Burning Shadows</t>
  </si>
  <si>
    <t>3-pack Blister</t>
  </si>
  <si>
    <t>B</t>
  </si>
  <si>
    <t>Kanto Power (series 2) Charizard mini Tin</t>
  </si>
  <si>
    <t>Collector's Mini Tin (2 Kyogre, 1 Reshiram, 1 Manaphy)</t>
  </si>
  <si>
    <t xml:space="preserve">Dubwool </t>
  </si>
  <si>
    <t>1 Box C, 6 Bag F</t>
  </si>
  <si>
    <t>Galarian Rapidash Box</t>
  </si>
  <si>
    <t>C</t>
  </si>
  <si>
    <t>Box A</t>
  </si>
  <si>
    <t>Pikachu V Box</t>
  </si>
  <si>
    <t>Box C</t>
  </si>
  <si>
    <t>Urshifu V Box</t>
  </si>
  <si>
    <t>Opened</t>
  </si>
  <si>
    <t>Premium Collection: Crobat and Dragapult Vmax</t>
  </si>
  <si>
    <t>SM Explosive Impact</t>
  </si>
  <si>
    <t>Booster Box</t>
  </si>
  <si>
    <t>TBD</t>
  </si>
  <si>
    <t>SM Tag Team GX</t>
  </si>
  <si>
    <t>SS Shiny Star V</t>
  </si>
  <si>
    <t>SM Remix Bout</t>
  </si>
  <si>
    <t>SS Matchless Fighters</t>
  </si>
  <si>
    <t>Ex Ruby Sapphire</t>
  </si>
  <si>
    <t>Booster Pack</t>
  </si>
  <si>
    <t>BW Plasma Freeze</t>
  </si>
  <si>
    <t>BW Primal Clash</t>
  </si>
  <si>
    <t>SM Ultra Prism</t>
  </si>
  <si>
    <t>SM Unbroken Bonds</t>
  </si>
  <si>
    <t>3-card Booster Pack</t>
  </si>
  <si>
    <t>SM Guardians Rising</t>
  </si>
  <si>
    <t>Big Booster Pack</t>
  </si>
  <si>
    <t>SM Unified Minds</t>
  </si>
  <si>
    <t>XY Assorted</t>
  </si>
  <si>
    <t>M Raquayza EX Box</t>
  </si>
  <si>
    <t>SM Assorted</t>
  </si>
  <si>
    <t>Zygarde EX Box</t>
  </si>
  <si>
    <t>SS Battle Styles</t>
  </si>
  <si>
    <t>SS Celebrations</t>
  </si>
  <si>
    <t>Ultra Premium Collection</t>
  </si>
  <si>
    <t>S+</t>
  </si>
  <si>
    <t>SS Assorted</t>
  </si>
  <si>
    <t>Charizard Premium Collection</t>
  </si>
  <si>
    <t>SS V Star Universe</t>
  </si>
  <si>
    <t>SS Crown Zenith</t>
  </si>
  <si>
    <t>PC ETB Plus</t>
  </si>
  <si>
    <t>Bag F</t>
  </si>
  <si>
    <t>V memories (sylveon + Zard)</t>
  </si>
  <si>
    <t>Bag A</t>
  </si>
  <si>
    <t>Pika v union</t>
  </si>
  <si>
    <t xml:space="preserve">Dragapult prime </t>
  </si>
  <si>
    <t>Lances Zard  box</t>
  </si>
  <si>
    <t>Lunch box</t>
  </si>
  <si>
    <t>Box D</t>
  </si>
  <si>
    <t>Zacian Lv X box</t>
  </si>
  <si>
    <t>Sylveon / Charizard 4 pack tin</t>
  </si>
  <si>
    <t xml:space="preserve">Mini tin display </t>
  </si>
  <si>
    <t>PIkachu Vmac Premium figure collection box</t>
  </si>
  <si>
    <t>SS Chilling Reign</t>
  </si>
  <si>
    <t>PC ETB</t>
  </si>
  <si>
    <t>SS Brilliant Stars</t>
  </si>
  <si>
    <t>SS Evolving Skies</t>
  </si>
  <si>
    <t>SS Fusion Strike</t>
  </si>
  <si>
    <t>SS Pokemon Go</t>
  </si>
  <si>
    <t xml:space="preserve">ETB </t>
  </si>
  <si>
    <t>Bag E</t>
  </si>
  <si>
    <t xml:space="preserve">Chinese Zard box </t>
  </si>
  <si>
    <t>Zard and reshiram gold</t>
  </si>
  <si>
    <t>Pika and zekrom gold</t>
  </si>
  <si>
    <t>Blastoise Gigantamax</t>
  </si>
  <si>
    <t>Venusaur Gigantamax</t>
  </si>
  <si>
    <t xml:space="preserve">Booster box </t>
  </si>
  <si>
    <t>??</t>
  </si>
  <si>
    <t>Felt</t>
  </si>
  <si>
    <t>Jolteon Vmax</t>
  </si>
  <si>
    <t>Vaporeon Vmax</t>
  </si>
  <si>
    <t>Flareon Vmax</t>
  </si>
  <si>
    <t>3-pack blister (umbreon)</t>
  </si>
  <si>
    <t>3-pack blister (espeon)</t>
  </si>
  <si>
    <t xml:space="preserve">3-pack blister </t>
  </si>
  <si>
    <t>Collection Gold Zacian ETB</t>
  </si>
  <si>
    <t>Eevee costco box</t>
  </si>
  <si>
    <t>Urshifu Lunch box</t>
  </si>
  <si>
    <t>Zacian Zamazenta lunch box</t>
  </si>
  <si>
    <t xml:space="preserve">eeveelution tin </t>
  </si>
  <si>
    <t>calyrex V box</t>
  </si>
  <si>
    <t>opened</t>
  </si>
  <si>
    <t>ttar / empoleon v tin</t>
  </si>
  <si>
    <t>SS Silver Tempest</t>
  </si>
  <si>
    <t>Arceus V Mythical boxes (with cosmic eclipse)</t>
  </si>
  <si>
    <t>Boltund/Cramorant/Eldegoss V tin</t>
  </si>
  <si>
    <t>Item</t>
  </si>
  <si>
    <t>Price Sold</t>
  </si>
  <si>
    <t>$ Spent</t>
  </si>
  <si>
    <t>Profit</t>
  </si>
  <si>
    <t>Champions path empty ETB</t>
  </si>
  <si>
    <t>Blue eyes ghost</t>
  </si>
  <si>
    <t>Latios/Latias ex</t>
  </si>
  <si>
    <t>4 cards</t>
  </si>
  <si>
    <t>light arc</t>
  </si>
  <si>
    <t>lax</t>
  </si>
  <si>
    <t>scizor</t>
  </si>
  <si>
    <t>mewtwo</t>
  </si>
  <si>
    <t>my highest</t>
  </si>
  <si>
    <t>last sold</t>
  </si>
  <si>
    <t>my first offer</t>
  </si>
  <si>
    <t>ttar</t>
  </si>
  <si>
    <t>500-800</t>
  </si>
  <si>
    <t>kabutops</t>
  </si>
  <si>
    <t>houndoom</t>
  </si>
  <si>
    <t>sum</t>
  </si>
  <si>
    <t>Name</t>
  </si>
  <si>
    <t>Surface</t>
  </si>
  <si>
    <t>Edges</t>
  </si>
  <si>
    <t>Corners</t>
  </si>
  <si>
    <t>Centering</t>
  </si>
  <si>
    <t>Calc Grade</t>
  </si>
  <si>
    <t>PSA Grade</t>
  </si>
  <si>
    <t>Blemishes?</t>
  </si>
  <si>
    <t>ex</t>
  </si>
  <si>
    <t>two peels on front corners</t>
  </si>
  <si>
    <t>2 noticeable print lines</t>
  </si>
  <si>
    <t>Tyranitar ex delta</t>
  </si>
  <si>
    <t>Transaction Id</t>
  </si>
  <si>
    <t>Seller Name</t>
  </si>
  <si>
    <t>Transaction Date</t>
  </si>
  <si>
    <t>TXN</t>
  </si>
  <si>
    <t>Total Transaction Amount</t>
  </si>
  <si>
    <t>Transaction Type</t>
  </si>
  <si>
    <t>Transaction Amount</t>
  </si>
  <si>
    <t>Currency</t>
  </si>
  <si>
    <t>Payment Method</t>
  </si>
  <si>
    <t>kantos_finest</t>
  </si>
  <si>
    <t>2023-06-15</t>
  </si>
  <si>
    <t>Payment</t>
  </si>
  <si>
    <t>USD</t>
  </si>
  <si>
    <t>PAYPAL</t>
  </si>
  <si>
    <t xml:space="preserve"> </t>
  </si>
  <si>
    <t>tt_store_japan</t>
  </si>
  <si>
    <t>2023-04-19</t>
  </si>
  <si>
    <t>APPLE_PAY</t>
  </si>
  <si>
    <t>ONE PIECE World Collectable Figure Wanokuni Onigashima Ver.3 Set BANPRESTO WCF</t>
  </si>
  <si>
    <t>atilioorel_0</t>
  </si>
  <si>
    <t>2023-04-13</t>
  </si>
  <si>
    <t>Refund</t>
  </si>
  <si>
    <t>PSA 10 2004 Japanese Pokemon Card #69 Rocket’s Suicune Ex Holo Gem Mint</t>
  </si>
  <si>
    <t>atomic_sack</t>
  </si>
  <si>
    <t>2023-04-09</t>
  </si>
  <si>
    <t>PSA 10 2020 Pokemon Japanese SWSH Legendary Heartbeat #050 Jirachi</t>
  </si>
  <si>
    <t>absolutecardz</t>
  </si>
  <si>
    <t>2023-03-19</t>
  </si>
  <si>
    <t>CAD</t>
  </si>
  <si>
    <t>Pokémon 158/BW-P Reshiram Ex Black Star Promo Japanese PSA 9 Mint</t>
  </si>
  <si>
    <t>korekutapokemon</t>
  </si>
  <si>
    <t>2023-03-18</t>
  </si>
  <si>
    <t>PSA 9 MINT Rayquaza #DPBP442 DP5 1st Edition Pokemon Japanese Card</t>
  </si>
  <si>
    <t>tripsplus1</t>
  </si>
  <si>
    <t>2023-03-05</t>
  </si>
  <si>
    <t>ASTRO Gaming A50 Wireless Headset + Base Station Gen 4 - Black/Silver</t>
  </si>
  <si>
    <t>johaug-2821</t>
  </si>
  <si>
    <t>2023-03-04</t>
  </si>
  <si>
    <t>Pokemon Garchomp Beat of the Frontier 1st Ed Japanese Holo Rare #85 PSA 9</t>
  </si>
  <si>
    <t>cardcollector1124</t>
  </si>
  <si>
    <t>2023-02-28</t>
  </si>
  <si>
    <t>Pokémon TCG Gyarados-EX BREAKPoint 114/122 Holo Full Art</t>
  </si>
  <si>
    <t>goldstar_tech</t>
  </si>
  <si>
    <t>2023-02-27</t>
  </si>
  <si>
    <t>Astro A40 TR Wired Stereo Gaming Headset for Xbox Series X|S One PC +MixAmp UD-1</t>
  </si>
  <si>
    <t>prospectsincorperated</t>
  </si>
  <si>
    <t>2023-02-26</t>
  </si>
  <si>
    <t>Pokemon Card 2004 Japanese Ex Undone Seal Groudon ex 056/083 PSA 9 MINT</t>
  </si>
  <si>
    <t>tziekscards</t>
  </si>
  <si>
    <t>2023-02-25</t>
  </si>
  <si>
    <t>CGC 10 PRISTINE Solrock 189/172 AR S12a VSTAR Universe Japanese Pokemon Card</t>
  </si>
  <si>
    <t>jmillydog</t>
  </si>
  <si>
    <t>2023-02-24</t>
  </si>
  <si>
    <t>Mew 119/128 Holo - 1st Edition - Pokemon TCG Expedition CGC 8.5</t>
  </si>
  <si>
    <t>jonafaz0</t>
  </si>
  <si>
    <t>2023-02-19</t>
  </si>
  <si>
    <t>reverty_store_japan</t>
  </si>
  <si>
    <t>jaychen1993</t>
  </si>
  <si>
    <t>2023-02-13</t>
  </si>
  <si>
    <t>70271327 GALARIAN SLOWKING V 2021 Pokemon SWSH Japan 080 Peerless Fighter PSA 10</t>
  </si>
  <si>
    <t>persona-14</t>
  </si>
  <si>
    <t>2023-02-08</t>
  </si>
  <si>
    <t>Pokemon Card Bombirdier AR 089/078 sv1V Japanese japan Holo TCG Near Mint</t>
  </si>
  <si>
    <t>probstein123</t>
  </si>
  <si>
    <t>2023-02-06</t>
  </si>
  <si>
    <t>2012 Pokemon Jpn B &amp; W Spiral Force 1st Ed. #033 Absol - Holo PSA 9 MINT</t>
  </si>
  <si>
    <t>bootsy81</t>
  </si>
  <si>
    <t>2023-02-04</t>
  </si>
  <si>
    <t>2004 Rocket's Scyther EX Holo 1st Ed Rocket Gang Strikes Back JPN PSA MINT 9</t>
  </si>
  <si>
    <t>supersaiyen89</t>
  </si>
  <si>
    <t>Cgc 9 Pokémon TCG Celebi V Fusion Strike 245/264 Holo Full Art</t>
  </si>
  <si>
    <t>victamat0</t>
  </si>
  <si>
    <t>2023-02-02</t>
  </si>
  <si>
    <t>Custom Metro Boomin - Heroes &amp; Villains Vintage Poster</t>
  </si>
  <si>
    <t>eastnccards</t>
  </si>
  <si>
    <t>2023-01-27</t>
  </si>
  <si>
    <t>tjames1919</t>
  </si>
  <si>
    <t>2023-01-26</t>
  </si>
  <si>
    <t>Pokemon PSA 9 MINT Holo Celebi EX 006/PLAY Promo Japanese EX Unseen Forces</t>
  </si>
  <si>
    <t>jam3850</t>
  </si>
  <si>
    <t>2023-01-24</t>
  </si>
  <si>
    <t>PSA 10 Pokemon Moltres Zapdos Articuno GX Hidden Fates ETB FA Promo SM210 - 872</t>
  </si>
  <si>
    <t>nextupcollectibles</t>
  </si>
  <si>
    <t>10 Count - NEW BCW Brand Sports Card Small Stands Holder Display</t>
  </si>
  <si>
    <t>jigglypuffpuffpass357</t>
  </si>
  <si>
    <t>2023-01-15</t>
  </si>
  <si>
    <t>mandarake</t>
  </si>
  <si>
    <t>2023-01-09</t>
  </si>
  <si>
    <t>BANDAI SPIRITS WCF One Piece Wano Country 1 2 Roronoa Zoro</t>
  </si>
  <si>
    <t>micflo1431</t>
  </si>
  <si>
    <t>Pokemon Card TCG Charizard Gold Metal 4/102 Celebrations Ultra Premium 25th</t>
  </si>
  <si>
    <t>ollieshops</t>
  </si>
  <si>
    <t>2023-01-08</t>
  </si>
  <si>
    <t>PSA 10 GEM MINT Flareon VMAX Sword Shield Promos 180 ALTERNATE ART Pokemon Card</t>
  </si>
  <si>
    <t>kblakney</t>
  </si>
  <si>
    <t>Pokémon TCG Luxray [GL] LV.X World Championship Singles 109/111</t>
  </si>
  <si>
    <t>rk8796</t>
  </si>
  <si>
    <t>2023-01-07</t>
  </si>
  <si>
    <t>Pokémon TCG Scyther Jungle 10/64 Holo Unlimited Holo Rare</t>
  </si>
  <si>
    <t>pandag24</t>
  </si>
  <si>
    <t>2021 Pokemon SWSH Japanese Silver Lance #074 Full Art Galarian Rapidash V PSA 10</t>
  </si>
  <si>
    <t>gotmiltank</t>
  </si>
  <si>
    <t>jhowe0587</t>
  </si>
  <si>
    <t>2023-01-01</t>
  </si>
  <si>
    <t>PSA 10 Full Art Pikachu VMax Ultra Rare 2021 Pokemon Japanese VMax Climax #279</t>
  </si>
  <si>
    <t>pokefeensstore</t>
  </si>
  <si>
    <t>2022 SWSH Black Star Promo Ultra Prem Coll #260 Full Art Charizard V PSA 9 MINT!</t>
  </si>
  <si>
    <t>bswombat</t>
  </si>
  <si>
    <t>2022-12-31</t>
  </si>
  <si>
    <t>acgamebreakers</t>
  </si>
  <si>
    <t>tjhen05</t>
  </si>
  <si>
    <t>2022-12-30</t>
  </si>
  <si>
    <t>tenryu-collector</t>
  </si>
  <si>
    <t>2022-12-29</t>
  </si>
  <si>
    <t>taka3145</t>
  </si>
  <si>
    <t>sora-japanstore2</t>
  </si>
  <si>
    <t>2022-12-27</t>
  </si>
  <si>
    <t>patcwongva-0</t>
  </si>
  <si>
    <t>2022-12-19</t>
  </si>
  <si>
    <t>McDonald Happy Meal, One's Piece</t>
  </si>
  <si>
    <t>animart_japan</t>
  </si>
  <si>
    <t>2022-12-06</t>
  </si>
  <si>
    <t>Deoxys AR 185/172 S12a VSTAR Universe - Pokemon Card Japanese</t>
  </si>
  <si>
    <t>pleasant_trading_shop</t>
  </si>
  <si>
    <t>Pokemon Card Suicune , Entei , Raikou V SAR S12a VSTAR Universe Japanese "NM"</t>
  </si>
  <si>
    <t>jfisch16</t>
  </si>
  <si>
    <t>2022-11-27</t>
  </si>
  <si>
    <t>sellin_scraps</t>
  </si>
  <si>
    <t>2022-11-23</t>
  </si>
  <si>
    <t>Serperior vStar 210/195 - Silver Tempest - FULL ART - Pokemon - Never played</t>
  </si>
  <si>
    <t>jorluc-39</t>
  </si>
  <si>
    <t>sub_f_collectibles</t>
  </si>
  <si>
    <t>2022-11-18</t>
  </si>
  <si>
    <t>CGC 7.5 Kyurem EX Hail Blizzard 053/052 Japanese Pokémon</t>
  </si>
  <si>
    <t>baron405okc</t>
  </si>
  <si>
    <t>2022-11-09</t>
  </si>
  <si>
    <t>Nintendo Switch Pokemon Scarlet Sealed BUY NOW SHIPS TOMORROW Free 2 Day Ship</t>
  </si>
  <si>
    <t>cardhouse_eu</t>
  </si>
  <si>
    <t>2022-11-02</t>
  </si>
  <si>
    <t>PSA 9 MINT Blaziken EX EX Team Magma vs. Team Aqua Holo Pokemon 2004 Nintendo</t>
  </si>
  <si>
    <t>ulybalanz0</t>
  </si>
  <si>
    <t>2022-10-23</t>
  </si>
  <si>
    <t>Pokemon PSA 9 MINT - Celebi EX 060/059 SR BW6 Cold Flare 1st Edition Japanese</t>
  </si>
  <si>
    <t>magicisland2020</t>
  </si>
  <si>
    <t>Tyranitar [Unleashed] [Graded CGC 8.5] [Pokemon Card]</t>
  </si>
  <si>
    <t>taylograha_7</t>
  </si>
  <si>
    <t>2022-10-21</t>
  </si>
  <si>
    <t>Pokémon TCG Zapdos Base Set 16/102 Holo Shadowless Holo Rare PSA 8</t>
  </si>
  <si>
    <t>ig_caspers_collectibles</t>
  </si>
  <si>
    <t>2022-10-20</t>
  </si>
  <si>
    <t>sergiocardsafari</t>
  </si>
  <si>
    <t>2022-10-14</t>
  </si>
  <si>
    <t>1996 Japanese Pokemon Base Set Basic Alakazam Holo PSA 9 Mint</t>
  </si>
  <si>
    <t>cardboundllc</t>
  </si>
  <si>
    <t>2022-10-09</t>
  </si>
  <si>
    <t>Pokemon PSA 9 Mint Japanese Wind From the Sea Ninetales - Holo 1st Ed. #023</t>
  </si>
  <si>
    <t>forbidden_forest_collectibles</t>
  </si>
  <si>
    <t>2005 Pokemon Japanese Golden Sky, Silvery Ocean Jolteon Holo 034 PSA 10 GEM MINT</t>
  </si>
  <si>
    <t>unpackednyc</t>
  </si>
  <si>
    <t>2022-10-07</t>
  </si>
  <si>
    <t>Pokemon Japanese Collection Pack PtR Regigigas LV.X 011/012 Holo CGC 10 PRISTINE</t>
  </si>
  <si>
    <t>buckanater2009</t>
  </si>
  <si>
    <t>2022-10-06</t>
  </si>
  <si>
    <t>Pokemon PSA 9 MINT Entei EX 103/108 Dark Explorers Full Art Ultra Rare 2012</t>
  </si>
  <si>
    <t>tooactive712</t>
  </si>
  <si>
    <t>2022-10-02</t>
  </si>
  <si>
    <t>sleeved_cardboard</t>
  </si>
  <si>
    <t>2022-10-01</t>
  </si>
  <si>
    <t>Pokemon Dark Ampharos 039/084 Rocket Gang Strikes Back Japan Holo PSA 9</t>
  </si>
  <si>
    <t>blastoisemaster</t>
  </si>
  <si>
    <t>2022-09-26</t>
  </si>
  <si>
    <t>2022-09-21</t>
  </si>
  <si>
    <t>CGC 8.5 Rayquaza Holo Rare Legends Awakened 2008 Pokemon Card #14</t>
  </si>
  <si>
    <t>westicide92</t>
  </si>
  <si>
    <t>card_secret</t>
  </si>
  <si>
    <t>2022-09-18</t>
  </si>
  <si>
    <t>PSA 9 POKEMON JAPANESE TYRANITAR EX HOLO GOKD SKY SILVER OCEAN 1ST 093 2005 54</t>
  </si>
  <si>
    <t>dansaps</t>
  </si>
  <si>
    <t>2022-09-16</t>
  </si>
  <si>
    <t>2002 Pokemon Expedition Reverse Foil #118 Magikarp - FREE SHIPPING</t>
  </si>
  <si>
    <t>dkbustr</t>
  </si>
  <si>
    <t>2022-09-15</t>
  </si>
  <si>
    <t>miracle_gro</t>
  </si>
  <si>
    <t>2022-09-12</t>
  </si>
  <si>
    <t>Pokemon 2007 Japanese CGC 9 Mint Gardevoir Lv X Dawn Dash Secret Rare Holo PSA</t>
  </si>
  <si>
    <t>shinjuku-donquixote</t>
  </si>
  <si>
    <t>2022-09-08</t>
  </si>
  <si>
    <t>2022-09-04</t>
  </si>
  <si>
    <t>Pokemon Card Japanese HeartGold Collection L1 Smoochum 037/070 Holo 1ST ED CGC 9</t>
  </si>
  <si>
    <t>esuprojapan</t>
  </si>
  <si>
    <t>CGC 9 2014 YVELTAL EX POKEMON CARD JAPANESE SUPER LEGEND SET PSA BGS 006/023</t>
  </si>
  <si>
    <t>jckicksattire_more</t>
  </si>
  <si>
    <t>2018 POKÉMON JAPANESE S&amp;M SUPER BURST IMPACT FULL ART LUGIA GX 100/95 PSA 10</t>
  </si>
  <si>
    <t>locomotive_breath_y2k</t>
  </si>
  <si>
    <t>mintymountaincollectibles</t>
  </si>
  <si>
    <t>2022-08-28</t>
  </si>
  <si>
    <t>Charmander Stormfront Holo 090/092 CGC 8.5 NM/ Mint Pokemon Card 2008 Japanese</t>
  </si>
  <si>
    <t>nijac7415</t>
  </si>
  <si>
    <t>2022-08-26</t>
  </si>
  <si>
    <t>Pokemon card Japanese CHARIZARD HOLO SHINING DARKNESS D&amp;P DP #006 PSA 8</t>
  </si>
  <si>
    <t>floating-lotus-trading</t>
  </si>
  <si>
    <t>2022-08-25</t>
  </si>
  <si>
    <t>2007 Pokemon Japanese Shining Darkness Suicune Holo Rare DP 3 DPBP#295 CGC 9.5</t>
  </si>
  <si>
    <t>newpal777</t>
  </si>
  <si>
    <t>masahikkamij-0</t>
  </si>
  <si>
    <t>2022-08-24</t>
  </si>
  <si>
    <t>Pokemon Card Japanese Leon's Charizard CHR 187/184 8SB VMAX Climax HOLO JP #32</t>
  </si>
  <si>
    <t>catoes_collectibles</t>
  </si>
  <si>
    <t>2022-08-19</t>
  </si>
  <si>
    <t>Pokemon TCG Kingdra EX Ultra Rare Holo Full Art Fates Collide XY 122/124 BGS 9.5</t>
  </si>
  <si>
    <t>islecollectibles</t>
  </si>
  <si>
    <t>2022-08-16</t>
  </si>
  <si>
    <t>CGC 8.5 Dragonite Holo DPBP#180 DP5 Legends Awakened 2008 Japanese Pokemon</t>
  </si>
  <si>
    <t>2022-08-15</t>
  </si>
  <si>
    <t>2018 Pokemon Sun &amp; Moon Celestial Storm #28 Blaziken GX PSA 9 MINT</t>
  </si>
  <si>
    <t>Pokemon Card Japanese Special Pack Empoleon LV.X 078/DP-P Holo Promo CGC 8.5</t>
  </si>
  <si>
    <t>brandon61687</t>
  </si>
  <si>
    <t>��Pokémon TCG - Qwilfish 27/109 - EX Team Rocket Returns Reverse Holofoil NM��</t>
  </si>
  <si>
    <t>samurai_420</t>
  </si>
  <si>
    <t>2022-08-14</t>
  </si>
  <si>
    <t>NM!!) Pokemon Card Steelix 073/087 Japanese E-Series 1st Edition Holo-Rare 2001</t>
  </si>
  <si>
    <t>afenicchia879</t>
  </si>
  <si>
    <t>Pokémon TCG Pikachu V SWSH Brilliant Stars 157/172 Full Art Holo Ultra Rare NM</t>
  </si>
  <si>
    <t>kevin1987kmf</t>
  </si>
  <si>
    <t>1996 Japanese Pokemon Base Set #130 Gyarados Holo Rare PSA 8 NM-MINT</t>
  </si>
  <si>
    <t>loonsbay</t>
  </si>
  <si>
    <t>1999 Pokemon Shadowless Gyrados Holo PSA 7 NM #6</t>
  </si>
  <si>
    <t>2022-08-13</t>
  </si>
  <si>
    <t>Pokemon Card Japanese Reviving Legends L2 Togekiss 061/080 Holo 1ST ED CGC 9</t>
  </si>
  <si>
    <t>themanbat_5</t>
  </si>
  <si>
    <t>2022-08-12</t>
  </si>
  <si>
    <t>PSA 9 2001 Neo Destiny Dark Scizor 9/105 HOLO Pokemon Card (Neo 4)</t>
  </si>
  <si>
    <t>a321gaming_collectibles</t>
  </si>
  <si>
    <t>2005 Pokemon Slowbro Holo - EX Unseen Forces #13 - PSA 9 MINT #~</t>
  </si>
  <si>
    <t>poke.prof3</t>
  </si>
  <si>
    <t>2022-08-09</t>
  </si>
  <si>
    <t>Pokemon Spanish PSA 9 MINT Gyarados Heartgold Soulsilver Holo 4/123</t>
  </si>
  <si>
    <t>driveshaft04</t>
  </si>
  <si>
    <t>PSA 10 Pokemon Japanese SWSH Shiny Star V Baby Shiny #221 SUICUNE Holo PSA 10</t>
  </si>
  <si>
    <t>cataclysmcollectables</t>
  </si>
  <si>
    <t>2022-07-28</t>
  </si>
  <si>
    <t>Pokemon Go Gift Tin Set of 3 - Pikachu Snorlax Blissey - Brand New - In Stock!</t>
  </si>
  <si>
    <t>394vv92</t>
  </si>
  <si>
    <t>2022-07-27</t>
  </si>
  <si>
    <t>hifumi-japan</t>
  </si>
  <si>
    <t>2022-07-20</t>
  </si>
  <si>
    <t>goryokaku</t>
  </si>
  <si>
    <t>2022-07-14</t>
  </si>
  <si>
    <t>Pokemon Card Japanese Sword &amp; Shield Booster Box Lost Abyss s11 Sealed</t>
  </si>
  <si>
    <t>borderless-japan</t>
  </si>
  <si>
    <t>2022-04-03</t>
  </si>
  <si>
    <t>north_street_shop_japan</t>
  </si>
  <si>
    <t>2022-01-12</t>
  </si>
  <si>
    <t>tucgar-61</t>
  </si>
  <si>
    <t>2022-01-07</t>
  </si>
  <si>
    <t>2022-01-02</t>
  </si>
  <si>
    <t>2022-01-01</t>
  </si>
  <si>
    <t>ustakasho</t>
  </si>
  <si>
    <t>sora-japanstore</t>
  </si>
  <si>
    <t>spintheglobe03</t>
  </si>
  <si>
    <t>2021-12-31</t>
  </si>
  <si>
    <t>paradigm_pop_culture</t>
  </si>
  <si>
    <t>2021-12-24</t>
  </si>
  <si>
    <t>c-bestcards</t>
  </si>
  <si>
    <t>2021-12-23</t>
  </si>
  <si>
    <t>ceraff0</t>
  </si>
  <si>
    <t>truckman52</t>
  </si>
  <si>
    <t>2021-12-22</t>
  </si>
  <si>
    <t>chriced-76</t>
  </si>
  <si>
    <t>nagu_456</t>
  </si>
  <si>
    <t>2021-12-20</t>
  </si>
  <si>
    <t>robpow_6379</t>
  </si>
  <si>
    <t>qazwsx57</t>
  </si>
  <si>
    <t>2021-12-09</t>
  </si>
  <si>
    <t>pfootballpete4dhx</t>
  </si>
  <si>
    <t>peytobec0</t>
  </si>
  <si>
    <t>2021-12-07</t>
  </si>
  <si>
    <t>livraven</t>
  </si>
  <si>
    <t>2021-12-05</t>
  </si>
  <si>
    <t>jpn-del</t>
  </si>
  <si>
    <t>2021-12-03</t>
  </si>
  <si>
    <t>2021-11-29</t>
  </si>
  <si>
    <t>wh-3219</t>
  </si>
  <si>
    <t>2021-11-27</t>
  </si>
  <si>
    <t>xt88mk92</t>
  </si>
  <si>
    <t>sassyotto</t>
  </si>
  <si>
    <t>2021-11-18</t>
  </si>
  <si>
    <t>pepesshop</t>
  </si>
  <si>
    <t>2021-11-17</t>
  </si>
  <si>
    <t>card-shop-live</t>
  </si>
  <si>
    <t>2021-11-15</t>
  </si>
  <si>
    <t>jotor-510081</t>
  </si>
  <si>
    <t>wtm860143_4</t>
  </si>
  <si>
    <t>2021-11-14</t>
  </si>
  <si>
    <t>sugarlove-japan</t>
  </si>
  <si>
    <t>2021-11-03</t>
  </si>
  <si>
    <t>marcofanta1</t>
  </si>
  <si>
    <t>2021-10-31</t>
  </si>
  <si>
    <t>jz_pokemon</t>
  </si>
  <si>
    <t>2021-10-29</t>
  </si>
  <si>
    <t>yobey.japan</t>
  </si>
  <si>
    <t>2021-10-27</t>
  </si>
  <si>
    <t>golddragon1111</t>
  </si>
  <si>
    <t>2021-10-22</t>
  </si>
  <si>
    <t>pokemonshop.konnichiwa</t>
  </si>
  <si>
    <t>2021-10-21</t>
  </si>
  <si>
    <t>cards4humans</t>
  </si>
  <si>
    <t>2021-10-16</t>
  </si>
  <si>
    <t>2021-10-14</t>
  </si>
  <si>
    <t>matgl_4961</t>
  </si>
  <si>
    <t>2021-10-11</t>
  </si>
  <si>
    <t>brunswick795</t>
  </si>
  <si>
    <t>2021-10-10</t>
  </si>
  <si>
    <t>tsunamicardcollective</t>
  </si>
  <si>
    <t>2021-10-09</t>
  </si>
  <si>
    <t>hanz_and_franz</t>
  </si>
  <si>
    <t>2021-10-08</t>
  </si>
  <si>
    <t>pokemobbhouse</t>
  </si>
  <si>
    <t>2021-10-06</t>
  </si>
  <si>
    <t>2021-10-02</t>
  </si>
  <si>
    <t>420i_41</t>
  </si>
  <si>
    <t>2021-09-19</t>
  </si>
  <si>
    <t>young784</t>
  </si>
  <si>
    <t>2021-09-18</t>
  </si>
  <si>
    <t>mitcfitzp0</t>
  </si>
  <si>
    <t>2021-09-08</t>
  </si>
  <si>
    <t>cafar.joa</t>
  </si>
  <si>
    <t>2021-09-03</t>
  </si>
  <si>
    <t>theama_54</t>
  </si>
  <si>
    <t>tholin-7015</t>
  </si>
  <si>
    <t>2021-08-25</t>
  </si>
  <si>
    <t>wolfandstone</t>
  </si>
  <si>
    <t>2021-08-23</t>
  </si>
  <si>
    <t>choicecollection1326</t>
  </si>
  <si>
    <t>2021-08-11</t>
  </si>
  <si>
    <t>sasul_4833</t>
  </si>
  <si>
    <t>2021-08-08</t>
  </si>
  <si>
    <t>jedun_1753</t>
  </si>
  <si>
    <t>2021-08-05</t>
  </si>
  <si>
    <t>dcsports87</t>
  </si>
  <si>
    <t>2021-08-03</t>
  </si>
  <si>
    <t>pokebro9000</t>
  </si>
  <si>
    <t>2021-07-30</t>
  </si>
  <si>
    <t>feechlamna</t>
  </si>
  <si>
    <t>mkc-japan</t>
  </si>
  <si>
    <t>timsfunstuff2collect</t>
  </si>
  <si>
    <t>2021-07-28</t>
  </si>
  <si>
    <t>hoytscardshop</t>
  </si>
  <si>
    <t>2021-07-27</t>
  </si>
  <si>
    <t>marsbu_60</t>
  </si>
  <si>
    <t>2021-07-26</t>
  </si>
  <si>
    <t>kool-aid24</t>
  </si>
  <si>
    <t>ajcollectables2014</t>
  </si>
  <si>
    <t>2021-07-18</t>
  </si>
  <si>
    <t>velasquezkevin1</t>
  </si>
  <si>
    <t>2021-07-15</t>
  </si>
  <si>
    <t>jospolitro0</t>
  </si>
  <si>
    <t>2021-07-13</t>
  </si>
  <si>
    <t>righteouscardsandcollectiblesllc</t>
  </si>
  <si>
    <t>jrv1</t>
  </si>
  <si>
    <t>2021-07-12</t>
  </si>
  <si>
    <t>tbeauxcards</t>
  </si>
  <si>
    <t>gamessofastyouflip</t>
  </si>
  <si>
    <t>fedusa</t>
  </si>
  <si>
    <t>2021-07-03</t>
  </si>
  <si>
    <t>brianplant</t>
  </si>
  <si>
    <t>2021-06-29</t>
  </si>
  <si>
    <t>heathesizemor1</t>
  </si>
  <si>
    <t>2021-06-20</t>
  </si>
  <si>
    <t>tca_gaming</t>
  </si>
  <si>
    <t>2021-06-15</t>
  </si>
  <si>
    <t>misfit900</t>
  </si>
  <si>
    <t>2021-06-13</t>
  </si>
  <si>
    <t>thegoodcardsshop</t>
  </si>
  <si>
    <t>2021-05-16</t>
  </si>
  <si>
    <t>2021-05-11</t>
  </si>
  <si>
    <t>dirksrarecoins</t>
  </si>
  <si>
    <t>2021-04-24</t>
  </si>
  <si>
    <t>flipsidegaming</t>
  </si>
  <si>
    <t>2021-04-23</t>
  </si>
  <si>
    <t>2021-04-19</t>
  </si>
  <si>
    <t>poketrader25</t>
  </si>
  <si>
    <t>2021-04-18</t>
  </si>
  <si>
    <t>holosq</t>
  </si>
  <si>
    <t>2021-04-16</t>
  </si>
  <si>
    <t>mortotri</t>
  </si>
  <si>
    <t>2021-04-09</t>
  </si>
  <si>
    <t>plutusco</t>
  </si>
  <si>
    <t>2021-03-31</t>
  </si>
  <si>
    <t>botabucollectibles</t>
  </si>
  <si>
    <t>2021-03-30</t>
  </si>
  <si>
    <t>heyimslight</t>
  </si>
  <si>
    <t>2021-03-14</t>
  </si>
  <si>
    <t>trstnadie</t>
  </si>
  <si>
    <t>2021-03-13</t>
  </si>
  <si>
    <t>jtunesmusic</t>
  </si>
  <si>
    <t>dardda-8hoo09c4av</t>
  </si>
  <si>
    <t>2021-03-07</t>
  </si>
  <si>
    <t>recarded_investments</t>
  </si>
  <si>
    <t>cancbay</t>
  </si>
  <si>
    <t>2021-02-09</t>
  </si>
  <si>
    <t>fortunefavorstb</t>
  </si>
  <si>
    <t>2021-02-07</t>
  </si>
  <si>
    <t>softbay25</t>
  </si>
  <si>
    <t>2021-02-02</t>
  </si>
  <si>
    <t>echobasecollectables</t>
  </si>
  <si>
    <t>2021-01-27</t>
  </si>
  <si>
    <t>slowbro18</t>
  </si>
  <si>
    <t>2021-01-26</t>
  </si>
  <si>
    <t>zosoili_0</t>
  </si>
  <si>
    <t>2021-01-24</t>
  </si>
  <si>
    <t>rontav_89</t>
  </si>
  <si>
    <t>fogogoods</t>
  </si>
  <si>
    <t>2021-01-23</t>
  </si>
  <si>
    <t>stuff_n_thangs_110</t>
  </si>
  <si>
    <t>joeyspokeshop1</t>
  </si>
  <si>
    <t>2021-01-22</t>
  </si>
  <si>
    <t>keeoet0</t>
  </si>
  <si>
    <t>2021-01-11</t>
  </si>
  <si>
    <t>floridas001</t>
  </si>
  <si>
    <t>2021-01-04</t>
  </si>
  <si>
    <t>speed2gaming</t>
  </si>
  <si>
    <t>2021-01-03</t>
  </si>
  <si>
    <t>talspokeshop</t>
  </si>
  <si>
    <t>2020-12-25</t>
  </si>
  <si>
    <t>allthings18</t>
  </si>
  <si>
    <t>2020-12-23</t>
  </si>
  <si>
    <t>2020-12-20</t>
  </si>
  <si>
    <t>marcus86hockey</t>
  </si>
  <si>
    <t>runhotgaming</t>
  </si>
  <si>
    <t>2020-12-07</t>
  </si>
  <si>
    <t>sealedetf</t>
  </si>
  <si>
    <t>2020-10-19</t>
  </si>
  <si>
    <t>ill33will</t>
  </si>
  <si>
    <t>2020-10-15</t>
  </si>
  <si>
    <t>tanarri69</t>
  </si>
  <si>
    <t>2020-09-17</t>
  </si>
  <si>
    <t>m3baby11</t>
  </si>
  <si>
    <t>2020-08-30</t>
  </si>
  <si>
    <t>coolstuffcollectibles</t>
  </si>
  <si>
    <t>2020-08-21</t>
  </si>
  <si>
    <t>2020-08-19</t>
  </si>
  <si>
    <t>shining fates 12 tin case</t>
  </si>
  <si>
    <t>facebooksales</t>
  </si>
  <si>
    <t>2020-08-11</t>
  </si>
  <si>
    <t>mymanjustin</t>
  </si>
  <si>
    <t>2020-08-08</t>
  </si>
  <si>
    <t>sportsandmore</t>
  </si>
  <si>
    <t>2020-05-03</t>
  </si>
  <si>
    <t>txn</t>
  </si>
  <si>
    <t>Purchase Date</t>
  </si>
  <si>
    <t>Item Id</t>
  </si>
  <si>
    <t>Listing Title</t>
  </si>
  <si>
    <t>Individual Price</t>
  </si>
  <si>
    <t>Transaction Shipping Fee</t>
  </si>
  <si>
    <t>Total Price</t>
  </si>
  <si>
    <t>PSA 10 Sceptile 1st Edition Holo Dawn Dash Diamond &amp; Pearl Japanese Pokemon #304</t>
  </si>
  <si>
    <t>PSA 9 MINT Dragonite #DPBP180 Cry From the Mysterious DP5 Pokemon Japanese Card</t>
  </si>
  <si>
    <t>Pokemon Card Game Holo Rare CHR TCG Japanese Authentic V Vmax Vstar</t>
  </si>
  <si>
    <t>CGC 9.5 Pokemon 2022 Suicune V 215/172 Vstar Universe s12a SAR Japanese PSA BGS</t>
  </si>
  <si>
    <t>2012 Pokemon Jpn B &amp; W Thunder Knuckle 1st Ed. #031 Umbreon - Holo PSA 8</t>
  </si>
  <si>
    <t>PSA 9 Mint Rocket's Mewtwo ex 064/084 Rocket Gang Strikes Back Japanese Pokemon</t>
  </si>
  <si>
    <t>| 2004 Pokemon EX Fire Red Leaf Green Slowbro Holo 14/112 CGC 8.5 NM/MINT+ PSA</t>
  </si>
  <si>
    <t>Pokémon TCG Rayquaza VMAX TG29/TG30 Secret Ultra Rare Holo Silver Tempest...</t>
  </si>
  <si>
    <t>Pokemon Card Regigigas VSTAR SAR 233/172 F S12a VSTAR Universe Nintendo "NM"</t>
  </si>
  <si>
    <t>Drapion V SAR 227/172 S12a VSTAR Universe - Pokemon Card Japanese</t>
  </si>
  <si>
    <t>PSA 10 Espeon &amp; Deoxys GX Pokemon Tag Team GX All Stars Secret Rare 176/173��</t>
  </si>
  <si>
    <t>2003 Pokemon Groudon ex Holo Black Star Promo Card #002 CGC 9</t>
  </si>
  <si>
    <t>2016 POKEMON XY FATES COLLIDE SECRET RARE FULL ART ALAKAZAM EX 125/124 PSA 9</t>
  </si>
  <si>
    <t>PSA 10 Pokemon GO Radiant Venusaur 004 Sparkling Graded Card Japanese</t>
  </si>
  <si>
    <t>2004 Pokemon Japanese Gang Strikes Back 063 Rocket’s Zapdos EX Holo 1st ED PSA 9</t>
  </si>
  <si>
    <t>PSA 9 MINT Suicune Nintendo Pokemon Black Star Holo Swirl Promo 030 Low Pop Rare</t>
  </si>
  <si>
    <t>1996 NIDOKING Japanese Basic Pokemon Pocket Monsters #34 HOLO PSA 9 mint!</t>
  </si>
  <si>
    <t>PSA8 2008 POKEMON JAPANESE DIAMOND &amp; PEARL TEMPLE OF ANGER 434 METAGROSS-HOLO</t>
  </si>
  <si>
    <t>2005 Japanese Holon Research Tower 1st Ed Metagross δ holo 040 CGC 9.5 Gem Mint</t>
  </si>
  <si>
    <t>2021 Pokemon SWSH Evolving Skies #189 Full Art Umbreon V PSA 8 NM-MT</t>
  </si>
  <si>
    <t>Pokemon Card Rayquaza VMAX UR 284/184 S8b VMAX Climax Japan</t>
  </si>
  <si>
    <t>Shadow Rider CALYREX VMAX 205/198 Secret Rare Alt Chilling Reign Pokemon NM +</t>
  </si>
  <si>
    <t>Radiant Charizard 011/071 K s10b Holo Rare Near Mint Japanese Pokemon Cards</t>
  </si>
  <si>
    <t>Arch</t>
  </si>
  <si>
    <t>Purchase Price for all comes from:</t>
  </si>
  <si>
    <t>ebay</t>
  </si>
  <si>
    <t>PC</t>
  </si>
  <si>
    <t>others from email</t>
  </si>
  <si>
    <t>Sealed quantity comes from:</t>
  </si>
  <si>
    <t>inventorying 22 / sheets</t>
  </si>
  <si>
    <t xml:space="preserve">Singles &amp; graded quantity comes from: </t>
  </si>
  <si>
    <t xml:space="preserve">Collectr / TCGplayer </t>
  </si>
  <si>
    <t>Pokellector for JP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</si>
</sst>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"/>
    <numFmt numFmtId="165" formatCode="mmmm yyyy"/>
    <numFmt numFmtId="166" formatCode="mmm yyyy"/>
    <numFmt numFmtId="167" formatCode="h:mm:ss am/pm"/>
    <numFmt numFmtId="168" formatCode="yyyy-mm-dd h:mm:ss"/>
    <numFmt numFmtId="169" formatCode="mmm d, yyyy h:mm am/pm"/>
    <numFmt numFmtId="170" formatCode="mmm dd, yyyy h:mm am/pm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b/>
      <color theme="1"/>
      <name val="&quot;Market Sans&quot;"/>
    </font>
    <font>
      <b/>
      <color theme="1"/>
      <name val="Arial"/>
    </font>
    <font>
      <color theme="1"/>
      <name val="&quot;Market Sans&quot;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E1E1E1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 vertical="bottom"/>
    </xf>
    <xf borderId="1" fillId="0" fontId="4" numFmtId="0" xfId="0" applyAlignment="1" applyBorder="1" applyFont="1">
      <alignment horizontal="left" readingOrder="0"/>
    </xf>
    <xf borderId="1" fillId="0" fontId="5" numFmtId="167" xfId="0" applyAlignment="1" applyBorder="1" applyFont="1" applyNumberFormat="1">
      <alignment horizontal="left" readingOrder="0"/>
    </xf>
    <xf borderId="1" fillId="0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readingOrder="0" shrinkToFit="0" wrapText="1"/>
    </xf>
    <xf borderId="1" fillId="0" fontId="6" numFmtId="168" xfId="0" applyAlignment="1" applyBorder="1" applyFont="1" applyNumberFormat="1">
      <alignment readingOrder="0" shrinkToFit="0" wrapText="1"/>
    </xf>
    <xf borderId="1" fillId="0" fontId="6" numFmtId="167" xfId="0" applyAlignment="1" applyBorder="1" applyFont="1" applyNumberFormat="1">
      <alignment readingOrder="0" shrinkToFit="0" wrapText="1"/>
    </xf>
    <xf borderId="1" fillId="0" fontId="6" numFmtId="0" xfId="0" applyAlignment="1" applyBorder="1" applyFont="1">
      <alignment shrinkToFit="0" wrapText="1"/>
    </xf>
    <xf borderId="0" fillId="0" fontId="6" numFmtId="0" xfId="0" applyFont="1"/>
    <xf borderId="0" fillId="0" fontId="2" numFmtId="167" xfId="0" applyFont="1" applyNumberFormat="1"/>
    <xf borderId="0" fillId="0" fontId="5" numFmtId="0" xfId="0" applyAlignment="1" applyFont="1">
      <alignment horizontal="left" readingOrder="0"/>
    </xf>
    <xf borderId="0" fillId="0" fontId="6" numFmtId="169" xfId="0" applyAlignment="1" applyFont="1" applyNumberFormat="1">
      <alignment readingOrder="0" shrinkToFit="0" wrapText="1"/>
    </xf>
    <xf borderId="1" fillId="0" fontId="6" numFmtId="169" xfId="0" applyAlignment="1" applyBorder="1" applyFont="1" applyNumberFormat="1">
      <alignment readingOrder="0" shrinkToFit="0" wrapText="1"/>
    </xf>
    <xf borderId="1" fillId="0" fontId="6" numFmtId="170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0</xdr:rowOff>
    </xdr:from>
    <xdr:ext cx="857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26.0"/>
    <col customWidth="1" min="3" max="3" width="18.38"/>
    <col customWidth="1" min="5" max="5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3">
        <f>SUM(E2:E700)</f>
        <v>14725</v>
      </c>
      <c r="M1" s="1" t="s">
        <v>10</v>
      </c>
    </row>
    <row r="2">
      <c r="A2" s="4" t="s">
        <v>11</v>
      </c>
      <c r="B2" s="4" t="s">
        <v>12</v>
      </c>
      <c r="C2" s="5">
        <v>45.0</v>
      </c>
      <c r="D2" s="4">
        <v>1.0</v>
      </c>
      <c r="E2" s="5">
        <f t="shared" ref="E2:E187" si="1">C2*D2</f>
        <v>45</v>
      </c>
      <c r="F2" s="4" t="s">
        <v>13</v>
      </c>
      <c r="G2" s="4" t="s">
        <v>14</v>
      </c>
      <c r="H2" s="4" t="s">
        <v>15</v>
      </c>
      <c r="I2" s="6">
        <v>44013.0</v>
      </c>
      <c r="M2" s="5"/>
    </row>
    <row r="3">
      <c r="A3" s="4" t="s">
        <v>11</v>
      </c>
      <c r="B3" s="4" t="s">
        <v>16</v>
      </c>
      <c r="C3" s="5">
        <v>45.0</v>
      </c>
      <c r="D3" s="4">
        <v>1.0</v>
      </c>
      <c r="E3" s="5">
        <f t="shared" si="1"/>
        <v>45</v>
      </c>
      <c r="F3" s="4" t="s">
        <v>13</v>
      </c>
      <c r="G3" s="4" t="s">
        <v>17</v>
      </c>
      <c r="H3" s="4" t="s">
        <v>15</v>
      </c>
      <c r="I3" s="6">
        <v>44014.0</v>
      </c>
    </row>
    <row r="4">
      <c r="A4" s="4" t="s">
        <v>11</v>
      </c>
      <c r="B4" s="4" t="s">
        <v>18</v>
      </c>
      <c r="C4" s="5">
        <v>25.0</v>
      </c>
      <c r="D4" s="4">
        <v>1.0</v>
      </c>
      <c r="E4" s="5">
        <f t="shared" si="1"/>
        <v>25</v>
      </c>
      <c r="F4" s="4" t="s">
        <v>13</v>
      </c>
      <c r="G4" s="4" t="s">
        <v>17</v>
      </c>
      <c r="H4" s="4" t="s">
        <v>15</v>
      </c>
      <c r="I4" s="6">
        <v>44015.0</v>
      </c>
    </row>
    <row r="5">
      <c r="A5" s="4" t="s">
        <v>19</v>
      </c>
      <c r="B5" s="4" t="s">
        <v>20</v>
      </c>
      <c r="C5" s="5">
        <v>80.0</v>
      </c>
      <c r="D5" s="4">
        <v>1.0</v>
      </c>
      <c r="E5" s="5">
        <f t="shared" si="1"/>
        <v>80</v>
      </c>
      <c r="F5" s="4" t="s">
        <v>13</v>
      </c>
      <c r="G5" s="4" t="s">
        <v>21</v>
      </c>
      <c r="H5" s="4" t="s">
        <v>15</v>
      </c>
      <c r="I5" s="6">
        <v>44016.0</v>
      </c>
      <c r="K5" s="7"/>
    </row>
    <row r="6">
      <c r="A6" s="4" t="s">
        <v>19</v>
      </c>
      <c r="B6" s="4" t="s">
        <v>22</v>
      </c>
      <c r="C6" s="5">
        <v>90.0</v>
      </c>
      <c r="D6" s="4">
        <v>1.0</v>
      </c>
      <c r="E6" s="5">
        <f t="shared" si="1"/>
        <v>90</v>
      </c>
      <c r="F6" s="4" t="s">
        <v>13</v>
      </c>
      <c r="G6" s="4" t="s">
        <v>21</v>
      </c>
      <c r="H6" s="4" t="s">
        <v>15</v>
      </c>
      <c r="I6" s="6">
        <v>44017.0</v>
      </c>
    </row>
    <row r="7">
      <c r="A7" s="4" t="s">
        <v>19</v>
      </c>
      <c r="B7" s="4" t="s">
        <v>23</v>
      </c>
      <c r="C7" s="5">
        <v>120.0</v>
      </c>
      <c r="D7" s="4">
        <v>1.0</v>
      </c>
      <c r="E7" s="5">
        <f t="shared" si="1"/>
        <v>120</v>
      </c>
      <c r="F7" s="4" t="s">
        <v>13</v>
      </c>
      <c r="G7" s="4" t="s">
        <v>24</v>
      </c>
      <c r="H7" s="4" t="s">
        <v>15</v>
      </c>
      <c r="I7" s="6">
        <v>44018.0</v>
      </c>
    </row>
    <row r="8">
      <c r="A8" s="4" t="s">
        <v>19</v>
      </c>
      <c r="B8" s="4" t="s">
        <v>25</v>
      </c>
      <c r="C8" s="5">
        <v>20.0</v>
      </c>
      <c r="D8" s="4">
        <v>1.0</v>
      </c>
      <c r="E8" s="5">
        <f t="shared" si="1"/>
        <v>20</v>
      </c>
      <c r="F8" s="4" t="s">
        <v>13</v>
      </c>
      <c r="G8" s="4" t="s">
        <v>21</v>
      </c>
      <c r="H8" s="4" t="s">
        <v>15</v>
      </c>
      <c r="I8" s="6">
        <v>44019.0</v>
      </c>
    </row>
    <row r="9">
      <c r="A9" s="4" t="s">
        <v>19</v>
      </c>
      <c r="B9" s="4" t="s">
        <v>26</v>
      </c>
      <c r="C9" s="5">
        <v>40.0</v>
      </c>
      <c r="D9" s="4">
        <v>1.0</v>
      </c>
      <c r="E9" s="5">
        <f t="shared" si="1"/>
        <v>40</v>
      </c>
      <c r="F9" s="4" t="s">
        <v>13</v>
      </c>
      <c r="G9" s="4" t="s">
        <v>17</v>
      </c>
      <c r="H9" s="4" t="s">
        <v>15</v>
      </c>
      <c r="I9" s="6">
        <v>44020.0</v>
      </c>
    </row>
    <row r="10">
      <c r="A10" s="4" t="s">
        <v>19</v>
      </c>
      <c r="B10" s="4" t="s">
        <v>27</v>
      </c>
      <c r="C10" s="5">
        <v>8.0</v>
      </c>
      <c r="D10" s="4">
        <v>1.0</v>
      </c>
      <c r="E10" s="5">
        <f t="shared" si="1"/>
        <v>8</v>
      </c>
      <c r="F10" s="4" t="s">
        <v>13</v>
      </c>
      <c r="G10" s="4" t="s">
        <v>28</v>
      </c>
      <c r="H10" s="4" t="s">
        <v>15</v>
      </c>
      <c r="I10" s="6">
        <v>44021.0</v>
      </c>
    </row>
    <row r="11">
      <c r="A11" s="4" t="s">
        <v>19</v>
      </c>
      <c r="B11" s="4" t="s">
        <v>29</v>
      </c>
      <c r="C11" s="5">
        <v>10.0</v>
      </c>
      <c r="D11" s="4">
        <v>1.0</v>
      </c>
      <c r="E11" s="5">
        <f t="shared" si="1"/>
        <v>10</v>
      </c>
      <c r="F11" s="4" t="s">
        <v>13</v>
      </c>
      <c r="G11" s="4" t="s">
        <v>17</v>
      </c>
      <c r="H11" s="4" t="s">
        <v>15</v>
      </c>
      <c r="I11" s="6">
        <v>44022.0</v>
      </c>
    </row>
    <row r="12">
      <c r="A12" s="4" t="s">
        <v>11</v>
      </c>
      <c r="B12" s="4" t="s">
        <v>30</v>
      </c>
      <c r="C12" s="5">
        <v>9.0</v>
      </c>
      <c r="D12" s="4">
        <v>1.0</v>
      </c>
      <c r="E12" s="5">
        <f t="shared" si="1"/>
        <v>9</v>
      </c>
      <c r="F12" s="4" t="s">
        <v>13</v>
      </c>
      <c r="G12" s="4" t="s">
        <v>17</v>
      </c>
      <c r="H12" s="4" t="s">
        <v>15</v>
      </c>
      <c r="I12" s="6">
        <v>44023.0</v>
      </c>
    </row>
    <row r="13">
      <c r="A13" s="4" t="s">
        <v>31</v>
      </c>
      <c r="B13" s="4" t="s">
        <v>32</v>
      </c>
      <c r="C13" s="5">
        <v>40.0</v>
      </c>
      <c r="D13" s="4">
        <v>1.0</v>
      </c>
      <c r="E13" s="5">
        <f t="shared" si="1"/>
        <v>40</v>
      </c>
      <c r="F13" s="4" t="s">
        <v>33</v>
      </c>
      <c r="G13" s="4" t="s">
        <v>34</v>
      </c>
      <c r="H13" s="4" t="s">
        <v>15</v>
      </c>
      <c r="I13" s="6">
        <v>44044.0</v>
      </c>
      <c r="J13" s="4" t="s">
        <v>35</v>
      </c>
    </row>
    <row r="14">
      <c r="A14" s="4" t="s">
        <v>11</v>
      </c>
      <c r="B14" s="4" t="s">
        <v>36</v>
      </c>
      <c r="C14" s="5">
        <v>50.0</v>
      </c>
      <c r="D14" s="4">
        <v>1.0</v>
      </c>
      <c r="E14" s="5">
        <f t="shared" si="1"/>
        <v>50</v>
      </c>
      <c r="F14" s="4" t="s">
        <v>13</v>
      </c>
      <c r="G14" s="4" t="s">
        <v>17</v>
      </c>
      <c r="H14" s="4" t="s">
        <v>15</v>
      </c>
      <c r="I14" s="6">
        <v>44045.0</v>
      </c>
      <c r="J14" s="4" t="s">
        <v>37</v>
      </c>
    </row>
    <row r="15">
      <c r="A15" s="4" t="s">
        <v>11</v>
      </c>
      <c r="B15" s="4" t="s">
        <v>38</v>
      </c>
      <c r="C15" s="5">
        <v>20.0</v>
      </c>
      <c r="D15" s="4">
        <v>1.0</v>
      </c>
      <c r="E15" s="5">
        <f t="shared" si="1"/>
        <v>20</v>
      </c>
      <c r="F15" s="4" t="s">
        <v>39</v>
      </c>
      <c r="G15" s="4" t="s">
        <v>17</v>
      </c>
      <c r="H15" s="4" t="s">
        <v>15</v>
      </c>
      <c r="I15" s="6">
        <v>44046.0</v>
      </c>
    </row>
    <row r="16">
      <c r="A16" s="4" t="s">
        <v>11</v>
      </c>
      <c r="B16" s="4" t="s">
        <v>40</v>
      </c>
      <c r="C16" s="5">
        <v>15.0</v>
      </c>
      <c r="D16" s="4">
        <v>1.0</v>
      </c>
      <c r="E16" s="5">
        <f t="shared" si="1"/>
        <v>15</v>
      </c>
      <c r="F16" s="4" t="s">
        <v>13</v>
      </c>
      <c r="G16" s="4" t="s">
        <v>21</v>
      </c>
      <c r="H16" s="4" t="s">
        <v>15</v>
      </c>
      <c r="I16" s="6">
        <v>44047.0</v>
      </c>
      <c r="M16" s="5"/>
    </row>
    <row r="17">
      <c r="A17" s="4" t="s">
        <v>11</v>
      </c>
      <c r="B17" s="4" t="s">
        <v>41</v>
      </c>
      <c r="C17" s="5">
        <v>8.0</v>
      </c>
      <c r="D17" s="4">
        <v>1.0</v>
      </c>
      <c r="E17" s="5">
        <f t="shared" si="1"/>
        <v>8</v>
      </c>
      <c r="F17" s="4" t="s">
        <v>13</v>
      </c>
      <c r="G17" s="4" t="s">
        <v>17</v>
      </c>
      <c r="H17" s="4" t="s">
        <v>15</v>
      </c>
      <c r="I17" s="6">
        <v>44048.0</v>
      </c>
      <c r="M17" s="5"/>
    </row>
    <row r="18">
      <c r="A18" s="4" t="s">
        <v>11</v>
      </c>
      <c r="B18" s="4" t="s">
        <v>42</v>
      </c>
      <c r="C18" s="5">
        <v>10.0</v>
      </c>
      <c r="D18" s="4">
        <v>1.0</v>
      </c>
      <c r="E18" s="5">
        <f t="shared" si="1"/>
        <v>10</v>
      </c>
      <c r="F18" s="4" t="s">
        <v>13</v>
      </c>
      <c r="G18" s="4" t="s">
        <v>24</v>
      </c>
      <c r="H18" s="4" t="s">
        <v>15</v>
      </c>
      <c r="I18" s="6">
        <v>44049.0</v>
      </c>
      <c r="M18" s="5"/>
    </row>
    <row r="19">
      <c r="A19" s="4" t="s">
        <v>11</v>
      </c>
      <c r="B19" s="4" t="s">
        <v>43</v>
      </c>
      <c r="C19" s="5">
        <v>18.0</v>
      </c>
      <c r="D19" s="4">
        <v>1.0</v>
      </c>
      <c r="E19" s="5">
        <f t="shared" si="1"/>
        <v>18</v>
      </c>
      <c r="F19" s="4" t="s">
        <v>13</v>
      </c>
      <c r="G19" s="4" t="s">
        <v>21</v>
      </c>
      <c r="H19" s="4" t="s">
        <v>15</v>
      </c>
      <c r="I19" s="6">
        <v>44050.0</v>
      </c>
      <c r="M19" s="5"/>
    </row>
    <row r="20">
      <c r="A20" s="4" t="s">
        <v>11</v>
      </c>
      <c r="B20" s="4" t="s">
        <v>44</v>
      </c>
      <c r="C20" s="5">
        <v>10.0</v>
      </c>
      <c r="D20" s="4">
        <v>1.0</v>
      </c>
      <c r="E20" s="5">
        <f t="shared" si="1"/>
        <v>10</v>
      </c>
      <c r="F20" s="4" t="s">
        <v>13</v>
      </c>
      <c r="G20" s="4" t="s">
        <v>21</v>
      </c>
      <c r="H20" s="4" t="s">
        <v>15</v>
      </c>
      <c r="I20" s="6">
        <v>44051.0</v>
      </c>
      <c r="M20" s="5"/>
    </row>
    <row r="21">
      <c r="A21" s="4" t="s">
        <v>45</v>
      </c>
      <c r="B21" s="4" t="s">
        <v>46</v>
      </c>
      <c r="C21" s="5">
        <v>8.0</v>
      </c>
      <c r="D21" s="4">
        <v>1.0</v>
      </c>
      <c r="E21" s="5">
        <f t="shared" si="1"/>
        <v>8</v>
      </c>
      <c r="F21" s="4" t="s">
        <v>13</v>
      </c>
      <c r="G21" s="4" t="s">
        <v>28</v>
      </c>
      <c r="H21" s="4" t="s">
        <v>15</v>
      </c>
      <c r="I21" s="6">
        <v>44052.0</v>
      </c>
      <c r="M21" s="5"/>
    </row>
    <row r="22">
      <c r="A22" s="4" t="s">
        <v>19</v>
      </c>
      <c r="B22" s="4" t="s">
        <v>47</v>
      </c>
      <c r="C22" s="5">
        <v>90.0</v>
      </c>
      <c r="D22" s="4">
        <v>1.0</v>
      </c>
      <c r="E22" s="5">
        <f t="shared" si="1"/>
        <v>90</v>
      </c>
      <c r="F22" s="4" t="s">
        <v>13</v>
      </c>
      <c r="G22" s="4" t="s">
        <v>48</v>
      </c>
      <c r="H22" s="4" t="s">
        <v>15</v>
      </c>
      <c r="I22" s="6">
        <v>44053.0</v>
      </c>
    </row>
    <row r="23">
      <c r="A23" s="4" t="s">
        <v>11</v>
      </c>
      <c r="B23" s="4" t="s">
        <v>49</v>
      </c>
      <c r="C23" s="5">
        <v>13.0</v>
      </c>
      <c r="D23" s="4">
        <v>1.0</v>
      </c>
      <c r="E23" s="5">
        <f t="shared" si="1"/>
        <v>13</v>
      </c>
      <c r="F23" s="4" t="s">
        <v>13</v>
      </c>
      <c r="G23" s="4" t="s">
        <v>50</v>
      </c>
      <c r="H23" s="4" t="s">
        <v>51</v>
      </c>
      <c r="I23" s="6">
        <v>44054.0</v>
      </c>
      <c r="M23" s="5"/>
    </row>
    <row r="24">
      <c r="A24" s="4" t="s">
        <v>45</v>
      </c>
      <c r="B24" s="4" t="s">
        <v>52</v>
      </c>
      <c r="C24" s="5">
        <v>8.0</v>
      </c>
      <c r="D24" s="4">
        <v>1.0</v>
      </c>
      <c r="E24" s="5">
        <f t="shared" si="1"/>
        <v>8</v>
      </c>
      <c r="F24" s="4" t="s">
        <v>13</v>
      </c>
      <c r="G24" s="4" t="s">
        <v>28</v>
      </c>
      <c r="H24" s="4" t="s">
        <v>15</v>
      </c>
      <c r="I24" s="6">
        <v>44055.0</v>
      </c>
      <c r="M24" s="5"/>
    </row>
    <row r="25">
      <c r="A25" s="4" t="s">
        <v>53</v>
      </c>
      <c r="B25" s="4" t="s">
        <v>54</v>
      </c>
      <c r="C25" s="5">
        <v>95.0</v>
      </c>
      <c r="D25" s="4">
        <v>1.0</v>
      </c>
      <c r="E25" s="5">
        <f t="shared" si="1"/>
        <v>95</v>
      </c>
      <c r="F25" s="4" t="s">
        <v>55</v>
      </c>
      <c r="G25" s="4" t="s">
        <v>28</v>
      </c>
      <c r="H25" s="4" t="s">
        <v>15</v>
      </c>
      <c r="I25" s="6">
        <v>44056.0</v>
      </c>
      <c r="M25" s="5"/>
    </row>
    <row r="26">
      <c r="A26" s="4" t="s">
        <v>11</v>
      </c>
      <c r="B26" s="4" t="s">
        <v>56</v>
      </c>
      <c r="C26" s="5">
        <v>90.0</v>
      </c>
      <c r="D26" s="4">
        <v>1.0</v>
      </c>
      <c r="E26" s="5">
        <f t="shared" si="1"/>
        <v>90</v>
      </c>
      <c r="F26" s="4" t="s">
        <v>13</v>
      </c>
      <c r="G26" s="4" t="s">
        <v>17</v>
      </c>
      <c r="H26" s="4" t="s">
        <v>15</v>
      </c>
      <c r="I26" s="6">
        <v>44057.0</v>
      </c>
      <c r="M26" s="5"/>
    </row>
    <row r="27">
      <c r="A27" s="4" t="s">
        <v>11</v>
      </c>
      <c r="B27" s="4" t="s">
        <v>57</v>
      </c>
      <c r="C27" s="5">
        <v>75.0</v>
      </c>
      <c r="D27" s="4">
        <v>1.0</v>
      </c>
      <c r="E27" s="5">
        <f t="shared" si="1"/>
        <v>75</v>
      </c>
      <c r="F27" s="4" t="s">
        <v>13</v>
      </c>
      <c r="G27" s="4" t="s">
        <v>21</v>
      </c>
      <c r="H27" s="4" t="s">
        <v>15</v>
      </c>
      <c r="I27" s="6">
        <v>44058.0</v>
      </c>
      <c r="J27" s="4" t="s">
        <v>58</v>
      </c>
      <c r="M27" s="5"/>
    </row>
    <row r="28">
      <c r="A28" s="4" t="s">
        <v>11</v>
      </c>
      <c r="B28" s="4" t="s">
        <v>59</v>
      </c>
      <c r="C28" s="5">
        <v>85.0</v>
      </c>
      <c r="D28" s="4">
        <v>1.0</v>
      </c>
      <c r="E28" s="5">
        <f t="shared" si="1"/>
        <v>85</v>
      </c>
      <c r="F28" s="4" t="s">
        <v>13</v>
      </c>
      <c r="G28" s="4" t="s">
        <v>17</v>
      </c>
      <c r="H28" s="4" t="s">
        <v>15</v>
      </c>
      <c r="I28" s="6">
        <v>44059.0</v>
      </c>
    </row>
    <row r="29">
      <c r="A29" s="4" t="s">
        <v>11</v>
      </c>
      <c r="B29" s="4" t="s">
        <v>60</v>
      </c>
      <c r="C29" s="5">
        <v>90.0</v>
      </c>
      <c r="D29" s="4">
        <v>1.0</v>
      </c>
      <c r="E29" s="5">
        <f t="shared" si="1"/>
        <v>90</v>
      </c>
      <c r="F29" s="4" t="s">
        <v>13</v>
      </c>
      <c r="G29" s="4" t="s">
        <v>17</v>
      </c>
      <c r="H29" s="4" t="s">
        <v>15</v>
      </c>
      <c r="I29" s="6">
        <v>44060.0</v>
      </c>
    </row>
    <row r="30">
      <c r="A30" s="4" t="s">
        <v>11</v>
      </c>
      <c r="B30" s="4" t="s">
        <v>61</v>
      </c>
      <c r="C30" s="5">
        <v>25.0</v>
      </c>
      <c r="D30" s="4">
        <v>1.0</v>
      </c>
      <c r="E30" s="5">
        <f t="shared" si="1"/>
        <v>25</v>
      </c>
      <c r="F30" s="4" t="s">
        <v>13</v>
      </c>
      <c r="G30" s="4" t="s">
        <v>14</v>
      </c>
      <c r="H30" s="4" t="s">
        <v>15</v>
      </c>
      <c r="I30" s="6">
        <v>44061.0</v>
      </c>
    </row>
    <row r="31">
      <c r="A31" s="4" t="s">
        <v>31</v>
      </c>
      <c r="B31" s="4" t="s">
        <v>62</v>
      </c>
      <c r="C31" s="5">
        <v>160.0</v>
      </c>
      <c r="D31" s="4">
        <v>1.0</v>
      </c>
      <c r="E31" s="5">
        <f t="shared" si="1"/>
        <v>160</v>
      </c>
      <c r="F31" s="4" t="s">
        <v>55</v>
      </c>
      <c r="G31" s="4" t="s">
        <v>28</v>
      </c>
      <c r="H31" s="4" t="s">
        <v>15</v>
      </c>
      <c r="I31" s="6">
        <v>44062.0</v>
      </c>
    </row>
    <row r="32">
      <c r="A32" s="4" t="s">
        <v>11</v>
      </c>
      <c r="B32" s="4" t="s">
        <v>63</v>
      </c>
      <c r="C32" s="5">
        <v>123.0</v>
      </c>
      <c r="D32" s="4">
        <v>1.0</v>
      </c>
      <c r="E32" s="5">
        <f t="shared" si="1"/>
        <v>123</v>
      </c>
      <c r="F32" s="4" t="s">
        <v>13</v>
      </c>
      <c r="G32" s="4" t="s">
        <v>17</v>
      </c>
      <c r="H32" s="4" t="s">
        <v>15</v>
      </c>
      <c r="I32" s="6">
        <v>44063.0</v>
      </c>
    </row>
    <row r="33">
      <c r="A33" s="4" t="s">
        <v>11</v>
      </c>
      <c r="B33" s="4" t="s">
        <v>64</v>
      </c>
      <c r="C33" s="5">
        <v>130.0</v>
      </c>
      <c r="D33" s="4">
        <v>1.0</v>
      </c>
      <c r="E33" s="5">
        <f t="shared" si="1"/>
        <v>130</v>
      </c>
      <c r="F33" s="4" t="s">
        <v>13</v>
      </c>
      <c r="G33" s="4" t="s">
        <v>17</v>
      </c>
      <c r="H33" s="4" t="s">
        <v>15</v>
      </c>
      <c r="I33" s="6">
        <v>44064.0</v>
      </c>
    </row>
    <row r="34">
      <c r="A34" s="4" t="s">
        <v>45</v>
      </c>
      <c r="B34" s="4" t="s">
        <v>65</v>
      </c>
      <c r="C34" s="5">
        <v>12.0</v>
      </c>
      <c r="D34" s="4">
        <v>1.0</v>
      </c>
      <c r="E34" s="5">
        <f t="shared" si="1"/>
        <v>12</v>
      </c>
      <c r="F34" s="4" t="s">
        <v>13</v>
      </c>
      <c r="G34" s="4" t="s">
        <v>14</v>
      </c>
      <c r="H34" s="4" t="s">
        <v>15</v>
      </c>
      <c r="I34" s="6">
        <v>44065.0</v>
      </c>
    </row>
    <row r="35">
      <c r="A35" s="4" t="s">
        <v>45</v>
      </c>
      <c r="B35" s="4" t="s">
        <v>66</v>
      </c>
      <c r="C35" s="5">
        <v>5.0</v>
      </c>
      <c r="D35" s="4">
        <v>1.0</v>
      </c>
      <c r="E35" s="5">
        <f t="shared" si="1"/>
        <v>5</v>
      </c>
      <c r="F35" s="4" t="s">
        <v>13</v>
      </c>
      <c r="G35" s="4" t="s">
        <v>14</v>
      </c>
      <c r="H35" s="4" t="s">
        <v>15</v>
      </c>
      <c r="I35" s="6">
        <v>44066.0</v>
      </c>
    </row>
    <row r="36">
      <c r="A36" s="4" t="s">
        <v>31</v>
      </c>
      <c r="B36" s="4" t="s">
        <v>67</v>
      </c>
      <c r="C36" s="5">
        <v>110.0</v>
      </c>
      <c r="D36" s="4">
        <v>1.0</v>
      </c>
      <c r="E36" s="5">
        <f t="shared" si="1"/>
        <v>110</v>
      </c>
      <c r="F36" s="4" t="s">
        <v>33</v>
      </c>
      <c r="G36" s="4" t="s">
        <v>28</v>
      </c>
      <c r="H36" s="4" t="s">
        <v>15</v>
      </c>
      <c r="I36" s="6">
        <v>44067.0</v>
      </c>
      <c r="J36" s="4" t="s">
        <v>35</v>
      </c>
    </row>
    <row r="37">
      <c r="A37" s="4" t="s">
        <v>53</v>
      </c>
      <c r="B37" s="4" t="s">
        <v>68</v>
      </c>
      <c r="C37" s="5">
        <v>180.0</v>
      </c>
      <c r="D37" s="4">
        <v>1.0</v>
      </c>
      <c r="E37" s="5">
        <f t="shared" si="1"/>
        <v>180</v>
      </c>
      <c r="F37" s="4" t="s">
        <v>55</v>
      </c>
      <c r="G37" s="4" t="s">
        <v>28</v>
      </c>
      <c r="H37" s="4" t="s">
        <v>15</v>
      </c>
      <c r="I37" s="6">
        <v>44068.0</v>
      </c>
    </row>
    <row r="38">
      <c r="A38" s="4" t="s">
        <v>31</v>
      </c>
      <c r="B38" s="4" t="s">
        <v>69</v>
      </c>
      <c r="C38" s="5">
        <v>84.0</v>
      </c>
      <c r="D38" s="4">
        <v>1.0</v>
      </c>
      <c r="E38" s="5">
        <f t="shared" si="1"/>
        <v>84</v>
      </c>
      <c r="F38" s="4" t="s">
        <v>55</v>
      </c>
      <c r="G38" s="4" t="s">
        <v>28</v>
      </c>
      <c r="H38" s="4" t="s">
        <v>15</v>
      </c>
      <c r="I38" s="6">
        <v>44069.0</v>
      </c>
    </row>
    <row r="39">
      <c r="A39" s="4" t="s">
        <v>31</v>
      </c>
      <c r="B39" s="4" t="s">
        <v>70</v>
      </c>
      <c r="C39" s="5">
        <v>250.0</v>
      </c>
      <c r="D39" s="4">
        <v>1.0</v>
      </c>
      <c r="E39" s="5">
        <f t="shared" si="1"/>
        <v>250</v>
      </c>
      <c r="F39" s="4" t="s">
        <v>55</v>
      </c>
      <c r="G39" s="4" t="s">
        <v>28</v>
      </c>
      <c r="H39" s="4" t="s">
        <v>15</v>
      </c>
      <c r="I39" s="6">
        <v>44070.0</v>
      </c>
    </row>
    <row r="40">
      <c r="A40" s="4" t="s">
        <v>11</v>
      </c>
      <c r="B40" s="4" t="s">
        <v>71</v>
      </c>
      <c r="C40" s="5">
        <v>40.0</v>
      </c>
      <c r="D40" s="4">
        <v>1.0</v>
      </c>
      <c r="E40" s="5">
        <f t="shared" si="1"/>
        <v>40</v>
      </c>
      <c r="F40" s="4" t="s">
        <v>13</v>
      </c>
      <c r="G40" s="4" t="s">
        <v>72</v>
      </c>
      <c r="H40" s="4" t="s">
        <v>15</v>
      </c>
      <c r="I40" s="6">
        <v>44071.0</v>
      </c>
    </row>
    <row r="41">
      <c r="A41" s="4" t="s">
        <v>19</v>
      </c>
      <c r="B41" s="4" t="s">
        <v>73</v>
      </c>
      <c r="C41" s="5">
        <v>50.0</v>
      </c>
      <c r="D41" s="4">
        <v>1.0</v>
      </c>
      <c r="E41" s="5">
        <f t="shared" si="1"/>
        <v>50</v>
      </c>
      <c r="F41" s="4" t="s">
        <v>13</v>
      </c>
      <c r="G41" s="4" t="s">
        <v>21</v>
      </c>
      <c r="H41" s="4" t="s">
        <v>15</v>
      </c>
      <c r="I41" s="6">
        <v>44072.0</v>
      </c>
    </row>
    <row r="42">
      <c r="A42" s="4" t="s">
        <v>11</v>
      </c>
      <c r="B42" s="4" t="s">
        <v>74</v>
      </c>
      <c r="C42" s="5">
        <v>25.0</v>
      </c>
      <c r="D42" s="4">
        <v>1.0</v>
      </c>
      <c r="E42" s="5">
        <f t="shared" si="1"/>
        <v>25</v>
      </c>
      <c r="F42" s="4" t="s">
        <v>13</v>
      </c>
      <c r="G42" s="4" t="s">
        <v>28</v>
      </c>
      <c r="H42" s="4" t="s">
        <v>15</v>
      </c>
      <c r="I42" s="6">
        <v>44073.0</v>
      </c>
    </row>
    <row r="43">
      <c r="A43" s="4" t="s">
        <v>11</v>
      </c>
      <c r="B43" s="4" t="s">
        <v>75</v>
      </c>
      <c r="C43" s="5">
        <v>20.0</v>
      </c>
      <c r="D43" s="4">
        <v>1.0</v>
      </c>
      <c r="E43" s="5">
        <f t="shared" si="1"/>
        <v>20</v>
      </c>
      <c r="F43" s="4" t="s">
        <v>13</v>
      </c>
      <c r="G43" s="4" t="s">
        <v>17</v>
      </c>
      <c r="H43" s="4" t="s">
        <v>15</v>
      </c>
      <c r="I43" s="6">
        <v>44074.0</v>
      </c>
    </row>
    <row r="44">
      <c r="A44" s="4" t="s">
        <v>11</v>
      </c>
      <c r="B44" s="4" t="s">
        <v>76</v>
      </c>
      <c r="C44" s="5">
        <v>90.0</v>
      </c>
      <c r="D44" s="4">
        <v>1.0</v>
      </c>
      <c r="E44" s="5">
        <f t="shared" si="1"/>
        <v>90</v>
      </c>
      <c r="F44" s="4" t="s">
        <v>13</v>
      </c>
      <c r="G44" s="4" t="s">
        <v>17</v>
      </c>
      <c r="H44" s="4" t="s">
        <v>15</v>
      </c>
      <c r="I44" s="6">
        <v>44075.0</v>
      </c>
    </row>
    <row r="45">
      <c r="A45" s="4" t="s">
        <v>11</v>
      </c>
      <c r="B45" s="4" t="s">
        <v>77</v>
      </c>
      <c r="C45" s="5">
        <v>35.0</v>
      </c>
      <c r="D45" s="4">
        <v>1.0</v>
      </c>
      <c r="E45" s="5">
        <f t="shared" si="1"/>
        <v>35</v>
      </c>
      <c r="F45" s="4" t="s">
        <v>13</v>
      </c>
      <c r="G45" s="4" t="s">
        <v>17</v>
      </c>
      <c r="H45" s="4" t="s">
        <v>15</v>
      </c>
      <c r="I45" s="6">
        <v>44076.0</v>
      </c>
    </row>
    <row r="46">
      <c r="A46" s="4" t="s">
        <v>11</v>
      </c>
      <c r="B46" s="4" t="s">
        <v>78</v>
      </c>
      <c r="C46" s="5">
        <v>55.0</v>
      </c>
      <c r="D46" s="4">
        <v>1.0</v>
      </c>
      <c r="E46" s="5">
        <f t="shared" si="1"/>
        <v>55</v>
      </c>
      <c r="F46" s="4" t="s">
        <v>13</v>
      </c>
      <c r="G46" s="4" t="s">
        <v>28</v>
      </c>
      <c r="H46" s="4" t="s">
        <v>15</v>
      </c>
      <c r="I46" s="6">
        <v>44077.0</v>
      </c>
    </row>
    <row r="47">
      <c r="A47" s="4" t="s">
        <v>11</v>
      </c>
      <c r="B47" s="4" t="s">
        <v>79</v>
      </c>
      <c r="C47" s="5">
        <v>30.0</v>
      </c>
      <c r="D47" s="4">
        <v>1.0</v>
      </c>
      <c r="E47" s="5">
        <f t="shared" si="1"/>
        <v>30</v>
      </c>
      <c r="F47" s="4" t="s">
        <v>13</v>
      </c>
      <c r="G47" s="4" t="s">
        <v>17</v>
      </c>
      <c r="H47" s="4" t="s">
        <v>15</v>
      </c>
      <c r="I47" s="6">
        <v>44078.0</v>
      </c>
    </row>
    <row r="48">
      <c r="A48" s="4" t="s">
        <v>31</v>
      </c>
      <c r="B48" s="4" t="s">
        <v>80</v>
      </c>
      <c r="C48" s="5">
        <v>600.0</v>
      </c>
      <c r="D48" s="4">
        <v>1.0</v>
      </c>
      <c r="E48" s="5">
        <f t="shared" si="1"/>
        <v>600</v>
      </c>
      <c r="F48" s="4" t="s">
        <v>55</v>
      </c>
      <c r="G48" s="4" t="s">
        <v>28</v>
      </c>
      <c r="H48" s="4" t="s">
        <v>15</v>
      </c>
      <c r="I48" s="6">
        <v>44079.0</v>
      </c>
    </row>
    <row r="49">
      <c r="A49" s="4" t="s">
        <v>53</v>
      </c>
      <c r="B49" s="4" t="s">
        <v>81</v>
      </c>
      <c r="C49" s="5">
        <v>30.0</v>
      </c>
      <c r="D49" s="4">
        <v>1.0</v>
      </c>
      <c r="E49" s="5">
        <f t="shared" si="1"/>
        <v>30</v>
      </c>
      <c r="F49" s="4" t="s">
        <v>55</v>
      </c>
      <c r="G49" s="4" t="s">
        <v>28</v>
      </c>
      <c r="H49" s="4" t="s">
        <v>15</v>
      </c>
      <c r="I49" s="6">
        <v>44080.0</v>
      </c>
    </row>
    <row r="50">
      <c r="A50" s="4" t="s">
        <v>11</v>
      </c>
      <c r="B50" s="4" t="s">
        <v>82</v>
      </c>
      <c r="C50" s="5">
        <v>150.0</v>
      </c>
      <c r="D50" s="4">
        <v>1.0</v>
      </c>
      <c r="E50" s="5">
        <f t="shared" si="1"/>
        <v>150</v>
      </c>
      <c r="F50" s="4" t="s">
        <v>33</v>
      </c>
      <c r="G50" s="4" t="s">
        <v>83</v>
      </c>
      <c r="H50" s="4" t="s">
        <v>15</v>
      </c>
      <c r="I50" s="6">
        <v>44081.0</v>
      </c>
      <c r="J50" s="4" t="s">
        <v>84</v>
      </c>
    </row>
    <row r="51">
      <c r="A51" s="4" t="s">
        <v>11</v>
      </c>
      <c r="B51" s="4" t="s">
        <v>85</v>
      </c>
      <c r="C51" s="5">
        <v>55.0</v>
      </c>
      <c r="D51" s="4">
        <v>1.0</v>
      </c>
      <c r="E51" s="5">
        <f t="shared" si="1"/>
        <v>55</v>
      </c>
      <c r="F51" s="4" t="s">
        <v>13</v>
      </c>
      <c r="G51" s="4" t="s">
        <v>21</v>
      </c>
      <c r="H51" s="4" t="s">
        <v>15</v>
      </c>
      <c r="I51" s="6">
        <v>44082.0</v>
      </c>
    </row>
    <row r="52">
      <c r="A52" s="4" t="s">
        <v>53</v>
      </c>
      <c r="B52" s="4" t="s">
        <v>86</v>
      </c>
      <c r="C52" s="5">
        <v>50.0</v>
      </c>
      <c r="D52" s="4">
        <v>1.0</v>
      </c>
      <c r="E52" s="5">
        <f t="shared" si="1"/>
        <v>50</v>
      </c>
      <c r="F52" s="4" t="s">
        <v>13</v>
      </c>
      <c r="G52" s="4" t="s">
        <v>28</v>
      </c>
      <c r="H52" s="4" t="s">
        <v>15</v>
      </c>
      <c r="I52" s="6">
        <v>44083.0</v>
      </c>
    </row>
    <row r="53">
      <c r="A53" s="4" t="s">
        <v>45</v>
      </c>
      <c r="B53" s="4" t="s">
        <v>87</v>
      </c>
      <c r="C53" s="5">
        <v>10.0</v>
      </c>
      <c r="D53" s="4">
        <v>1.0</v>
      </c>
      <c r="E53" s="5">
        <f t="shared" si="1"/>
        <v>10</v>
      </c>
      <c r="F53" s="4" t="s">
        <v>13</v>
      </c>
      <c r="G53" s="4" t="s">
        <v>17</v>
      </c>
      <c r="H53" s="4" t="s">
        <v>15</v>
      </c>
      <c r="I53" s="6">
        <v>44084.0</v>
      </c>
    </row>
    <row r="54">
      <c r="A54" s="4" t="s">
        <v>45</v>
      </c>
      <c r="B54" s="4" t="s">
        <v>88</v>
      </c>
      <c r="C54" s="5">
        <v>12.0</v>
      </c>
      <c r="D54" s="4">
        <v>1.0</v>
      </c>
      <c r="E54" s="5">
        <f t="shared" si="1"/>
        <v>12</v>
      </c>
      <c r="F54" s="4" t="s">
        <v>13</v>
      </c>
      <c r="G54" s="4" t="s">
        <v>17</v>
      </c>
      <c r="H54" s="4" t="s">
        <v>15</v>
      </c>
      <c r="I54" s="6">
        <v>44085.0</v>
      </c>
    </row>
    <row r="55">
      <c r="A55" s="4" t="s">
        <v>19</v>
      </c>
      <c r="B55" s="4" t="s">
        <v>89</v>
      </c>
      <c r="C55" s="5">
        <v>70.0</v>
      </c>
      <c r="D55" s="4">
        <v>1.0</v>
      </c>
      <c r="E55" s="5">
        <f t="shared" si="1"/>
        <v>70</v>
      </c>
      <c r="H55" s="8" t="s">
        <v>90</v>
      </c>
      <c r="I55" s="6">
        <v>44086.0</v>
      </c>
    </row>
    <row r="56">
      <c r="A56" s="4" t="s">
        <v>11</v>
      </c>
      <c r="B56" s="4" t="s">
        <v>91</v>
      </c>
      <c r="C56" s="5">
        <v>95.0</v>
      </c>
      <c r="D56" s="4">
        <v>1.0</v>
      </c>
      <c r="E56" s="5">
        <f t="shared" si="1"/>
        <v>95</v>
      </c>
      <c r="F56" s="4" t="s">
        <v>13</v>
      </c>
      <c r="G56" s="4" t="s">
        <v>17</v>
      </c>
      <c r="H56" s="4" t="s">
        <v>15</v>
      </c>
      <c r="I56" s="6">
        <v>44075.0</v>
      </c>
    </row>
    <row r="57">
      <c r="A57" s="4" t="s">
        <v>11</v>
      </c>
      <c r="B57" s="4" t="s">
        <v>92</v>
      </c>
      <c r="C57" s="5">
        <v>55.0</v>
      </c>
      <c r="D57" s="4">
        <v>1.0</v>
      </c>
      <c r="E57" s="5">
        <f t="shared" si="1"/>
        <v>55</v>
      </c>
      <c r="F57" s="4" t="s">
        <v>13</v>
      </c>
      <c r="G57" s="4" t="s">
        <v>17</v>
      </c>
      <c r="H57" s="4" t="s">
        <v>15</v>
      </c>
      <c r="I57" s="6">
        <v>44076.0</v>
      </c>
    </row>
    <row r="58">
      <c r="A58" s="4" t="s">
        <v>31</v>
      </c>
      <c r="B58" s="4" t="s">
        <v>93</v>
      </c>
      <c r="C58" s="5">
        <v>22.0</v>
      </c>
      <c r="D58" s="4">
        <v>1.0</v>
      </c>
      <c r="E58" s="5">
        <f t="shared" si="1"/>
        <v>22</v>
      </c>
      <c r="F58" s="4" t="s">
        <v>13</v>
      </c>
      <c r="G58" s="4" t="s">
        <v>17</v>
      </c>
      <c r="H58" s="4" t="s">
        <v>15</v>
      </c>
      <c r="I58" s="6">
        <v>44077.0</v>
      </c>
      <c r="J58" s="4" t="s">
        <v>94</v>
      </c>
    </row>
    <row r="59">
      <c r="A59" s="4" t="s">
        <v>31</v>
      </c>
      <c r="B59" s="4" t="s">
        <v>95</v>
      </c>
      <c r="C59" s="5">
        <v>28.0</v>
      </c>
      <c r="D59" s="4">
        <v>1.0</v>
      </c>
      <c r="E59" s="5">
        <f t="shared" si="1"/>
        <v>28</v>
      </c>
      <c r="F59" s="4" t="s">
        <v>13</v>
      </c>
      <c r="G59" s="4" t="s">
        <v>17</v>
      </c>
      <c r="H59" s="4" t="s">
        <v>15</v>
      </c>
      <c r="I59" s="6">
        <v>44078.0</v>
      </c>
      <c r="J59" s="4" t="s">
        <v>94</v>
      </c>
    </row>
    <row r="60">
      <c r="A60" s="4" t="s">
        <v>31</v>
      </c>
      <c r="B60" s="4" t="s">
        <v>96</v>
      </c>
      <c r="C60" s="5">
        <v>48.0</v>
      </c>
      <c r="D60" s="4">
        <v>1.0</v>
      </c>
      <c r="E60" s="5">
        <f t="shared" si="1"/>
        <v>48</v>
      </c>
      <c r="F60" s="4" t="s">
        <v>13</v>
      </c>
      <c r="G60" s="4" t="s">
        <v>17</v>
      </c>
      <c r="H60" s="4" t="s">
        <v>15</v>
      </c>
      <c r="I60" s="6">
        <v>44079.0</v>
      </c>
      <c r="J60" s="4" t="s">
        <v>94</v>
      </c>
    </row>
    <row r="61">
      <c r="A61" s="4" t="s">
        <v>31</v>
      </c>
      <c r="B61" s="4" t="s">
        <v>97</v>
      </c>
      <c r="C61" s="5">
        <v>44.0</v>
      </c>
      <c r="D61" s="4">
        <v>1.0</v>
      </c>
      <c r="E61" s="5">
        <f t="shared" si="1"/>
        <v>44</v>
      </c>
      <c r="F61" s="4" t="s">
        <v>13</v>
      </c>
      <c r="G61" s="4" t="s">
        <v>17</v>
      </c>
      <c r="H61" s="4" t="s">
        <v>15</v>
      </c>
      <c r="I61" s="6">
        <v>44080.0</v>
      </c>
      <c r="J61" s="4" t="s">
        <v>94</v>
      </c>
    </row>
    <row r="62">
      <c r="A62" s="4" t="s">
        <v>31</v>
      </c>
      <c r="B62" s="4" t="s">
        <v>98</v>
      </c>
      <c r="C62" s="5">
        <v>22.0</v>
      </c>
      <c r="D62" s="4">
        <v>1.0</v>
      </c>
      <c r="E62" s="5">
        <f t="shared" si="1"/>
        <v>22</v>
      </c>
      <c r="F62" s="4" t="s">
        <v>13</v>
      </c>
      <c r="G62" s="4" t="s">
        <v>17</v>
      </c>
      <c r="H62" s="4" t="s">
        <v>15</v>
      </c>
      <c r="I62" s="6">
        <v>44081.0</v>
      </c>
      <c r="J62" s="4" t="s">
        <v>94</v>
      </c>
    </row>
    <row r="63">
      <c r="A63" s="4" t="s">
        <v>31</v>
      </c>
      <c r="B63" s="4" t="s">
        <v>99</v>
      </c>
      <c r="C63" s="5">
        <v>0.0</v>
      </c>
      <c r="D63" s="4">
        <v>1.0</v>
      </c>
      <c r="E63" s="5">
        <f t="shared" si="1"/>
        <v>0</v>
      </c>
      <c r="F63" s="4" t="s">
        <v>13</v>
      </c>
      <c r="G63" s="4" t="s">
        <v>17</v>
      </c>
      <c r="H63" s="4" t="s">
        <v>100</v>
      </c>
      <c r="I63" s="6">
        <v>44082.0</v>
      </c>
      <c r="J63" s="4" t="s">
        <v>94</v>
      </c>
    </row>
    <row r="64">
      <c r="A64" s="4" t="s">
        <v>31</v>
      </c>
      <c r="B64" s="4" t="s">
        <v>101</v>
      </c>
      <c r="C64" s="5">
        <v>40.0</v>
      </c>
      <c r="D64" s="4">
        <v>1.0</v>
      </c>
      <c r="E64" s="5">
        <f t="shared" si="1"/>
        <v>40</v>
      </c>
      <c r="F64" s="4" t="s">
        <v>13</v>
      </c>
      <c r="G64" s="4" t="s">
        <v>17</v>
      </c>
      <c r="H64" s="4" t="s">
        <v>15</v>
      </c>
      <c r="I64" s="6">
        <v>44083.0</v>
      </c>
      <c r="J64" s="4" t="s">
        <v>94</v>
      </c>
    </row>
    <row r="65">
      <c r="A65" s="4" t="s">
        <v>11</v>
      </c>
      <c r="B65" s="4" t="s">
        <v>102</v>
      </c>
      <c r="C65" s="5">
        <v>50.0</v>
      </c>
      <c r="D65" s="4">
        <v>1.0</v>
      </c>
      <c r="E65" s="5">
        <f t="shared" si="1"/>
        <v>50</v>
      </c>
      <c r="F65" s="4" t="s">
        <v>13</v>
      </c>
      <c r="G65" s="4" t="s">
        <v>17</v>
      </c>
      <c r="H65" s="4" t="s">
        <v>15</v>
      </c>
      <c r="I65" s="6">
        <v>44084.0</v>
      </c>
    </row>
    <row r="66">
      <c r="A66" s="4" t="s">
        <v>11</v>
      </c>
      <c r="B66" s="4" t="s">
        <v>103</v>
      </c>
      <c r="C66" s="5">
        <v>230.0</v>
      </c>
      <c r="D66" s="4">
        <v>1.0</v>
      </c>
      <c r="E66" s="5">
        <f t="shared" si="1"/>
        <v>230</v>
      </c>
      <c r="F66" s="4" t="s">
        <v>13</v>
      </c>
      <c r="G66" s="4" t="s">
        <v>17</v>
      </c>
      <c r="H66" s="4" t="s">
        <v>15</v>
      </c>
      <c r="I66" s="6">
        <v>44085.0</v>
      </c>
    </row>
    <row r="67">
      <c r="A67" s="4" t="s">
        <v>11</v>
      </c>
      <c r="B67" s="4" t="s">
        <v>104</v>
      </c>
      <c r="C67" s="5">
        <v>91.0</v>
      </c>
      <c r="D67" s="4">
        <v>1.0</v>
      </c>
      <c r="E67" s="5">
        <f t="shared" si="1"/>
        <v>91</v>
      </c>
      <c r="F67" s="4" t="s">
        <v>13</v>
      </c>
      <c r="G67" s="4" t="s">
        <v>17</v>
      </c>
      <c r="H67" s="4" t="s">
        <v>15</v>
      </c>
      <c r="I67" s="6">
        <v>44086.0</v>
      </c>
    </row>
    <row r="68">
      <c r="A68" s="4" t="s">
        <v>11</v>
      </c>
      <c r="B68" s="4" t="s">
        <v>105</v>
      </c>
      <c r="C68" s="5">
        <v>66.0</v>
      </c>
      <c r="D68" s="4">
        <v>1.0</v>
      </c>
      <c r="E68" s="5">
        <f t="shared" si="1"/>
        <v>66</v>
      </c>
      <c r="F68" s="4" t="s">
        <v>13</v>
      </c>
      <c r="G68" s="4" t="s">
        <v>24</v>
      </c>
      <c r="H68" s="4" t="s">
        <v>15</v>
      </c>
      <c r="I68" s="6">
        <v>44087.0</v>
      </c>
      <c r="J68" s="4" t="s">
        <v>106</v>
      </c>
    </row>
    <row r="69">
      <c r="A69" s="4" t="s">
        <v>11</v>
      </c>
      <c r="B69" s="4" t="s">
        <v>107</v>
      </c>
      <c r="C69" s="5">
        <v>35.0</v>
      </c>
      <c r="D69" s="4">
        <v>1.0</v>
      </c>
      <c r="E69" s="5">
        <f t="shared" si="1"/>
        <v>35</v>
      </c>
      <c r="F69" s="4" t="s">
        <v>13</v>
      </c>
      <c r="G69" s="4" t="s">
        <v>24</v>
      </c>
      <c r="H69" s="4" t="s">
        <v>15</v>
      </c>
      <c r="I69" s="6">
        <v>44088.0</v>
      </c>
    </row>
    <row r="70">
      <c r="A70" s="4" t="s">
        <v>31</v>
      </c>
      <c r="B70" s="4" t="s">
        <v>108</v>
      </c>
      <c r="C70" s="5">
        <v>10.0</v>
      </c>
      <c r="D70" s="4">
        <v>1.0</v>
      </c>
      <c r="E70" s="5">
        <f t="shared" si="1"/>
        <v>10</v>
      </c>
      <c r="F70" s="4" t="s">
        <v>13</v>
      </c>
      <c r="G70" s="4" t="s">
        <v>17</v>
      </c>
      <c r="H70" s="4" t="s">
        <v>15</v>
      </c>
      <c r="I70" s="6">
        <v>44089.0</v>
      </c>
    </row>
    <row r="71">
      <c r="A71" s="4" t="s">
        <v>19</v>
      </c>
      <c r="B71" s="4" t="s">
        <v>109</v>
      </c>
      <c r="C71" s="5">
        <v>70.0</v>
      </c>
      <c r="D71" s="4">
        <v>1.0</v>
      </c>
      <c r="E71" s="5">
        <f t="shared" si="1"/>
        <v>70</v>
      </c>
      <c r="F71" s="4" t="s">
        <v>13</v>
      </c>
      <c r="G71" s="4" t="s">
        <v>24</v>
      </c>
      <c r="H71" s="4" t="s">
        <v>15</v>
      </c>
      <c r="I71" s="6">
        <v>44090.0</v>
      </c>
    </row>
    <row r="72">
      <c r="A72" s="4" t="s">
        <v>11</v>
      </c>
      <c r="B72" s="4" t="s">
        <v>42</v>
      </c>
      <c r="C72" s="5">
        <v>55.0</v>
      </c>
      <c r="D72" s="4">
        <v>1.0</v>
      </c>
      <c r="E72" s="5">
        <f t="shared" si="1"/>
        <v>55</v>
      </c>
      <c r="F72" s="4" t="s">
        <v>13</v>
      </c>
      <c r="G72" s="4" t="s">
        <v>17</v>
      </c>
      <c r="H72" s="4" t="s">
        <v>15</v>
      </c>
      <c r="I72" s="6">
        <v>44091.0</v>
      </c>
    </row>
    <row r="73">
      <c r="A73" s="4" t="s">
        <v>31</v>
      </c>
      <c r="B73" s="4" t="s">
        <v>110</v>
      </c>
      <c r="C73" s="5">
        <f>5*35</f>
        <v>175</v>
      </c>
      <c r="D73" s="4">
        <v>1.0</v>
      </c>
      <c r="E73" s="5">
        <f t="shared" si="1"/>
        <v>175</v>
      </c>
      <c r="F73" s="4" t="s">
        <v>55</v>
      </c>
      <c r="H73" s="4" t="s">
        <v>15</v>
      </c>
      <c r="I73" s="6">
        <v>44105.0</v>
      </c>
    </row>
    <row r="74">
      <c r="A74" s="4" t="s">
        <v>31</v>
      </c>
      <c r="B74" s="4" t="s">
        <v>111</v>
      </c>
      <c r="C74" s="5">
        <v>160.0</v>
      </c>
      <c r="D74" s="4">
        <v>1.0</v>
      </c>
      <c r="E74" s="5">
        <f t="shared" si="1"/>
        <v>160</v>
      </c>
      <c r="F74" s="4" t="s">
        <v>55</v>
      </c>
      <c r="H74" s="4" t="s">
        <v>15</v>
      </c>
      <c r="I74" s="6">
        <v>44106.0</v>
      </c>
    </row>
    <row r="75">
      <c r="A75" s="4" t="s">
        <v>112</v>
      </c>
      <c r="B75" s="4" t="s">
        <v>113</v>
      </c>
      <c r="C75" s="5">
        <v>50.0</v>
      </c>
      <c r="D75" s="4">
        <v>1.0</v>
      </c>
      <c r="E75" s="5">
        <f t="shared" si="1"/>
        <v>50</v>
      </c>
      <c r="F75" s="4" t="s">
        <v>13</v>
      </c>
      <c r="G75" s="4" t="s">
        <v>28</v>
      </c>
      <c r="H75" s="4" t="s">
        <v>15</v>
      </c>
      <c r="I75" s="6">
        <v>44107.0</v>
      </c>
    </row>
    <row r="76">
      <c r="A76" s="4" t="s">
        <v>53</v>
      </c>
      <c r="B76" s="4" t="s">
        <v>114</v>
      </c>
      <c r="C76" s="5">
        <v>430.0</v>
      </c>
      <c r="D76" s="4">
        <v>1.0</v>
      </c>
      <c r="E76" s="5">
        <f t="shared" si="1"/>
        <v>430</v>
      </c>
      <c r="F76" s="4" t="s">
        <v>55</v>
      </c>
      <c r="H76" s="4" t="s">
        <v>15</v>
      </c>
      <c r="I76" s="6">
        <v>44108.0</v>
      </c>
    </row>
    <row r="77">
      <c r="A77" s="4" t="s">
        <v>31</v>
      </c>
      <c r="B77" s="4" t="s">
        <v>115</v>
      </c>
      <c r="C77" s="5">
        <v>50.0</v>
      </c>
      <c r="D77" s="4">
        <v>1.0</v>
      </c>
      <c r="E77" s="5">
        <f t="shared" si="1"/>
        <v>50</v>
      </c>
      <c r="F77" s="4" t="s">
        <v>33</v>
      </c>
      <c r="G77" s="4" t="s">
        <v>28</v>
      </c>
      <c r="H77" s="4" t="s">
        <v>15</v>
      </c>
      <c r="I77" s="6">
        <v>44109.0</v>
      </c>
    </row>
    <row r="78">
      <c r="A78" s="4" t="s">
        <v>112</v>
      </c>
      <c r="B78" s="4" t="s">
        <v>116</v>
      </c>
      <c r="C78" s="5">
        <v>13.0</v>
      </c>
      <c r="D78" s="4">
        <v>1.0</v>
      </c>
      <c r="E78" s="5">
        <f t="shared" si="1"/>
        <v>13</v>
      </c>
      <c r="F78" s="4" t="s">
        <v>13</v>
      </c>
      <c r="G78" s="4" t="s">
        <v>28</v>
      </c>
      <c r="H78" s="4" t="s">
        <v>15</v>
      </c>
      <c r="I78" s="6">
        <v>44110.0</v>
      </c>
    </row>
    <row r="79">
      <c r="A79" s="4" t="s">
        <v>31</v>
      </c>
      <c r="B79" s="4" t="s">
        <v>117</v>
      </c>
      <c r="C79" s="5">
        <v>400.0</v>
      </c>
      <c r="D79" s="4">
        <v>1.0</v>
      </c>
      <c r="E79" s="5">
        <f t="shared" si="1"/>
        <v>400</v>
      </c>
      <c r="F79" s="4" t="s">
        <v>13</v>
      </c>
      <c r="G79" s="4" t="s">
        <v>28</v>
      </c>
      <c r="H79" s="4" t="s">
        <v>15</v>
      </c>
      <c r="I79" s="6">
        <v>44197.0</v>
      </c>
    </row>
    <row r="80">
      <c r="A80" s="4" t="s">
        <v>31</v>
      </c>
      <c r="B80" s="4" t="s">
        <v>118</v>
      </c>
      <c r="C80" s="5">
        <v>0.0</v>
      </c>
      <c r="D80" s="4">
        <v>1.0</v>
      </c>
      <c r="E80" s="5">
        <f t="shared" si="1"/>
        <v>0</v>
      </c>
      <c r="F80" s="4" t="s">
        <v>33</v>
      </c>
      <c r="H80" s="4" t="s">
        <v>119</v>
      </c>
      <c r="I80" s="6">
        <v>44198.0</v>
      </c>
      <c r="J80" s="4" t="s">
        <v>120</v>
      </c>
    </row>
    <row r="81">
      <c r="A81" s="4" t="s">
        <v>45</v>
      </c>
      <c r="B81" s="4" t="s">
        <v>121</v>
      </c>
      <c r="C81" s="5">
        <v>6.0</v>
      </c>
      <c r="D81" s="4">
        <v>1.0</v>
      </c>
      <c r="E81" s="5">
        <f t="shared" si="1"/>
        <v>6</v>
      </c>
      <c r="F81" s="4" t="s">
        <v>13</v>
      </c>
      <c r="H81" s="4" t="s">
        <v>15</v>
      </c>
      <c r="I81" s="6">
        <v>44199.0</v>
      </c>
    </row>
    <row r="82">
      <c r="A82" s="4" t="s">
        <v>31</v>
      </c>
      <c r="B82" s="4" t="s">
        <v>122</v>
      </c>
      <c r="C82" s="5">
        <v>15.0</v>
      </c>
      <c r="D82" s="4">
        <v>1.0</v>
      </c>
      <c r="E82" s="5">
        <f t="shared" si="1"/>
        <v>15</v>
      </c>
      <c r="F82" s="4" t="s">
        <v>13</v>
      </c>
      <c r="H82" s="4" t="s">
        <v>15</v>
      </c>
      <c r="I82" s="6">
        <v>44200.0</v>
      </c>
    </row>
    <row r="83">
      <c r="A83" s="4" t="s">
        <v>45</v>
      </c>
      <c r="B83" s="4" t="s">
        <v>123</v>
      </c>
      <c r="C83" s="5">
        <v>8.0</v>
      </c>
      <c r="D83" s="4">
        <v>1.0</v>
      </c>
      <c r="E83" s="5">
        <f t="shared" si="1"/>
        <v>8</v>
      </c>
      <c r="F83" s="4" t="s">
        <v>13</v>
      </c>
      <c r="H83" s="4" t="s">
        <v>15</v>
      </c>
      <c r="I83" s="6">
        <v>44201.0</v>
      </c>
    </row>
    <row r="84">
      <c r="A84" s="4" t="s">
        <v>53</v>
      </c>
      <c r="B84" s="4" t="s">
        <v>124</v>
      </c>
      <c r="C84" s="5">
        <v>570.0</v>
      </c>
      <c r="D84" s="4">
        <v>1.0</v>
      </c>
      <c r="E84" s="5">
        <f t="shared" si="1"/>
        <v>570</v>
      </c>
      <c r="F84" s="4" t="s">
        <v>13</v>
      </c>
      <c r="H84" s="4" t="s">
        <v>125</v>
      </c>
      <c r="I84" s="6">
        <v>44202.0</v>
      </c>
    </row>
    <row r="85">
      <c r="A85" s="4" t="s">
        <v>11</v>
      </c>
      <c r="B85" s="4" t="s">
        <v>49</v>
      </c>
      <c r="C85" s="5">
        <v>30.0</v>
      </c>
      <c r="D85" s="4">
        <v>1.0</v>
      </c>
      <c r="E85" s="5">
        <f t="shared" si="1"/>
        <v>30</v>
      </c>
      <c r="F85" s="4" t="s">
        <v>13</v>
      </c>
      <c r="H85" s="4" t="s">
        <v>15</v>
      </c>
      <c r="I85" s="6">
        <v>44203.0</v>
      </c>
    </row>
    <row r="86">
      <c r="A86" s="4" t="s">
        <v>19</v>
      </c>
      <c r="B86" s="4" t="s">
        <v>126</v>
      </c>
      <c r="C86" s="5">
        <v>5.0</v>
      </c>
      <c r="D86" s="4">
        <v>1.0</v>
      </c>
      <c r="E86" s="5">
        <f t="shared" si="1"/>
        <v>5</v>
      </c>
      <c r="F86" s="4" t="s">
        <v>13</v>
      </c>
      <c r="H86" s="4" t="s">
        <v>15</v>
      </c>
      <c r="I86" s="6">
        <v>44204.0</v>
      </c>
    </row>
    <row r="87">
      <c r="A87" s="4" t="s">
        <v>19</v>
      </c>
      <c r="B87" s="4" t="s">
        <v>127</v>
      </c>
      <c r="C87" s="5">
        <v>20.0</v>
      </c>
      <c r="D87" s="4">
        <v>1.0</v>
      </c>
      <c r="E87" s="5">
        <f t="shared" si="1"/>
        <v>20</v>
      </c>
      <c r="F87" s="4" t="s">
        <v>13</v>
      </c>
      <c r="H87" s="4" t="s">
        <v>15</v>
      </c>
      <c r="I87" s="6">
        <v>44205.0</v>
      </c>
    </row>
    <row r="88">
      <c r="A88" s="4" t="s">
        <v>31</v>
      </c>
      <c r="B88" s="4" t="s">
        <v>128</v>
      </c>
      <c r="C88" s="5">
        <v>50.0</v>
      </c>
      <c r="D88" s="4">
        <v>1.0</v>
      </c>
      <c r="E88" s="5">
        <f t="shared" si="1"/>
        <v>50</v>
      </c>
      <c r="F88" s="4" t="s">
        <v>13</v>
      </c>
      <c r="H88" s="4" t="s">
        <v>15</v>
      </c>
      <c r="I88" s="6">
        <v>44206.0</v>
      </c>
    </row>
    <row r="89">
      <c r="A89" s="4" t="s">
        <v>11</v>
      </c>
      <c r="B89" s="4" t="s">
        <v>129</v>
      </c>
      <c r="C89" s="5">
        <v>100.0</v>
      </c>
      <c r="D89" s="4">
        <v>1.0</v>
      </c>
      <c r="E89" s="5">
        <f t="shared" si="1"/>
        <v>100</v>
      </c>
      <c r="F89" s="4" t="s">
        <v>13</v>
      </c>
      <c r="H89" s="4" t="s">
        <v>15</v>
      </c>
      <c r="I89" s="6">
        <v>44207.0</v>
      </c>
    </row>
    <row r="90">
      <c r="A90" s="4" t="s">
        <v>130</v>
      </c>
      <c r="B90" s="4" t="s">
        <v>131</v>
      </c>
      <c r="C90" s="5">
        <v>50.0</v>
      </c>
      <c r="D90" s="4">
        <v>1.0</v>
      </c>
      <c r="E90" s="5">
        <f t="shared" si="1"/>
        <v>50</v>
      </c>
      <c r="F90" s="4" t="s">
        <v>13</v>
      </c>
      <c r="H90" s="4" t="s">
        <v>15</v>
      </c>
      <c r="I90" s="6">
        <v>44208.0</v>
      </c>
    </row>
    <row r="91">
      <c r="A91" s="4" t="s">
        <v>19</v>
      </c>
      <c r="B91" s="4" t="s">
        <v>132</v>
      </c>
      <c r="C91" s="5">
        <v>20.0</v>
      </c>
      <c r="D91" s="4">
        <v>1.0</v>
      </c>
      <c r="E91" s="5">
        <f t="shared" si="1"/>
        <v>20</v>
      </c>
      <c r="F91" s="4" t="s">
        <v>13</v>
      </c>
      <c r="H91" s="4" t="s">
        <v>15</v>
      </c>
      <c r="I91" s="6">
        <v>44209.0</v>
      </c>
    </row>
    <row r="92">
      <c r="A92" s="4" t="s">
        <v>19</v>
      </c>
      <c r="B92" s="4" t="s">
        <v>133</v>
      </c>
      <c r="C92" s="5">
        <v>90.0</v>
      </c>
      <c r="D92" s="4">
        <v>1.0</v>
      </c>
      <c r="E92" s="5">
        <f t="shared" si="1"/>
        <v>90</v>
      </c>
      <c r="F92" s="4" t="s">
        <v>13</v>
      </c>
      <c r="H92" s="4" t="s">
        <v>15</v>
      </c>
      <c r="I92" s="6">
        <v>44210.0</v>
      </c>
    </row>
    <row r="93">
      <c r="A93" s="4" t="s">
        <v>31</v>
      </c>
      <c r="B93" s="4" t="s">
        <v>134</v>
      </c>
      <c r="C93" s="5">
        <v>142.0</v>
      </c>
      <c r="D93" s="4">
        <v>1.0</v>
      </c>
      <c r="E93" s="5">
        <f t="shared" si="1"/>
        <v>142</v>
      </c>
      <c r="F93" s="4" t="s">
        <v>33</v>
      </c>
      <c r="H93" s="4" t="s">
        <v>15</v>
      </c>
      <c r="I93" s="6">
        <v>44211.0</v>
      </c>
    </row>
    <row r="94">
      <c r="A94" s="4" t="s">
        <v>19</v>
      </c>
      <c r="B94" s="4" t="s">
        <v>135</v>
      </c>
      <c r="C94" s="5">
        <v>35.0</v>
      </c>
      <c r="D94" s="4">
        <v>1.0</v>
      </c>
      <c r="E94" s="5">
        <f t="shared" si="1"/>
        <v>35</v>
      </c>
      <c r="F94" s="4" t="s">
        <v>13</v>
      </c>
      <c r="H94" s="4" t="s">
        <v>15</v>
      </c>
      <c r="I94" s="6">
        <v>44212.0</v>
      </c>
    </row>
    <row r="95">
      <c r="A95" s="4" t="s">
        <v>19</v>
      </c>
      <c r="B95" s="4" t="s">
        <v>136</v>
      </c>
      <c r="C95" s="5">
        <v>15.0</v>
      </c>
      <c r="D95" s="4">
        <v>1.0</v>
      </c>
      <c r="E95" s="5">
        <f t="shared" si="1"/>
        <v>15</v>
      </c>
      <c r="F95" s="4" t="s">
        <v>13</v>
      </c>
      <c r="H95" s="4" t="s">
        <v>15</v>
      </c>
      <c r="I95" s="6">
        <v>44213.0</v>
      </c>
    </row>
    <row r="96">
      <c r="A96" s="4" t="s">
        <v>11</v>
      </c>
      <c r="B96" s="4" t="s">
        <v>137</v>
      </c>
      <c r="C96" s="5">
        <v>50.0</v>
      </c>
      <c r="D96" s="4">
        <v>1.0</v>
      </c>
      <c r="E96" s="5">
        <f t="shared" si="1"/>
        <v>50</v>
      </c>
      <c r="F96" s="4" t="s">
        <v>13</v>
      </c>
      <c r="H96" s="4" t="s">
        <v>15</v>
      </c>
      <c r="I96" s="6">
        <v>44214.0</v>
      </c>
    </row>
    <row r="97">
      <c r="A97" s="4" t="s">
        <v>19</v>
      </c>
      <c r="B97" s="4" t="s">
        <v>138</v>
      </c>
      <c r="C97" s="5">
        <v>50.0</v>
      </c>
      <c r="D97" s="4">
        <v>1.0</v>
      </c>
      <c r="E97" s="5">
        <f t="shared" si="1"/>
        <v>50</v>
      </c>
      <c r="F97" s="4" t="s">
        <v>13</v>
      </c>
      <c r="H97" s="4" t="s">
        <v>15</v>
      </c>
      <c r="I97" s="6">
        <v>44215.0</v>
      </c>
    </row>
    <row r="98">
      <c r="A98" s="4" t="s">
        <v>31</v>
      </c>
      <c r="B98" s="4" t="s">
        <v>139</v>
      </c>
      <c r="C98" s="5">
        <v>19.0</v>
      </c>
      <c r="D98" s="4">
        <v>1.0</v>
      </c>
      <c r="E98" s="5">
        <f t="shared" si="1"/>
        <v>19</v>
      </c>
      <c r="F98" s="4" t="s">
        <v>13</v>
      </c>
      <c r="H98" s="4" t="s">
        <v>15</v>
      </c>
      <c r="I98" s="6">
        <v>44216.0</v>
      </c>
    </row>
    <row r="99">
      <c r="A99" s="4" t="s">
        <v>140</v>
      </c>
      <c r="B99" s="4" t="s">
        <v>141</v>
      </c>
      <c r="C99" s="5">
        <v>45.0</v>
      </c>
      <c r="D99" s="4">
        <v>1.0</v>
      </c>
      <c r="E99" s="5">
        <f t="shared" si="1"/>
        <v>45</v>
      </c>
      <c r="F99" s="4" t="s">
        <v>13</v>
      </c>
      <c r="H99" s="4" t="s">
        <v>15</v>
      </c>
      <c r="I99" s="6">
        <v>44217.0</v>
      </c>
    </row>
    <row r="100">
      <c r="A100" s="4" t="s">
        <v>11</v>
      </c>
      <c r="B100" s="4" t="s">
        <v>142</v>
      </c>
      <c r="C100" s="5">
        <v>190.0</v>
      </c>
      <c r="D100" s="4">
        <v>1.0</v>
      </c>
      <c r="E100" s="5">
        <f t="shared" si="1"/>
        <v>190</v>
      </c>
      <c r="F100" s="4" t="s">
        <v>13</v>
      </c>
      <c r="H100" s="4" t="s">
        <v>15</v>
      </c>
      <c r="I100" s="6">
        <v>44218.0</v>
      </c>
    </row>
    <row r="101">
      <c r="A101" s="4" t="s">
        <v>19</v>
      </c>
      <c r="B101" s="4" t="s">
        <v>143</v>
      </c>
      <c r="C101" s="5">
        <v>20.0</v>
      </c>
      <c r="D101" s="4">
        <v>1.0</v>
      </c>
      <c r="E101" s="5">
        <f t="shared" si="1"/>
        <v>20</v>
      </c>
      <c r="F101" s="4" t="s">
        <v>13</v>
      </c>
      <c r="H101" s="4" t="s">
        <v>15</v>
      </c>
      <c r="I101" s="6">
        <v>44219.0</v>
      </c>
    </row>
    <row r="102">
      <c r="A102" s="4" t="s">
        <v>11</v>
      </c>
      <c r="B102" s="4" t="s">
        <v>144</v>
      </c>
      <c r="C102" s="5">
        <v>420.0</v>
      </c>
      <c r="D102" s="4">
        <v>1.0</v>
      </c>
      <c r="E102" s="5">
        <f t="shared" si="1"/>
        <v>420</v>
      </c>
      <c r="F102" s="4" t="s">
        <v>13</v>
      </c>
      <c r="H102" s="4" t="s">
        <v>15</v>
      </c>
      <c r="I102" s="6">
        <v>44220.0</v>
      </c>
    </row>
    <row r="103">
      <c r="A103" s="4" t="s">
        <v>112</v>
      </c>
      <c r="B103" s="4" t="s">
        <v>145</v>
      </c>
      <c r="C103" s="5">
        <v>15.0</v>
      </c>
      <c r="D103" s="4">
        <v>1.0</v>
      </c>
      <c r="E103" s="5">
        <f t="shared" si="1"/>
        <v>15</v>
      </c>
      <c r="F103" s="4" t="s">
        <v>13</v>
      </c>
      <c r="H103" s="4" t="s">
        <v>15</v>
      </c>
      <c r="I103" s="6">
        <v>44221.0</v>
      </c>
    </row>
    <row r="104">
      <c r="A104" s="4" t="s">
        <v>45</v>
      </c>
      <c r="B104" s="4" t="s">
        <v>146</v>
      </c>
      <c r="C104" s="5">
        <v>47.0</v>
      </c>
      <c r="D104" s="4">
        <v>1.0</v>
      </c>
      <c r="E104" s="5">
        <f t="shared" si="1"/>
        <v>47</v>
      </c>
      <c r="F104" s="4" t="s">
        <v>55</v>
      </c>
      <c r="H104" s="4" t="s">
        <v>15</v>
      </c>
      <c r="I104" s="6">
        <v>44222.0</v>
      </c>
    </row>
    <row r="105">
      <c r="A105" s="4" t="s">
        <v>19</v>
      </c>
      <c r="B105" s="4" t="s">
        <v>147</v>
      </c>
      <c r="C105" s="5">
        <v>70.0</v>
      </c>
      <c r="D105" s="4">
        <v>1.0</v>
      </c>
      <c r="E105" s="5">
        <f t="shared" si="1"/>
        <v>70</v>
      </c>
      <c r="F105" s="4" t="s">
        <v>13</v>
      </c>
      <c r="H105" s="4" t="s">
        <v>15</v>
      </c>
      <c r="I105" s="6">
        <v>44223.0</v>
      </c>
    </row>
    <row r="106">
      <c r="A106" s="4" t="s">
        <v>31</v>
      </c>
      <c r="B106" s="4" t="s">
        <v>148</v>
      </c>
      <c r="C106" s="5">
        <v>70.0</v>
      </c>
      <c r="D106" s="4">
        <v>2.0</v>
      </c>
      <c r="E106" s="5">
        <f t="shared" si="1"/>
        <v>140</v>
      </c>
      <c r="F106" s="4" t="s">
        <v>55</v>
      </c>
      <c r="H106" s="4" t="s">
        <v>15</v>
      </c>
      <c r="I106" s="6">
        <v>44224.0</v>
      </c>
    </row>
    <row r="107">
      <c r="A107" s="4" t="s">
        <v>11</v>
      </c>
      <c r="B107" s="4" t="s">
        <v>149</v>
      </c>
      <c r="C107" s="5">
        <v>170.0</v>
      </c>
      <c r="D107" s="4">
        <v>1.0</v>
      </c>
      <c r="E107" s="5">
        <f t="shared" si="1"/>
        <v>170</v>
      </c>
      <c r="F107" s="4" t="s">
        <v>13</v>
      </c>
      <c r="H107" s="4" t="s">
        <v>15</v>
      </c>
      <c r="I107" s="6">
        <v>44225.0</v>
      </c>
    </row>
    <row r="108">
      <c r="A108" s="4" t="s">
        <v>19</v>
      </c>
      <c r="B108" s="4" t="s">
        <v>150</v>
      </c>
      <c r="C108" s="5">
        <v>180.0</v>
      </c>
      <c r="D108" s="4">
        <v>1.0</v>
      </c>
      <c r="E108" s="5">
        <f t="shared" si="1"/>
        <v>180</v>
      </c>
      <c r="F108" s="4" t="s">
        <v>13</v>
      </c>
      <c r="H108" s="4" t="s">
        <v>15</v>
      </c>
      <c r="I108" s="6">
        <v>44226.0</v>
      </c>
    </row>
    <row r="109">
      <c r="A109" s="4" t="s">
        <v>19</v>
      </c>
      <c r="B109" s="4" t="s">
        <v>151</v>
      </c>
      <c r="C109" s="5">
        <v>7.0</v>
      </c>
      <c r="D109" s="4">
        <v>1.0</v>
      </c>
      <c r="E109" s="5">
        <f t="shared" si="1"/>
        <v>7</v>
      </c>
      <c r="F109" s="4" t="s">
        <v>13</v>
      </c>
      <c r="H109" s="4" t="s">
        <v>15</v>
      </c>
      <c r="I109" s="6">
        <v>44227.0</v>
      </c>
    </row>
    <row r="110">
      <c r="A110" s="4" t="s">
        <v>11</v>
      </c>
      <c r="B110" s="4" t="s">
        <v>152</v>
      </c>
      <c r="C110" s="5">
        <v>30.0</v>
      </c>
      <c r="D110" s="4">
        <v>1.0</v>
      </c>
      <c r="E110" s="5">
        <f t="shared" si="1"/>
        <v>30</v>
      </c>
      <c r="F110" s="4" t="s">
        <v>13</v>
      </c>
      <c r="H110" s="4" t="s">
        <v>15</v>
      </c>
      <c r="I110" s="6">
        <v>44228.0</v>
      </c>
    </row>
    <row r="111">
      <c r="A111" s="4" t="s">
        <v>11</v>
      </c>
      <c r="B111" s="4" t="s">
        <v>43</v>
      </c>
      <c r="C111" s="5">
        <v>102.0</v>
      </c>
      <c r="D111" s="4">
        <v>1.0</v>
      </c>
      <c r="E111" s="5">
        <f t="shared" si="1"/>
        <v>102</v>
      </c>
      <c r="F111" s="4" t="s">
        <v>13</v>
      </c>
      <c r="H111" s="4" t="s">
        <v>15</v>
      </c>
      <c r="I111" s="6">
        <v>44229.0</v>
      </c>
    </row>
    <row r="112">
      <c r="A112" s="4" t="s">
        <v>19</v>
      </c>
      <c r="B112" s="4" t="s">
        <v>153</v>
      </c>
      <c r="C112" s="5">
        <v>25.0</v>
      </c>
      <c r="D112" s="4">
        <v>1.0</v>
      </c>
      <c r="E112" s="5">
        <f t="shared" si="1"/>
        <v>25</v>
      </c>
      <c r="F112" s="4" t="s">
        <v>13</v>
      </c>
      <c r="H112" s="4" t="s">
        <v>15</v>
      </c>
      <c r="I112" s="6">
        <v>44230.0</v>
      </c>
    </row>
    <row r="113">
      <c r="A113" s="4" t="s">
        <v>53</v>
      </c>
      <c r="B113" s="4" t="s">
        <v>154</v>
      </c>
      <c r="C113" s="5">
        <v>100.0</v>
      </c>
      <c r="D113" s="4">
        <v>1.0</v>
      </c>
      <c r="E113" s="5">
        <f t="shared" si="1"/>
        <v>100</v>
      </c>
      <c r="F113" s="4" t="s">
        <v>55</v>
      </c>
      <c r="H113" s="4" t="s">
        <v>15</v>
      </c>
      <c r="I113" s="6">
        <v>44231.0</v>
      </c>
    </row>
    <row r="114">
      <c r="A114" s="4" t="s">
        <v>19</v>
      </c>
      <c r="B114" s="4" t="s">
        <v>155</v>
      </c>
      <c r="C114" s="5">
        <v>70.0</v>
      </c>
      <c r="D114" s="4">
        <v>1.0</v>
      </c>
      <c r="E114" s="5">
        <f t="shared" si="1"/>
        <v>70</v>
      </c>
      <c r="F114" s="4" t="s">
        <v>13</v>
      </c>
      <c r="H114" s="4" t="s">
        <v>15</v>
      </c>
      <c r="I114" s="6">
        <v>44232.0</v>
      </c>
    </row>
    <row r="115">
      <c r="A115" s="4" t="s">
        <v>31</v>
      </c>
      <c r="B115" s="4" t="s">
        <v>156</v>
      </c>
      <c r="C115" s="5">
        <v>15.0</v>
      </c>
      <c r="D115" s="4">
        <v>1.0</v>
      </c>
      <c r="E115" s="5">
        <f t="shared" si="1"/>
        <v>15</v>
      </c>
      <c r="F115" s="4" t="s">
        <v>13</v>
      </c>
      <c r="H115" s="4" t="s">
        <v>15</v>
      </c>
      <c r="I115" s="6">
        <v>44233.0</v>
      </c>
    </row>
    <row r="116">
      <c r="A116" s="4" t="s">
        <v>53</v>
      </c>
      <c r="B116" s="4" t="s">
        <v>157</v>
      </c>
      <c r="C116" s="5">
        <v>4.3</v>
      </c>
      <c r="D116" s="4">
        <v>10.0</v>
      </c>
      <c r="E116" s="5">
        <f t="shared" si="1"/>
        <v>43</v>
      </c>
      <c r="F116" s="4" t="s">
        <v>55</v>
      </c>
      <c r="H116" s="4" t="s">
        <v>15</v>
      </c>
      <c r="I116" s="6">
        <v>44234.0</v>
      </c>
    </row>
    <row r="117">
      <c r="A117" s="4" t="s">
        <v>19</v>
      </c>
      <c r="B117" s="4" t="s">
        <v>158</v>
      </c>
      <c r="C117" s="5">
        <v>25.0</v>
      </c>
      <c r="D117" s="4">
        <v>1.0</v>
      </c>
      <c r="E117" s="5">
        <f t="shared" si="1"/>
        <v>25</v>
      </c>
      <c r="F117" s="4" t="s">
        <v>13</v>
      </c>
      <c r="H117" s="4" t="s">
        <v>15</v>
      </c>
      <c r="I117" s="6">
        <v>44235.0</v>
      </c>
    </row>
    <row r="118">
      <c r="A118" s="4" t="s">
        <v>11</v>
      </c>
      <c r="B118" s="4" t="s">
        <v>159</v>
      </c>
      <c r="C118" s="5">
        <v>55.0</v>
      </c>
      <c r="D118" s="4">
        <v>1.0</v>
      </c>
      <c r="E118" s="5">
        <f t="shared" si="1"/>
        <v>55</v>
      </c>
      <c r="F118" s="4" t="s">
        <v>13</v>
      </c>
      <c r="H118" s="4" t="s">
        <v>15</v>
      </c>
      <c r="I118" s="6">
        <v>44236.0</v>
      </c>
    </row>
    <row r="119">
      <c r="A119" s="4" t="s">
        <v>31</v>
      </c>
      <c r="B119" s="4" t="s">
        <v>160</v>
      </c>
      <c r="C119" s="5">
        <v>25.0</v>
      </c>
      <c r="D119" s="4">
        <v>1.0</v>
      </c>
      <c r="E119" s="5">
        <f t="shared" si="1"/>
        <v>25</v>
      </c>
      <c r="F119" s="4" t="s">
        <v>13</v>
      </c>
      <c r="H119" s="4" t="s">
        <v>15</v>
      </c>
      <c r="I119" s="6">
        <v>44237.0</v>
      </c>
    </row>
    <row r="120">
      <c r="A120" s="4" t="s">
        <v>19</v>
      </c>
      <c r="B120" s="4" t="s">
        <v>161</v>
      </c>
      <c r="C120" s="5">
        <v>30.0</v>
      </c>
      <c r="D120" s="4">
        <v>1.0</v>
      </c>
      <c r="E120" s="5">
        <f t="shared" si="1"/>
        <v>30</v>
      </c>
      <c r="F120" s="4" t="s">
        <v>13</v>
      </c>
      <c r="H120" s="4" t="s">
        <v>15</v>
      </c>
      <c r="I120" s="6">
        <v>44238.0</v>
      </c>
    </row>
    <row r="121">
      <c r="A121" s="4" t="s">
        <v>31</v>
      </c>
      <c r="B121" s="4" t="s">
        <v>162</v>
      </c>
      <c r="C121" s="5">
        <v>170.0</v>
      </c>
      <c r="D121" s="4">
        <v>1.0</v>
      </c>
      <c r="E121" s="5">
        <f t="shared" si="1"/>
        <v>170</v>
      </c>
      <c r="F121" s="4" t="s">
        <v>55</v>
      </c>
      <c r="H121" s="4" t="s">
        <v>15</v>
      </c>
      <c r="I121" s="6">
        <v>44239.0</v>
      </c>
    </row>
    <row r="122">
      <c r="A122" s="4" t="s">
        <v>45</v>
      </c>
      <c r="B122" s="4" t="s">
        <v>163</v>
      </c>
      <c r="C122" s="5">
        <v>2.8</v>
      </c>
      <c r="D122" s="4">
        <v>10.0</v>
      </c>
      <c r="E122" s="5">
        <f t="shared" si="1"/>
        <v>28</v>
      </c>
      <c r="F122" s="4" t="s">
        <v>55</v>
      </c>
      <c r="H122" s="4" t="s">
        <v>15</v>
      </c>
      <c r="I122" s="6">
        <v>44240.0</v>
      </c>
    </row>
    <row r="123">
      <c r="A123" s="4" t="s">
        <v>53</v>
      </c>
      <c r="B123" s="4" t="s">
        <v>164</v>
      </c>
      <c r="C123" s="5">
        <v>42.0</v>
      </c>
      <c r="D123" s="4">
        <v>1.0</v>
      </c>
      <c r="E123" s="5">
        <f t="shared" si="1"/>
        <v>42</v>
      </c>
      <c r="F123" s="4" t="s">
        <v>55</v>
      </c>
      <c r="H123" s="4" t="s">
        <v>15</v>
      </c>
      <c r="I123" s="6">
        <v>44241.0</v>
      </c>
    </row>
    <row r="124">
      <c r="A124" s="4" t="s">
        <v>53</v>
      </c>
      <c r="B124" s="4" t="s">
        <v>165</v>
      </c>
      <c r="C124" s="5">
        <v>8.0</v>
      </c>
      <c r="D124" s="4">
        <v>5.0</v>
      </c>
      <c r="E124" s="5">
        <f t="shared" si="1"/>
        <v>40</v>
      </c>
      <c r="F124" s="4" t="s">
        <v>55</v>
      </c>
      <c r="H124" s="4" t="s">
        <v>15</v>
      </c>
      <c r="I124" s="6">
        <v>44242.0</v>
      </c>
    </row>
    <row r="125">
      <c r="A125" s="4" t="s">
        <v>31</v>
      </c>
      <c r="B125" s="4" t="s">
        <v>166</v>
      </c>
      <c r="C125" s="5">
        <v>6.0</v>
      </c>
      <c r="D125" s="4">
        <v>1.0</v>
      </c>
      <c r="E125" s="5">
        <f t="shared" si="1"/>
        <v>6</v>
      </c>
      <c r="F125" s="4" t="s">
        <v>13</v>
      </c>
      <c r="H125" s="4" t="s">
        <v>15</v>
      </c>
      <c r="I125" s="6">
        <v>44243.0</v>
      </c>
    </row>
    <row r="126">
      <c r="A126" s="4" t="s">
        <v>31</v>
      </c>
      <c r="B126" s="4" t="s">
        <v>167</v>
      </c>
      <c r="C126" s="5">
        <v>4.3</v>
      </c>
      <c r="D126" s="4">
        <v>10.0</v>
      </c>
      <c r="E126" s="5">
        <f t="shared" si="1"/>
        <v>43</v>
      </c>
      <c r="F126" s="4" t="s">
        <v>55</v>
      </c>
      <c r="H126" s="4" t="s">
        <v>15</v>
      </c>
      <c r="I126" s="6">
        <v>44244.0</v>
      </c>
    </row>
    <row r="127">
      <c r="A127" s="4" t="s">
        <v>19</v>
      </c>
      <c r="B127" s="4" t="s">
        <v>168</v>
      </c>
      <c r="C127" s="5">
        <v>75.0</v>
      </c>
      <c r="D127" s="4">
        <v>1.0</v>
      </c>
      <c r="E127" s="5">
        <f t="shared" si="1"/>
        <v>75</v>
      </c>
      <c r="F127" s="4" t="s">
        <v>13</v>
      </c>
      <c r="H127" s="4" t="s">
        <v>15</v>
      </c>
      <c r="I127" s="6">
        <v>44245.0</v>
      </c>
    </row>
    <row r="128">
      <c r="A128" s="4" t="s">
        <v>31</v>
      </c>
      <c r="B128" s="4" t="s">
        <v>169</v>
      </c>
      <c r="C128" s="5">
        <v>73.0</v>
      </c>
      <c r="D128" s="4">
        <v>2.0</v>
      </c>
      <c r="E128" s="5">
        <f t="shared" si="1"/>
        <v>146</v>
      </c>
      <c r="F128" s="4" t="s">
        <v>55</v>
      </c>
      <c r="H128" s="4" t="s">
        <v>15</v>
      </c>
      <c r="I128" s="6">
        <v>44246.0</v>
      </c>
    </row>
    <row r="129">
      <c r="A129" s="4" t="s">
        <v>53</v>
      </c>
      <c r="B129" s="4" t="s">
        <v>170</v>
      </c>
      <c r="C129" s="5">
        <v>36.0</v>
      </c>
      <c r="D129" s="4">
        <v>1.0</v>
      </c>
      <c r="E129" s="5">
        <f t="shared" si="1"/>
        <v>36</v>
      </c>
      <c r="F129" s="4" t="s">
        <v>55</v>
      </c>
      <c r="H129" s="4" t="s">
        <v>15</v>
      </c>
      <c r="I129" s="6">
        <v>44247.0</v>
      </c>
      <c r="J129" s="4" t="s">
        <v>171</v>
      </c>
    </row>
    <row r="130">
      <c r="A130" s="4" t="s">
        <v>45</v>
      </c>
      <c r="B130" s="4" t="s">
        <v>172</v>
      </c>
      <c r="C130" s="5">
        <v>6.0</v>
      </c>
      <c r="D130" s="4">
        <v>1.0</v>
      </c>
      <c r="E130" s="5">
        <f t="shared" si="1"/>
        <v>6</v>
      </c>
      <c r="F130" s="4" t="s">
        <v>13</v>
      </c>
      <c r="H130" s="4" t="s">
        <v>15</v>
      </c>
      <c r="I130" s="6">
        <v>44248.0</v>
      </c>
    </row>
    <row r="131">
      <c r="A131" s="4" t="s">
        <v>45</v>
      </c>
      <c r="B131" s="4" t="s">
        <v>173</v>
      </c>
      <c r="C131" s="5">
        <v>100.0</v>
      </c>
      <c r="D131" s="4">
        <v>1.0</v>
      </c>
      <c r="E131" s="5">
        <f t="shared" si="1"/>
        <v>100</v>
      </c>
      <c r="F131" s="4" t="s">
        <v>55</v>
      </c>
      <c r="H131" s="4" t="s">
        <v>15</v>
      </c>
      <c r="I131" s="6">
        <v>44249.0</v>
      </c>
    </row>
    <row r="132">
      <c r="A132" s="4" t="s">
        <v>53</v>
      </c>
      <c r="B132" s="4" t="s">
        <v>174</v>
      </c>
      <c r="C132" s="5">
        <v>7.0</v>
      </c>
      <c r="D132" s="4">
        <v>1.0</v>
      </c>
      <c r="E132" s="5">
        <f t="shared" si="1"/>
        <v>7</v>
      </c>
      <c r="F132" s="4" t="s">
        <v>13</v>
      </c>
      <c r="H132" s="4" t="s">
        <v>15</v>
      </c>
      <c r="I132" s="6">
        <v>44250.0</v>
      </c>
    </row>
    <row r="133">
      <c r="A133" s="4" t="s">
        <v>11</v>
      </c>
      <c r="B133" s="4" t="s">
        <v>175</v>
      </c>
      <c r="C133" s="5">
        <v>30.0</v>
      </c>
      <c r="D133" s="4">
        <v>1.0</v>
      </c>
      <c r="E133" s="5">
        <f t="shared" si="1"/>
        <v>30</v>
      </c>
      <c r="F133" s="4" t="s">
        <v>13</v>
      </c>
      <c r="H133" s="4" t="s">
        <v>15</v>
      </c>
      <c r="I133" s="6">
        <v>44470.0</v>
      </c>
    </row>
    <row r="134">
      <c r="A134" s="4" t="s">
        <v>11</v>
      </c>
      <c r="B134" s="4" t="s">
        <v>176</v>
      </c>
      <c r="C134" s="5">
        <v>18.0</v>
      </c>
      <c r="D134" s="4">
        <v>1.0</v>
      </c>
      <c r="E134" s="5">
        <f t="shared" si="1"/>
        <v>18</v>
      </c>
      <c r="F134" s="4" t="s">
        <v>13</v>
      </c>
      <c r="H134" s="4" t="s">
        <v>15</v>
      </c>
      <c r="I134" s="9">
        <v>44197.0</v>
      </c>
    </row>
    <row r="135">
      <c r="A135" s="4" t="s">
        <v>112</v>
      </c>
      <c r="B135" s="4" t="s">
        <v>177</v>
      </c>
      <c r="C135" s="5">
        <v>55.0</v>
      </c>
      <c r="D135" s="4">
        <v>1.0</v>
      </c>
      <c r="E135" s="5">
        <f t="shared" si="1"/>
        <v>55</v>
      </c>
      <c r="F135" s="4" t="s">
        <v>55</v>
      </c>
      <c r="H135" s="4" t="s">
        <v>15</v>
      </c>
      <c r="I135" s="9">
        <v>44197.0</v>
      </c>
    </row>
    <row r="136">
      <c r="A136" s="4" t="s">
        <v>31</v>
      </c>
      <c r="B136" s="4" t="s">
        <v>178</v>
      </c>
      <c r="C136" s="5">
        <v>65.0</v>
      </c>
      <c r="D136" s="4">
        <v>2.0</v>
      </c>
      <c r="E136" s="5">
        <f t="shared" si="1"/>
        <v>130</v>
      </c>
      <c r="F136" s="4" t="s">
        <v>55</v>
      </c>
      <c r="H136" s="4" t="s">
        <v>15</v>
      </c>
      <c r="I136" s="9">
        <v>44197.0</v>
      </c>
    </row>
    <row r="137">
      <c r="A137" s="4" t="s">
        <v>11</v>
      </c>
      <c r="B137" s="4" t="s">
        <v>179</v>
      </c>
      <c r="C137" s="5">
        <v>190.0</v>
      </c>
      <c r="D137" s="4">
        <v>1.0</v>
      </c>
      <c r="E137" s="5">
        <f t="shared" si="1"/>
        <v>190</v>
      </c>
      <c r="F137" s="4" t="s">
        <v>13</v>
      </c>
      <c r="H137" s="4" t="s">
        <v>15</v>
      </c>
    </row>
    <row r="138">
      <c r="A138" s="4" t="s">
        <v>31</v>
      </c>
      <c r="B138" s="4" t="s">
        <v>180</v>
      </c>
      <c r="C138" s="5">
        <v>10.0</v>
      </c>
      <c r="D138" s="4">
        <v>3.0</v>
      </c>
      <c r="E138" s="5">
        <f t="shared" si="1"/>
        <v>30</v>
      </c>
      <c r="F138" s="4" t="s">
        <v>55</v>
      </c>
      <c r="H138" s="4" t="s">
        <v>15</v>
      </c>
    </row>
    <row r="139">
      <c r="A139" s="4" t="s">
        <v>181</v>
      </c>
      <c r="B139" s="4" t="s">
        <v>182</v>
      </c>
      <c r="C139" s="5">
        <v>50.0</v>
      </c>
      <c r="D139" s="4">
        <v>1.0</v>
      </c>
      <c r="E139" s="5">
        <f t="shared" si="1"/>
        <v>50</v>
      </c>
      <c r="F139" s="4" t="s">
        <v>55</v>
      </c>
      <c r="H139" s="4" t="s">
        <v>15</v>
      </c>
    </row>
    <row r="140">
      <c r="A140" s="4" t="s">
        <v>31</v>
      </c>
      <c r="B140" s="4" t="s">
        <v>183</v>
      </c>
      <c r="C140" s="5">
        <v>23.0</v>
      </c>
      <c r="D140" s="4">
        <v>1.0</v>
      </c>
      <c r="E140" s="5">
        <f t="shared" si="1"/>
        <v>23</v>
      </c>
      <c r="F140" s="4" t="s">
        <v>13</v>
      </c>
      <c r="H140" s="4" t="s">
        <v>15</v>
      </c>
    </row>
    <row r="141">
      <c r="A141" s="4" t="s">
        <v>11</v>
      </c>
      <c r="B141" s="4" t="s">
        <v>184</v>
      </c>
      <c r="C141" s="5">
        <v>28.0</v>
      </c>
      <c r="D141" s="4">
        <v>1.0</v>
      </c>
      <c r="E141" s="5">
        <f t="shared" si="1"/>
        <v>28</v>
      </c>
      <c r="F141" s="4" t="s">
        <v>33</v>
      </c>
      <c r="H141" s="4" t="s">
        <v>15</v>
      </c>
    </row>
    <row r="142">
      <c r="A142" s="4" t="s">
        <v>11</v>
      </c>
      <c r="B142" s="4" t="s">
        <v>185</v>
      </c>
      <c r="C142" s="5">
        <v>160.0</v>
      </c>
      <c r="D142" s="4">
        <v>1.0</v>
      </c>
      <c r="E142" s="5">
        <f t="shared" si="1"/>
        <v>160</v>
      </c>
      <c r="F142" s="4" t="s">
        <v>55</v>
      </c>
      <c r="H142" s="4" t="s">
        <v>15</v>
      </c>
    </row>
    <row r="143">
      <c r="A143" s="4" t="s">
        <v>19</v>
      </c>
      <c r="B143" s="4" t="s">
        <v>186</v>
      </c>
      <c r="C143" s="5">
        <v>155.0</v>
      </c>
      <c r="D143" s="4">
        <v>1.0</v>
      </c>
      <c r="E143" s="5">
        <f t="shared" si="1"/>
        <v>155</v>
      </c>
      <c r="F143" s="4" t="s">
        <v>13</v>
      </c>
      <c r="H143" s="4" t="s">
        <v>15</v>
      </c>
    </row>
    <row r="144">
      <c r="A144" s="4" t="s">
        <v>19</v>
      </c>
      <c r="B144" s="4" t="s">
        <v>187</v>
      </c>
      <c r="C144" s="5">
        <v>75.0</v>
      </c>
      <c r="D144" s="4">
        <v>1.0</v>
      </c>
      <c r="E144" s="5">
        <f t="shared" si="1"/>
        <v>75</v>
      </c>
      <c r="F144" s="4" t="s">
        <v>33</v>
      </c>
      <c r="H144" s="4" t="s">
        <v>15</v>
      </c>
    </row>
    <row r="145">
      <c r="A145" s="4" t="s">
        <v>31</v>
      </c>
      <c r="B145" s="4" t="s">
        <v>188</v>
      </c>
      <c r="C145" s="5">
        <v>12.0</v>
      </c>
      <c r="D145" s="4">
        <v>1.0</v>
      </c>
      <c r="E145" s="5">
        <f t="shared" si="1"/>
        <v>12</v>
      </c>
      <c r="F145" s="4" t="s">
        <v>13</v>
      </c>
      <c r="H145" s="4" t="s">
        <v>15</v>
      </c>
    </row>
    <row r="146">
      <c r="A146" s="4" t="s">
        <v>31</v>
      </c>
      <c r="B146" s="4" t="s">
        <v>189</v>
      </c>
      <c r="C146" s="5">
        <v>20.0</v>
      </c>
      <c r="D146" s="4">
        <v>1.0</v>
      </c>
      <c r="E146" s="5">
        <f t="shared" si="1"/>
        <v>20</v>
      </c>
      <c r="F146" s="4" t="s">
        <v>13</v>
      </c>
      <c r="H146" s="4" t="s">
        <v>15</v>
      </c>
    </row>
    <row r="147">
      <c r="B147" s="4" t="s">
        <v>190</v>
      </c>
      <c r="C147" s="5">
        <v>33.0</v>
      </c>
      <c r="D147" s="4">
        <v>1.0</v>
      </c>
      <c r="E147" s="5">
        <f t="shared" si="1"/>
        <v>33</v>
      </c>
      <c r="F147" s="4" t="s">
        <v>13</v>
      </c>
      <c r="H147" s="4" t="s">
        <v>15</v>
      </c>
      <c r="J147" s="4" t="s">
        <v>191</v>
      </c>
    </row>
    <row r="148">
      <c r="A148" s="4" t="s">
        <v>31</v>
      </c>
      <c r="B148" s="4" t="s">
        <v>192</v>
      </c>
      <c r="C148" s="5">
        <v>65.0</v>
      </c>
      <c r="D148" s="4">
        <v>2.0</v>
      </c>
      <c r="E148" s="5">
        <f t="shared" si="1"/>
        <v>130</v>
      </c>
      <c r="F148" s="4" t="s">
        <v>55</v>
      </c>
      <c r="H148" s="4" t="s">
        <v>15</v>
      </c>
    </row>
    <row r="149">
      <c r="A149" s="4" t="s">
        <v>19</v>
      </c>
      <c r="B149" s="4" t="s">
        <v>193</v>
      </c>
      <c r="C149" s="5">
        <v>55.0</v>
      </c>
      <c r="D149" s="4">
        <v>1.0</v>
      </c>
      <c r="E149" s="5">
        <f t="shared" si="1"/>
        <v>55</v>
      </c>
      <c r="F149" s="4" t="s">
        <v>13</v>
      </c>
      <c r="H149" s="4" t="s">
        <v>15</v>
      </c>
    </row>
    <row r="150">
      <c r="A150" s="4" t="s">
        <v>19</v>
      </c>
      <c r="B150" s="4" t="s">
        <v>194</v>
      </c>
      <c r="C150" s="5">
        <v>28.0</v>
      </c>
      <c r="D150" s="4">
        <v>1.0</v>
      </c>
      <c r="E150" s="5">
        <f t="shared" si="1"/>
        <v>28</v>
      </c>
      <c r="F150" s="4" t="s">
        <v>13</v>
      </c>
      <c r="H150" s="4" t="s">
        <v>15</v>
      </c>
    </row>
    <row r="151">
      <c r="A151" s="4" t="s">
        <v>19</v>
      </c>
      <c r="B151" s="4" t="s">
        <v>195</v>
      </c>
      <c r="C151" s="5">
        <v>25.0</v>
      </c>
      <c r="D151" s="4">
        <v>1.0</v>
      </c>
      <c r="E151" s="5">
        <f t="shared" si="1"/>
        <v>25</v>
      </c>
      <c r="F151" s="4" t="s">
        <v>13</v>
      </c>
      <c r="H151" s="4" t="s">
        <v>15</v>
      </c>
      <c r="J151" s="4" t="s">
        <v>196</v>
      </c>
    </row>
    <row r="152">
      <c r="A152" s="4" t="s">
        <v>53</v>
      </c>
      <c r="B152" s="4" t="s">
        <v>197</v>
      </c>
      <c r="C152" s="5">
        <v>80.0</v>
      </c>
      <c r="D152" s="4">
        <v>2.0</v>
      </c>
      <c r="E152" s="5">
        <f t="shared" si="1"/>
        <v>160</v>
      </c>
      <c r="F152" s="4" t="s">
        <v>55</v>
      </c>
      <c r="H152" s="4" t="s">
        <v>15</v>
      </c>
    </row>
    <row r="153">
      <c r="A153" s="4" t="s">
        <v>45</v>
      </c>
      <c r="B153" s="4" t="s">
        <v>198</v>
      </c>
      <c r="C153" s="5">
        <v>28.0</v>
      </c>
      <c r="D153" s="4">
        <v>1.0</v>
      </c>
      <c r="E153" s="5">
        <f t="shared" si="1"/>
        <v>28</v>
      </c>
      <c r="F153" s="4" t="s">
        <v>33</v>
      </c>
      <c r="H153" s="4" t="s">
        <v>15</v>
      </c>
    </row>
    <row r="154">
      <c r="A154" s="4" t="s">
        <v>31</v>
      </c>
      <c r="B154" s="4" t="s">
        <v>199</v>
      </c>
      <c r="C154" s="5">
        <v>40.0</v>
      </c>
      <c r="D154" s="4">
        <v>1.0</v>
      </c>
      <c r="E154" s="5">
        <f t="shared" si="1"/>
        <v>40</v>
      </c>
      <c r="H154" s="4" t="s">
        <v>15</v>
      </c>
    </row>
    <row r="155">
      <c r="A155" s="4" t="s">
        <v>31</v>
      </c>
      <c r="B155" s="4" t="s">
        <v>200</v>
      </c>
      <c r="C155" s="5">
        <v>75.0</v>
      </c>
      <c r="D155" s="4">
        <v>2.0</v>
      </c>
      <c r="E155" s="5">
        <f t="shared" si="1"/>
        <v>150</v>
      </c>
      <c r="F155" s="4" t="s">
        <v>55</v>
      </c>
      <c r="H155" s="4" t="s">
        <v>15</v>
      </c>
    </row>
    <row r="156">
      <c r="A156" s="4" t="s">
        <v>53</v>
      </c>
      <c r="B156" s="4" t="s">
        <v>201</v>
      </c>
      <c r="C156" s="5">
        <v>35.0</v>
      </c>
      <c r="D156" s="4">
        <v>1.0</v>
      </c>
      <c r="E156" s="5">
        <f t="shared" si="1"/>
        <v>35</v>
      </c>
      <c r="F156" s="4" t="s">
        <v>55</v>
      </c>
      <c r="H156" s="4" t="s">
        <v>15</v>
      </c>
    </row>
    <row r="157">
      <c r="A157" s="4" t="s">
        <v>19</v>
      </c>
      <c r="B157" s="4" t="s">
        <v>202</v>
      </c>
      <c r="C157" s="5">
        <v>80.0</v>
      </c>
      <c r="D157" s="4">
        <v>1.0</v>
      </c>
      <c r="E157" s="5">
        <f t="shared" si="1"/>
        <v>80</v>
      </c>
      <c r="F157" s="4" t="s">
        <v>13</v>
      </c>
      <c r="H157" s="4" t="s">
        <v>15</v>
      </c>
    </row>
    <row r="158">
      <c r="A158" s="4" t="s">
        <v>203</v>
      </c>
      <c r="B158" s="4" t="s">
        <v>204</v>
      </c>
      <c r="C158" s="5">
        <v>48.0</v>
      </c>
      <c r="D158" s="4">
        <v>1.0</v>
      </c>
      <c r="E158" s="5">
        <f t="shared" si="1"/>
        <v>48</v>
      </c>
      <c r="F158" s="4" t="s">
        <v>13</v>
      </c>
      <c r="H158" s="4" t="s">
        <v>15</v>
      </c>
    </row>
    <row r="159">
      <c r="A159" s="4" t="s">
        <v>31</v>
      </c>
      <c r="B159" s="4" t="s">
        <v>205</v>
      </c>
      <c r="C159" s="5">
        <v>50.0</v>
      </c>
      <c r="D159" s="4">
        <v>1.0</v>
      </c>
      <c r="E159" s="5">
        <f t="shared" si="1"/>
        <v>50</v>
      </c>
      <c r="F159" s="4" t="s">
        <v>13</v>
      </c>
      <c r="H159" s="4" t="s">
        <v>15</v>
      </c>
    </row>
    <row r="160">
      <c r="A160" s="4" t="s">
        <v>31</v>
      </c>
      <c r="B160" s="4" t="s">
        <v>206</v>
      </c>
      <c r="C160" s="5">
        <v>92.0</v>
      </c>
      <c r="D160" s="4">
        <v>1.0</v>
      </c>
      <c r="E160" s="5">
        <f t="shared" si="1"/>
        <v>92</v>
      </c>
      <c r="F160" s="4" t="s">
        <v>55</v>
      </c>
      <c r="H160" s="4" t="s">
        <v>15</v>
      </c>
    </row>
    <row r="161">
      <c r="A161" s="4" t="s">
        <v>53</v>
      </c>
      <c r="B161" s="4" t="s">
        <v>207</v>
      </c>
      <c r="C161" s="5">
        <v>0.0</v>
      </c>
      <c r="D161" s="4">
        <v>0.0</v>
      </c>
      <c r="E161" s="5">
        <f t="shared" si="1"/>
        <v>0</v>
      </c>
      <c r="F161" s="4" t="s">
        <v>55</v>
      </c>
      <c r="J161" s="4" t="s">
        <v>208</v>
      </c>
    </row>
    <row r="162">
      <c r="A162" s="4" t="s">
        <v>53</v>
      </c>
      <c r="B162" s="4" t="s">
        <v>209</v>
      </c>
      <c r="C162" s="5">
        <v>0.0</v>
      </c>
      <c r="D162" s="4">
        <v>0.0</v>
      </c>
      <c r="E162" s="5">
        <f t="shared" si="1"/>
        <v>0</v>
      </c>
      <c r="F162" s="4" t="s">
        <v>55</v>
      </c>
      <c r="J162" s="4" t="s">
        <v>208</v>
      </c>
    </row>
    <row r="163">
      <c r="A163" s="4" t="s">
        <v>53</v>
      </c>
      <c r="B163" s="4" t="s">
        <v>197</v>
      </c>
      <c r="C163" s="5">
        <v>70.0</v>
      </c>
      <c r="D163" s="4">
        <v>1.0</v>
      </c>
      <c r="E163" s="5">
        <f t="shared" si="1"/>
        <v>70</v>
      </c>
      <c r="F163" s="4" t="s">
        <v>55</v>
      </c>
    </row>
    <row r="164">
      <c r="A164" s="4" t="s">
        <v>53</v>
      </c>
      <c r="B164" s="4" t="s">
        <v>210</v>
      </c>
      <c r="C164" s="5">
        <v>37.0</v>
      </c>
      <c r="D164" s="4">
        <v>1.0</v>
      </c>
      <c r="E164" s="5">
        <f t="shared" si="1"/>
        <v>37</v>
      </c>
      <c r="F164" s="4" t="s">
        <v>55</v>
      </c>
    </row>
    <row r="165">
      <c r="A165" s="4" t="s">
        <v>53</v>
      </c>
      <c r="B165" s="4" t="s">
        <v>211</v>
      </c>
      <c r="C165" s="5">
        <v>162.0</v>
      </c>
      <c r="D165" s="4">
        <v>1.0</v>
      </c>
      <c r="E165" s="5">
        <f t="shared" si="1"/>
        <v>162</v>
      </c>
      <c r="F165" s="4" t="s">
        <v>55</v>
      </c>
    </row>
    <row r="166">
      <c r="A166" s="4" t="s">
        <v>53</v>
      </c>
      <c r="B166" s="4" t="s">
        <v>212</v>
      </c>
      <c r="C166" s="5">
        <v>28.0</v>
      </c>
      <c r="D166" s="4">
        <v>1.0</v>
      </c>
      <c r="E166" s="5">
        <f t="shared" si="1"/>
        <v>28</v>
      </c>
      <c r="F166" s="4" t="s">
        <v>13</v>
      </c>
    </row>
    <row r="167">
      <c r="A167" s="4" t="s">
        <v>53</v>
      </c>
      <c r="B167" s="4" t="s">
        <v>213</v>
      </c>
      <c r="C167" s="5">
        <v>30.0</v>
      </c>
      <c r="D167" s="4">
        <v>1.0</v>
      </c>
      <c r="E167" s="5">
        <f t="shared" si="1"/>
        <v>30</v>
      </c>
      <c r="F167" s="4" t="s">
        <v>13</v>
      </c>
    </row>
    <row r="168">
      <c r="A168" s="4" t="s">
        <v>53</v>
      </c>
      <c r="B168" s="4" t="s">
        <v>214</v>
      </c>
      <c r="C168" s="5">
        <v>125.0</v>
      </c>
      <c r="D168" s="4">
        <v>2.0</v>
      </c>
      <c r="E168" s="5">
        <f t="shared" si="1"/>
        <v>250</v>
      </c>
      <c r="F168" s="4" t="s">
        <v>55</v>
      </c>
    </row>
    <row r="169">
      <c r="A169" s="4" t="s">
        <v>53</v>
      </c>
      <c r="B169" s="4" t="s">
        <v>215</v>
      </c>
      <c r="C169" s="5">
        <v>140.0</v>
      </c>
      <c r="D169" s="4">
        <v>1.0</v>
      </c>
      <c r="E169" s="5">
        <f t="shared" si="1"/>
        <v>140</v>
      </c>
      <c r="F169" s="4" t="s">
        <v>55</v>
      </c>
    </row>
    <row r="170">
      <c r="A170" s="4" t="s">
        <v>53</v>
      </c>
      <c r="B170" s="4" t="s">
        <v>216</v>
      </c>
      <c r="C170" s="5">
        <v>70.0</v>
      </c>
      <c r="D170" s="4">
        <v>1.0</v>
      </c>
      <c r="E170" s="5">
        <f t="shared" si="1"/>
        <v>70</v>
      </c>
      <c r="F170" s="4" t="s">
        <v>33</v>
      </c>
    </row>
    <row r="171">
      <c r="A171" s="4" t="s">
        <v>53</v>
      </c>
      <c r="B171" s="4" t="s">
        <v>217</v>
      </c>
      <c r="C171" s="5">
        <v>23.0</v>
      </c>
      <c r="D171" s="4">
        <v>1.0</v>
      </c>
      <c r="E171" s="5">
        <f t="shared" si="1"/>
        <v>23</v>
      </c>
      <c r="F171" s="4" t="s">
        <v>13</v>
      </c>
    </row>
    <row r="172">
      <c r="A172" s="4" t="s">
        <v>53</v>
      </c>
      <c r="B172" s="4" t="s">
        <v>218</v>
      </c>
      <c r="C172" s="5">
        <v>45.0</v>
      </c>
      <c r="D172" s="4">
        <v>1.0</v>
      </c>
      <c r="E172" s="5">
        <f t="shared" si="1"/>
        <v>45</v>
      </c>
      <c r="F172" s="4" t="s">
        <v>13</v>
      </c>
    </row>
    <row r="173">
      <c r="A173" s="4" t="s">
        <v>112</v>
      </c>
      <c r="B173" s="4" t="s">
        <v>219</v>
      </c>
      <c r="C173" s="5">
        <v>47.0</v>
      </c>
      <c r="D173" s="4">
        <v>1.0</v>
      </c>
      <c r="E173" s="5">
        <f t="shared" si="1"/>
        <v>47</v>
      </c>
      <c r="F173" s="4" t="s">
        <v>13</v>
      </c>
    </row>
    <row r="174">
      <c r="A174" s="4" t="s">
        <v>45</v>
      </c>
      <c r="B174" s="4" t="s">
        <v>220</v>
      </c>
      <c r="C174" s="5">
        <v>17.0</v>
      </c>
      <c r="D174" s="4">
        <v>1.0</v>
      </c>
      <c r="E174" s="5">
        <f t="shared" si="1"/>
        <v>17</v>
      </c>
      <c r="F174" s="4" t="s">
        <v>13</v>
      </c>
    </row>
    <row r="175">
      <c r="A175" s="4" t="s">
        <v>112</v>
      </c>
      <c r="B175" s="4" t="s">
        <v>221</v>
      </c>
      <c r="C175" s="5">
        <v>115.0</v>
      </c>
      <c r="D175" s="4">
        <v>1.0</v>
      </c>
      <c r="E175" s="5">
        <f t="shared" si="1"/>
        <v>115</v>
      </c>
      <c r="F175" s="4" t="s">
        <v>33</v>
      </c>
    </row>
    <row r="176">
      <c r="A176" s="4" t="s">
        <v>19</v>
      </c>
      <c r="B176" s="4" t="s">
        <v>222</v>
      </c>
      <c r="C176" s="5">
        <v>45.0</v>
      </c>
      <c r="D176" s="4">
        <v>1.0</v>
      </c>
      <c r="E176" s="5">
        <f t="shared" si="1"/>
        <v>45</v>
      </c>
      <c r="F176" s="4" t="s">
        <v>13</v>
      </c>
    </row>
    <row r="177">
      <c r="A177" s="4" t="s">
        <v>31</v>
      </c>
      <c r="B177" s="4" t="s">
        <v>223</v>
      </c>
      <c r="C177" s="5">
        <v>60.0</v>
      </c>
      <c r="D177" s="4">
        <v>1.0</v>
      </c>
      <c r="E177" s="5">
        <f t="shared" si="1"/>
        <v>60</v>
      </c>
      <c r="F177" s="4" t="s">
        <v>55</v>
      </c>
    </row>
    <row r="178">
      <c r="A178" s="4" t="s">
        <v>224</v>
      </c>
      <c r="B178" s="4" t="s">
        <v>225</v>
      </c>
      <c r="C178" s="5">
        <v>85.0</v>
      </c>
      <c r="D178" s="4">
        <v>1.0</v>
      </c>
      <c r="E178" s="5">
        <f t="shared" si="1"/>
        <v>85</v>
      </c>
      <c r="F178" s="4" t="s">
        <v>226</v>
      </c>
    </row>
    <row r="179">
      <c r="A179" s="4" t="s">
        <v>53</v>
      </c>
      <c r="B179" s="4" t="s">
        <v>227</v>
      </c>
      <c r="C179" s="5">
        <v>42.0</v>
      </c>
      <c r="D179" s="4">
        <v>1.0</v>
      </c>
      <c r="E179" s="5">
        <f t="shared" si="1"/>
        <v>42</v>
      </c>
      <c r="F179" s="4" t="s">
        <v>33</v>
      </c>
    </row>
    <row r="180">
      <c r="A180" s="4" t="s">
        <v>53</v>
      </c>
      <c r="B180" s="4" t="s">
        <v>228</v>
      </c>
      <c r="C180" s="5">
        <f>185/3</f>
        <v>61.66666667</v>
      </c>
      <c r="D180" s="4">
        <v>3.0</v>
      </c>
      <c r="E180" s="5">
        <f t="shared" si="1"/>
        <v>185</v>
      </c>
      <c r="F180" s="4" t="s">
        <v>55</v>
      </c>
    </row>
    <row r="181">
      <c r="A181" s="4" t="s">
        <v>19</v>
      </c>
      <c r="B181" s="4" t="s">
        <v>229</v>
      </c>
      <c r="C181" s="5">
        <v>38.0</v>
      </c>
      <c r="D181" s="4">
        <v>1.0</v>
      </c>
      <c r="E181" s="5">
        <f t="shared" si="1"/>
        <v>38</v>
      </c>
      <c r="F181" s="4" t="s">
        <v>13</v>
      </c>
    </row>
    <row r="182">
      <c r="A182" s="4" t="s">
        <v>53</v>
      </c>
      <c r="B182" s="4" t="s">
        <v>230</v>
      </c>
      <c r="C182" s="5">
        <v>20.0</v>
      </c>
      <c r="D182" s="4">
        <v>1.0</v>
      </c>
      <c r="E182" s="5">
        <f t="shared" si="1"/>
        <v>20</v>
      </c>
      <c r="F182" s="4" t="s">
        <v>13</v>
      </c>
    </row>
    <row r="183">
      <c r="A183" s="4" t="s">
        <v>31</v>
      </c>
      <c r="B183" s="4" t="s">
        <v>231</v>
      </c>
      <c r="C183" s="5">
        <v>44.0</v>
      </c>
      <c r="D183" s="4">
        <v>1.0</v>
      </c>
      <c r="E183" s="5">
        <f t="shared" si="1"/>
        <v>44</v>
      </c>
      <c r="F183" s="4" t="s">
        <v>13</v>
      </c>
    </row>
    <row r="184">
      <c r="A184" s="4" t="s">
        <v>53</v>
      </c>
      <c r="B184" s="4" t="s">
        <v>232</v>
      </c>
      <c r="C184" s="5">
        <f>38/8</f>
        <v>4.75</v>
      </c>
      <c r="D184" s="4">
        <v>8.0</v>
      </c>
      <c r="E184" s="5">
        <f t="shared" si="1"/>
        <v>38</v>
      </c>
      <c r="F184" s="4" t="s">
        <v>55</v>
      </c>
    </row>
    <row r="185">
      <c r="A185" s="4" t="s">
        <v>53</v>
      </c>
      <c r="B185" s="4" t="s">
        <v>233</v>
      </c>
      <c r="C185" s="5">
        <v>55.0</v>
      </c>
      <c r="D185" s="4">
        <v>1.0</v>
      </c>
      <c r="E185" s="5">
        <f t="shared" si="1"/>
        <v>55</v>
      </c>
      <c r="F185" s="4" t="s">
        <v>33</v>
      </c>
    </row>
    <row r="186">
      <c r="A186" s="4" t="s">
        <v>19</v>
      </c>
      <c r="B186" s="4" t="s">
        <v>234</v>
      </c>
      <c r="C186" s="5">
        <v>23.0</v>
      </c>
      <c r="D186" s="4">
        <v>1.0</v>
      </c>
      <c r="E186" s="5">
        <f t="shared" si="1"/>
        <v>23</v>
      </c>
      <c r="F186" s="4" t="s">
        <v>13</v>
      </c>
    </row>
    <row r="187">
      <c r="A187" s="4" t="s">
        <v>53</v>
      </c>
      <c r="B187" s="4" t="s">
        <v>235</v>
      </c>
      <c r="C187" s="5">
        <f>192/3</f>
        <v>64</v>
      </c>
      <c r="D187" s="4">
        <v>3.0</v>
      </c>
      <c r="E187" s="5">
        <f t="shared" si="1"/>
        <v>192</v>
      </c>
      <c r="F187" s="4" t="s">
        <v>55</v>
      </c>
      <c r="J187" s="4" t="s">
        <v>208</v>
      </c>
    </row>
    <row r="188">
      <c r="A188" s="4" t="s">
        <v>53</v>
      </c>
      <c r="B188" s="4" t="s">
        <v>236</v>
      </c>
      <c r="C188" s="5">
        <v>0.0</v>
      </c>
      <c r="D188" s="4">
        <v>0.0</v>
      </c>
      <c r="F188" s="4" t="s">
        <v>55</v>
      </c>
      <c r="J188" s="4" t="s">
        <v>208</v>
      </c>
    </row>
    <row r="189">
      <c r="A189" s="4" t="s">
        <v>53</v>
      </c>
      <c r="B189" s="4" t="s">
        <v>237</v>
      </c>
      <c r="C189" s="5">
        <v>33.0</v>
      </c>
      <c r="D189" s="4">
        <v>1.0</v>
      </c>
      <c r="E189" s="5">
        <f t="shared" ref="E189:E346" si="2">C189*D189</f>
        <v>33</v>
      </c>
      <c r="F189" s="4" t="s">
        <v>13</v>
      </c>
    </row>
    <row r="190">
      <c r="A190" s="4" t="s">
        <v>19</v>
      </c>
      <c r="B190" s="4" t="s">
        <v>238</v>
      </c>
      <c r="C190" s="5">
        <v>72.0</v>
      </c>
      <c r="D190" s="4">
        <v>1.0</v>
      </c>
      <c r="E190" s="5">
        <f t="shared" si="2"/>
        <v>72</v>
      </c>
      <c r="F190" s="4" t="s">
        <v>33</v>
      </c>
    </row>
    <row r="191">
      <c r="A191" s="4" t="s">
        <v>53</v>
      </c>
      <c r="B191" s="4" t="s">
        <v>239</v>
      </c>
      <c r="C191" s="5">
        <v>73.0</v>
      </c>
      <c r="D191" s="4">
        <v>1.0</v>
      </c>
      <c r="E191" s="5">
        <f t="shared" si="2"/>
        <v>73</v>
      </c>
      <c r="F191" s="4" t="s">
        <v>226</v>
      </c>
    </row>
    <row r="192">
      <c r="A192" s="4" t="s">
        <v>53</v>
      </c>
      <c r="B192" s="4" t="s">
        <v>240</v>
      </c>
      <c r="C192" s="5">
        <f>35*4.2</f>
        <v>147</v>
      </c>
      <c r="D192" s="4">
        <v>1.0</v>
      </c>
      <c r="E192" s="5">
        <f t="shared" si="2"/>
        <v>147</v>
      </c>
      <c r="F192" s="4"/>
      <c r="G192" s="4"/>
      <c r="J192" s="4" t="s">
        <v>208</v>
      </c>
    </row>
    <row r="193">
      <c r="A193" s="4" t="s">
        <v>53</v>
      </c>
      <c r="B193" s="4" t="s">
        <v>241</v>
      </c>
      <c r="C193" s="5">
        <v>80.0</v>
      </c>
      <c r="D193" s="4">
        <v>1.0</v>
      </c>
      <c r="E193" s="5">
        <f t="shared" si="2"/>
        <v>80</v>
      </c>
      <c r="J193" s="4" t="s">
        <v>242</v>
      </c>
    </row>
    <row r="194">
      <c r="A194" s="4" t="s">
        <v>53</v>
      </c>
      <c r="B194" s="4" t="s">
        <v>243</v>
      </c>
      <c r="C194" s="5">
        <f>56/4</f>
        <v>14</v>
      </c>
      <c r="D194" s="4">
        <v>4.0</v>
      </c>
      <c r="E194" s="5">
        <f t="shared" si="2"/>
        <v>56</v>
      </c>
    </row>
    <row r="195">
      <c r="A195" s="4" t="s">
        <v>53</v>
      </c>
      <c r="B195" s="4" t="s">
        <v>244</v>
      </c>
      <c r="C195" s="5">
        <v>55.0</v>
      </c>
      <c r="D195" s="4">
        <v>1.0</v>
      </c>
      <c r="E195" s="5">
        <f t="shared" si="2"/>
        <v>55</v>
      </c>
    </row>
    <row r="196">
      <c r="A196" s="4" t="s">
        <v>53</v>
      </c>
      <c r="B196" s="4" t="s">
        <v>245</v>
      </c>
      <c r="C196" s="5">
        <v>40.0</v>
      </c>
      <c r="D196" s="4">
        <v>2.0</v>
      </c>
      <c r="E196" s="5">
        <f t="shared" si="2"/>
        <v>80</v>
      </c>
    </row>
    <row r="197">
      <c r="A197" s="4" t="s">
        <v>53</v>
      </c>
      <c r="B197" s="4" t="s">
        <v>246</v>
      </c>
      <c r="C197" s="5">
        <v>20.0</v>
      </c>
      <c r="D197" s="4">
        <v>2.0</v>
      </c>
      <c r="E197" s="5">
        <f t="shared" si="2"/>
        <v>40</v>
      </c>
    </row>
    <row r="198">
      <c r="A198" s="4" t="s">
        <v>53</v>
      </c>
      <c r="B198" s="4" t="s">
        <v>247</v>
      </c>
      <c r="C198" s="5">
        <v>40.0</v>
      </c>
      <c r="D198" s="4">
        <v>1.0</v>
      </c>
      <c r="E198" s="5">
        <f t="shared" si="2"/>
        <v>40</v>
      </c>
    </row>
    <row r="199">
      <c r="A199" s="4" t="s">
        <v>112</v>
      </c>
      <c r="B199" s="4" t="s">
        <v>248</v>
      </c>
      <c r="C199" s="5">
        <v>80.0</v>
      </c>
      <c r="D199" s="4">
        <v>1.0</v>
      </c>
      <c r="E199" s="5">
        <f t="shared" si="2"/>
        <v>80</v>
      </c>
      <c r="J199" s="4" t="s">
        <v>249</v>
      </c>
    </row>
    <row r="200">
      <c r="A200" s="4" t="s">
        <v>53</v>
      </c>
      <c r="B200" s="4" t="s">
        <v>250</v>
      </c>
      <c r="C200" s="5">
        <v>80.0</v>
      </c>
      <c r="D200" s="4">
        <v>1.0</v>
      </c>
      <c r="E200" s="5">
        <f t="shared" si="2"/>
        <v>80</v>
      </c>
    </row>
    <row r="201">
      <c r="A201" s="4" t="s">
        <v>53</v>
      </c>
      <c r="B201" s="4" t="s">
        <v>251</v>
      </c>
      <c r="C201" s="5">
        <v>25.0</v>
      </c>
      <c r="D201" s="4">
        <v>1.0</v>
      </c>
      <c r="E201" s="5">
        <f t="shared" si="2"/>
        <v>25</v>
      </c>
    </row>
    <row r="202">
      <c r="A202" s="4" t="s">
        <v>53</v>
      </c>
      <c r="B202" s="4" t="s">
        <v>252</v>
      </c>
      <c r="C202" s="5">
        <v>100.0</v>
      </c>
      <c r="D202" s="4">
        <v>1.0</v>
      </c>
      <c r="E202" s="5">
        <f t="shared" si="2"/>
        <v>100</v>
      </c>
    </row>
    <row r="203">
      <c r="A203" s="4" t="s">
        <v>53</v>
      </c>
      <c r="B203" s="4" t="s">
        <v>253</v>
      </c>
      <c r="C203" s="5">
        <v>160.0</v>
      </c>
      <c r="D203" s="4">
        <v>1.0</v>
      </c>
      <c r="E203" s="5">
        <f t="shared" si="2"/>
        <v>160</v>
      </c>
      <c r="J203" s="4" t="s">
        <v>254</v>
      </c>
    </row>
    <row r="204">
      <c r="A204" s="4" t="s">
        <v>53</v>
      </c>
      <c r="B204" s="4" t="s">
        <v>255</v>
      </c>
      <c r="C204" s="5">
        <v>80.0</v>
      </c>
      <c r="D204" s="4">
        <v>1.0</v>
      </c>
      <c r="E204" s="5">
        <f t="shared" si="2"/>
        <v>80</v>
      </c>
    </row>
    <row r="205">
      <c r="A205" s="4" t="s">
        <v>53</v>
      </c>
      <c r="B205" s="4" t="s">
        <v>256</v>
      </c>
      <c r="C205" s="5">
        <f>78/3</f>
        <v>26</v>
      </c>
      <c r="D205" s="4">
        <v>3.0</v>
      </c>
      <c r="E205" s="5">
        <f t="shared" si="2"/>
        <v>78</v>
      </c>
    </row>
    <row r="206">
      <c r="A206" s="4" t="s">
        <v>257</v>
      </c>
      <c r="B206" s="4" t="s">
        <v>258</v>
      </c>
      <c r="C206" s="10"/>
      <c r="E206" s="5">
        <f t="shared" si="2"/>
        <v>0</v>
      </c>
    </row>
    <row r="207">
      <c r="A207" s="4" t="s">
        <v>257</v>
      </c>
      <c r="B207" s="4" t="s">
        <v>259</v>
      </c>
      <c r="C207" s="10"/>
      <c r="E207" s="5">
        <f t="shared" si="2"/>
        <v>0</v>
      </c>
    </row>
    <row r="208">
      <c r="A208" s="4" t="s">
        <v>257</v>
      </c>
      <c r="B208" s="4" t="s">
        <v>260</v>
      </c>
      <c r="C208" s="10"/>
      <c r="E208" s="5">
        <f t="shared" si="2"/>
        <v>0</v>
      </c>
    </row>
    <row r="209">
      <c r="A209" s="4" t="s">
        <v>257</v>
      </c>
      <c r="B209" s="4" t="s">
        <v>261</v>
      </c>
      <c r="C209" s="10"/>
      <c r="E209" s="5">
        <f t="shared" si="2"/>
        <v>0</v>
      </c>
    </row>
    <row r="210">
      <c r="A210" s="4" t="s">
        <v>257</v>
      </c>
      <c r="B210" s="4" t="s">
        <v>262</v>
      </c>
      <c r="C210" s="10"/>
      <c r="E210" s="5">
        <f t="shared" si="2"/>
        <v>0</v>
      </c>
    </row>
    <row r="211">
      <c r="A211" s="4" t="s">
        <v>257</v>
      </c>
      <c r="B211" s="4" t="s">
        <v>263</v>
      </c>
      <c r="C211" s="10"/>
      <c r="E211" s="5">
        <f t="shared" si="2"/>
        <v>0</v>
      </c>
    </row>
    <row r="212">
      <c r="A212" s="4" t="s">
        <v>257</v>
      </c>
      <c r="B212" s="4" t="s">
        <v>264</v>
      </c>
      <c r="C212" s="10"/>
      <c r="E212" s="5">
        <f t="shared" si="2"/>
        <v>0</v>
      </c>
    </row>
    <row r="213">
      <c r="A213" s="4" t="s">
        <v>257</v>
      </c>
      <c r="B213" s="4" t="s">
        <v>265</v>
      </c>
      <c r="C213" s="10"/>
      <c r="E213" s="5">
        <f t="shared" si="2"/>
        <v>0</v>
      </c>
    </row>
    <row r="214">
      <c r="A214" s="4" t="s">
        <v>257</v>
      </c>
      <c r="B214" s="4" t="s">
        <v>266</v>
      </c>
      <c r="C214" s="10"/>
      <c r="E214" s="5">
        <f t="shared" si="2"/>
        <v>0</v>
      </c>
    </row>
    <row r="215">
      <c r="A215" s="4" t="s">
        <v>257</v>
      </c>
      <c r="B215" s="4" t="s">
        <v>267</v>
      </c>
      <c r="C215" s="10"/>
      <c r="E215" s="5">
        <f t="shared" si="2"/>
        <v>0</v>
      </c>
    </row>
    <row r="216">
      <c r="A216" s="4" t="s">
        <v>257</v>
      </c>
      <c r="B216" s="4" t="s">
        <v>268</v>
      </c>
      <c r="C216" s="10"/>
      <c r="E216" s="5">
        <f t="shared" si="2"/>
        <v>0</v>
      </c>
    </row>
    <row r="217">
      <c r="A217" s="4" t="s">
        <v>257</v>
      </c>
      <c r="B217" s="4" t="s">
        <v>269</v>
      </c>
      <c r="C217" s="10"/>
      <c r="E217" s="5">
        <f t="shared" si="2"/>
        <v>0</v>
      </c>
    </row>
    <row r="218">
      <c r="A218" s="4" t="s">
        <v>257</v>
      </c>
      <c r="B218" s="4" t="s">
        <v>270</v>
      </c>
      <c r="C218" s="10"/>
      <c r="E218" s="5">
        <f t="shared" si="2"/>
        <v>0</v>
      </c>
    </row>
    <row r="219">
      <c r="A219" s="4" t="s">
        <v>257</v>
      </c>
      <c r="B219" s="4" t="s">
        <v>271</v>
      </c>
      <c r="C219" s="10"/>
      <c r="E219" s="5">
        <f t="shared" si="2"/>
        <v>0</v>
      </c>
    </row>
    <row r="220">
      <c r="C220" s="10"/>
      <c r="E220" s="5">
        <f t="shared" si="2"/>
        <v>0</v>
      </c>
    </row>
    <row r="221">
      <c r="C221" s="10"/>
      <c r="E221" s="5">
        <f t="shared" si="2"/>
        <v>0</v>
      </c>
    </row>
    <row r="222">
      <c r="C222" s="10"/>
      <c r="E222" s="5">
        <f t="shared" si="2"/>
        <v>0</v>
      </c>
    </row>
    <row r="223">
      <c r="C223" s="10"/>
      <c r="E223" s="5">
        <f t="shared" si="2"/>
        <v>0</v>
      </c>
    </row>
    <row r="224">
      <c r="C224" s="10"/>
      <c r="E224" s="5">
        <f t="shared" si="2"/>
        <v>0</v>
      </c>
    </row>
    <row r="225">
      <c r="C225" s="10"/>
      <c r="E225" s="5">
        <f t="shared" si="2"/>
        <v>0</v>
      </c>
    </row>
    <row r="226">
      <c r="C226" s="10"/>
      <c r="E226" s="5">
        <f t="shared" si="2"/>
        <v>0</v>
      </c>
    </row>
    <row r="227">
      <c r="C227" s="10"/>
      <c r="E227" s="5">
        <f t="shared" si="2"/>
        <v>0</v>
      </c>
    </row>
    <row r="228">
      <c r="C228" s="10"/>
      <c r="E228" s="5">
        <f t="shared" si="2"/>
        <v>0</v>
      </c>
    </row>
    <row r="229">
      <c r="C229" s="10"/>
      <c r="E229" s="5">
        <f t="shared" si="2"/>
        <v>0</v>
      </c>
    </row>
    <row r="230">
      <c r="C230" s="10"/>
      <c r="E230" s="5">
        <f t="shared" si="2"/>
        <v>0</v>
      </c>
    </row>
    <row r="231">
      <c r="C231" s="10"/>
      <c r="E231" s="5">
        <f t="shared" si="2"/>
        <v>0</v>
      </c>
    </row>
    <row r="232">
      <c r="C232" s="10"/>
      <c r="E232" s="5">
        <f t="shared" si="2"/>
        <v>0</v>
      </c>
    </row>
    <row r="233">
      <c r="C233" s="10"/>
      <c r="E233" s="5">
        <f t="shared" si="2"/>
        <v>0</v>
      </c>
    </row>
    <row r="234">
      <c r="C234" s="10"/>
      <c r="E234" s="5">
        <f t="shared" si="2"/>
        <v>0</v>
      </c>
    </row>
    <row r="235">
      <c r="C235" s="10"/>
      <c r="E235" s="5">
        <f t="shared" si="2"/>
        <v>0</v>
      </c>
    </row>
    <row r="236">
      <c r="C236" s="10"/>
      <c r="E236" s="5">
        <f t="shared" si="2"/>
        <v>0</v>
      </c>
    </row>
    <row r="237">
      <c r="C237" s="10"/>
      <c r="E237" s="5">
        <f t="shared" si="2"/>
        <v>0</v>
      </c>
    </row>
    <row r="238">
      <c r="C238" s="10"/>
      <c r="E238" s="5">
        <f t="shared" si="2"/>
        <v>0</v>
      </c>
    </row>
    <row r="239">
      <c r="C239" s="10"/>
      <c r="E239" s="5">
        <f t="shared" si="2"/>
        <v>0</v>
      </c>
    </row>
    <row r="240">
      <c r="C240" s="10"/>
      <c r="E240" s="5">
        <f t="shared" si="2"/>
        <v>0</v>
      </c>
    </row>
    <row r="241">
      <c r="C241" s="10"/>
      <c r="E241" s="5">
        <f t="shared" si="2"/>
        <v>0</v>
      </c>
    </row>
    <row r="242">
      <c r="C242" s="10"/>
      <c r="E242" s="5">
        <f t="shared" si="2"/>
        <v>0</v>
      </c>
    </row>
    <row r="243">
      <c r="C243" s="10"/>
      <c r="E243" s="5">
        <f t="shared" si="2"/>
        <v>0</v>
      </c>
    </row>
    <row r="244">
      <c r="C244" s="10"/>
      <c r="E244" s="5">
        <f t="shared" si="2"/>
        <v>0</v>
      </c>
    </row>
    <row r="245">
      <c r="C245" s="10"/>
      <c r="E245" s="5">
        <f t="shared" si="2"/>
        <v>0</v>
      </c>
    </row>
    <row r="246">
      <c r="C246" s="10"/>
      <c r="E246" s="5">
        <f t="shared" si="2"/>
        <v>0</v>
      </c>
    </row>
    <row r="247">
      <c r="C247" s="10"/>
      <c r="E247" s="5">
        <f t="shared" si="2"/>
        <v>0</v>
      </c>
    </row>
    <row r="248">
      <c r="C248" s="10"/>
      <c r="E248" s="5">
        <f t="shared" si="2"/>
        <v>0</v>
      </c>
    </row>
    <row r="249">
      <c r="C249" s="10"/>
      <c r="E249" s="5">
        <f t="shared" si="2"/>
        <v>0</v>
      </c>
    </row>
    <row r="250">
      <c r="C250" s="10"/>
      <c r="E250" s="5">
        <f t="shared" si="2"/>
        <v>0</v>
      </c>
    </row>
    <row r="251">
      <c r="C251" s="10"/>
      <c r="E251" s="5">
        <f t="shared" si="2"/>
        <v>0</v>
      </c>
    </row>
    <row r="252">
      <c r="C252" s="10"/>
      <c r="E252" s="5">
        <f t="shared" si="2"/>
        <v>0</v>
      </c>
    </row>
    <row r="253">
      <c r="C253" s="10"/>
      <c r="E253" s="5">
        <f t="shared" si="2"/>
        <v>0</v>
      </c>
    </row>
    <row r="254">
      <c r="C254" s="10"/>
      <c r="E254" s="5">
        <f t="shared" si="2"/>
        <v>0</v>
      </c>
    </row>
    <row r="255">
      <c r="C255" s="10"/>
      <c r="E255" s="5">
        <f t="shared" si="2"/>
        <v>0</v>
      </c>
    </row>
    <row r="256">
      <c r="C256" s="10"/>
      <c r="E256" s="5">
        <f t="shared" si="2"/>
        <v>0</v>
      </c>
    </row>
    <row r="257">
      <c r="C257" s="10"/>
      <c r="E257" s="5">
        <f t="shared" si="2"/>
        <v>0</v>
      </c>
    </row>
    <row r="258">
      <c r="C258" s="10"/>
      <c r="E258" s="5">
        <f t="shared" si="2"/>
        <v>0</v>
      </c>
    </row>
    <row r="259">
      <c r="C259" s="10"/>
      <c r="E259" s="5">
        <f t="shared" si="2"/>
        <v>0</v>
      </c>
    </row>
    <row r="260">
      <c r="C260" s="10"/>
      <c r="E260" s="5">
        <f t="shared" si="2"/>
        <v>0</v>
      </c>
    </row>
    <row r="261">
      <c r="C261" s="10"/>
      <c r="E261" s="5">
        <f t="shared" si="2"/>
        <v>0</v>
      </c>
    </row>
    <row r="262">
      <c r="C262" s="10"/>
      <c r="E262" s="5">
        <f t="shared" si="2"/>
        <v>0</v>
      </c>
    </row>
    <row r="263">
      <c r="C263" s="10"/>
      <c r="E263" s="5">
        <f t="shared" si="2"/>
        <v>0</v>
      </c>
    </row>
    <row r="264">
      <c r="C264" s="10"/>
      <c r="E264" s="5">
        <f t="shared" si="2"/>
        <v>0</v>
      </c>
    </row>
    <row r="265">
      <c r="C265" s="10"/>
      <c r="E265" s="5">
        <f t="shared" si="2"/>
        <v>0</v>
      </c>
    </row>
    <row r="266">
      <c r="C266" s="10"/>
      <c r="E266" s="5">
        <f t="shared" si="2"/>
        <v>0</v>
      </c>
    </row>
    <row r="267">
      <c r="C267" s="10"/>
      <c r="E267" s="5">
        <f t="shared" si="2"/>
        <v>0</v>
      </c>
    </row>
    <row r="268">
      <c r="C268" s="10"/>
      <c r="E268" s="5">
        <f t="shared" si="2"/>
        <v>0</v>
      </c>
    </row>
    <row r="269">
      <c r="C269" s="10"/>
      <c r="E269" s="5">
        <f t="shared" si="2"/>
        <v>0</v>
      </c>
    </row>
    <row r="270">
      <c r="C270" s="10"/>
      <c r="E270" s="5">
        <f t="shared" si="2"/>
        <v>0</v>
      </c>
    </row>
    <row r="271">
      <c r="C271" s="10"/>
      <c r="E271" s="5">
        <f t="shared" si="2"/>
        <v>0</v>
      </c>
    </row>
    <row r="272">
      <c r="C272" s="10"/>
      <c r="E272" s="5">
        <f t="shared" si="2"/>
        <v>0</v>
      </c>
    </row>
    <row r="273">
      <c r="C273" s="10"/>
      <c r="E273" s="5">
        <f t="shared" si="2"/>
        <v>0</v>
      </c>
    </row>
    <row r="274">
      <c r="C274" s="10"/>
      <c r="E274" s="5">
        <f t="shared" si="2"/>
        <v>0</v>
      </c>
    </row>
    <row r="275">
      <c r="C275" s="10"/>
      <c r="E275" s="5">
        <f t="shared" si="2"/>
        <v>0</v>
      </c>
    </row>
    <row r="276">
      <c r="C276" s="10"/>
      <c r="E276" s="5">
        <f t="shared" si="2"/>
        <v>0</v>
      </c>
    </row>
    <row r="277">
      <c r="C277" s="10"/>
      <c r="E277" s="5">
        <f t="shared" si="2"/>
        <v>0</v>
      </c>
    </row>
    <row r="278">
      <c r="C278" s="10"/>
      <c r="E278" s="5">
        <f t="shared" si="2"/>
        <v>0</v>
      </c>
    </row>
    <row r="279">
      <c r="C279" s="10"/>
      <c r="E279" s="5">
        <f t="shared" si="2"/>
        <v>0</v>
      </c>
    </row>
    <row r="280">
      <c r="C280" s="10"/>
      <c r="E280" s="5">
        <f t="shared" si="2"/>
        <v>0</v>
      </c>
    </row>
    <row r="281">
      <c r="C281" s="10"/>
      <c r="E281" s="5">
        <f t="shared" si="2"/>
        <v>0</v>
      </c>
    </row>
    <row r="282">
      <c r="C282" s="10"/>
      <c r="E282" s="5">
        <f t="shared" si="2"/>
        <v>0</v>
      </c>
    </row>
    <row r="283">
      <c r="C283" s="10"/>
      <c r="E283" s="5">
        <f t="shared" si="2"/>
        <v>0</v>
      </c>
    </row>
    <row r="284">
      <c r="C284" s="10"/>
      <c r="E284" s="5">
        <f t="shared" si="2"/>
        <v>0</v>
      </c>
    </row>
    <row r="285">
      <c r="C285" s="10"/>
      <c r="E285" s="5">
        <f t="shared" si="2"/>
        <v>0</v>
      </c>
    </row>
    <row r="286">
      <c r="C286" s="10"/>
      <c r="E286" s="5">
        <f t="shared" si="2"/>
        <v>0</v>
      </c>
    </row>
    <row r="287">
      <c r="C287" s="10"/>
      <c r="E287" s="5">
        <f t="shared" si="2"/>
        <v>0</v>
      </c>
    </row>
    <row r="288">
      <c r="C288" s="10"/>
      <c r="E288" s="5">
        <f t="shared" si="2"/>
        <v>0</v>
      </c>
    </row>
    <row r="289">
      <c r="C289" s="10"/>
      <c r="E289" s="5">
        <f t="shared" si="2"/>
        <v>0</v>
      </c>
    </row>
    <row r="290">
      <c r="C290" s="10"/>
      <c r="E290" s="5">
        <f t="shared" si="2"/>
        <v>0</v>
      </c>
    </row>
    <row r="291">
      <c r="C291" s="10"/>
      <c r="E291" s="5">
        <f t="shared" si="2"/>
        <v>0</v>
      </c>
    </row>
    <row r="292">
      <c r="C292" s="10"/>
      <c r="E292" s="5">
        <f t="shared" si="2"/>
        <v>0</v>
      </c>
    </row>
    <row r="293">
      <c r="C293" s="10"/>
      <c r="E293" s="5">
        <f t="shared" si="2"/>
        <v>0</v>
      </c>
    </row>
    <row r="294">
      <c r="C294" s="10"/>
      <c r="E294" s="5">
        <f t="shared" si="2"/>
        <v>0</v>
      </c>
    </row>
    <row r="295">
      <c r="C295" s="10"/>
      <c r="E295" s="5">
        <f t="shared" si="2"/>
        <v>0</v>
      </c>
    </row>
    <row r="296">
      <c r="C296" s="10"/>
      <c r="E296" s="5">
        <f t="shared" si="2"/>
        <v>0</v>
      </c>
    </row>
    <row r="297">
      <c r="C297" s="10"/>
      <c r="E297" s="5">
        <f t="shared" si="2"/>
        <v>0</v>
      </c>
    </row>
    <row r="298">
      <c r="C298" s="10"/>
      <c r="E298" s="5">
        <f t="shared" si="2"/>
        <v>0</v>
      </c>
    </row>
    <row r="299">
      <c r="C299" s="10"/>
      <c r="E299" s="5">
        <f t="shared" si="2"/>
        <v>0</v>
      </c>
    </row>
    <row r="300">
      <c r="C300" s="10"/>
      <c r="E300" s="5">
        <f t="shared" si="2"/>
        <v>0</v>
      </c>
    </row>
    <row r="301">
      <c r="C301" s="10"/>
      <c r="E301" s="5">
        <f t="shared" si="2"/>
        <v>0</v>
      </c>
    </row>
    <row r="302">
      <c r="C302" s="10"/>
      <c r="E302" s="5">
        <f t="shared" si="2"/>
        <v>0</v>
      </c>
    </row>
    <row r="303">
      <c r="C303" s="10"/>
      <c r="E303" s="5">
        <f t="shared" si="2"/>
        <v>0</v>
      </c>
    </row>
    <row r="304">
      <c r="C304" s="10"/>
      <c r="E304" s="5">
        <f t="shared" si="2"/>
        <v>0</v>
      </c>
    </row>
    <row r="305">
      <c r="C305" s="10"/>
      <c r="E305" s="5">
        <f t="shared" si="2"/>
        <v>0</v>
      </c>
    </row>
    <row r="306">
      <c r="C306" s="10"/>
      <c r="E306" s="5">
        <f t="shared" si="2"/>
        <v>0</v>
      </c>
    </row>
    <row r="307">
      <c r="C307" s="10"/>
      <c r="E307" s="5">
        <f t="shared" si="2"/>
        <v>0</v>
      </c>
    </row>
    <row r="308">
      <c r="C308" s="10"/>
      <c r="E308" s="5">
        <f t="shared" si="2"/>
        <v>0</v>
      </c>
    </row>
    <row r="309">
      <c r="C309" s="10"/>
      <c r="E309" s="5">
        <f t="shared" si="2"/>
        <v>0</v>
      </c>
    </row>
    <row r="310">
      <c r="C310" s="10"/>
      <c r="E310" s="5">
        <f t="shared" si="2"/>
        <v>0</v>
      </c>
    </row>
    <row r="311">
      <c r="C311" s="10"/>
      <c r="E311" s="5">
        <f t="shared" si="2"/>
        <v>0</v>
      </c>
    </row>
    <row r="312">
      <c r="C312" s="10"/>
      <c r="E312" s="5">
        <f t="shared" si="2"/>
        <v>0</v>
      </c>
    </row>
    <row r="313">
      <c r="C313" s="10"/>
      <c r="E313" s="5">
        <f t="shared" si="2"/>
        <v>0</v>
      </c>
    </row>
    <row r="314">
      <c r="C314" s="10"/>
      <c r="E314" s="5">
        <f t="shared" si="2"/>
        <v>0</v>
      </c>
    </row>
    <row r="315">
      <c r="C315" s="10"/>
      <c r="E315" s="5">
        <f t="shared" si="2"/>
        <v>0</v>
      </c>
    </row>
    <row r="316">
      <c r="C316" s="10"/>
      <c r="E316" s="5">
        <f t="shared" si="2"/>
        <v>0</v>
      </c>
    </row>
    <row r="317">
      <c r="C317" s="10"/>
      <c r="E317" s="5">
        <f t="shared" si="2"/>
        <v>0</v>
      </c>
    </row>
    <row r="318">
      <c r="C318" s="10"/>
      <c r="E318" s="5">
        <f t="shared" si="2"/>
        <v>0</v>
      </c>
    </row>
    <row r="319">
      <c r="C319" s="10"/>
      <c r="E319" s="5">
        <f t="shared" si="2"/>
        <v>0</v>
      </c>
    </row>
    <row r="320">
      <c r="C320" s="10"/>
      <c r="E320" s="5">
        <f t="shared" si="2"/>
        <v>0</v>
      </c>
    </row>
    <row r="321">
      <c r="C321" s="10"/>
      <c r="E321" s="5">
        <f t="shared" si="2"/>
        <v>0</v>
      </c>
    </row>
    <row r="322">
      <c r="C322" s="10"/>
      <c r="E322" s="5">
        <f t="shared" si="2"/>
        <v>0</v>
      </c>
    </row>
    <row r="323">
      <c r="C323" s="10"/>
      <c r="E323" s="5">
        <f t="shared" si="2"/>
        <v>0</v>
      </c>
    </row>
    <row r="324">
      <c r="C324" s="10"/>
      <c r="E324" s="5">
        <f t="shared" si="2"/>
        <v>0</v>
      </c>
    </row>
    <row r="325">
      <c r="C325" s="10"/>
      <c r="E325" s="5">
        <f t="shared" si="2"/>
        <v>0</v>
      </c>
    </row>
    <row r="326">
      <c r="C326" s="10"/>
      <c r="E326" s="5">
        <f t="shared" si="2"/>
        <v>0</v>
      </c>
    </row>
    <row r="327">
      <c r="C327" s="10"/>
      <c r="E327" s="5">
        <f t="shared" si="2"/>
        <v>0</v>
      </c>
    </row>
    <row r="328">
      <c r="C328" s="10"/>
      <c r="E328" s="5">
        <f t="shared" si="2"/>
        <v>0</v>
      </c>
    </row>
    <row r="329">
      <c r="C329" s="10"/>
      <c r="E329" s="5">
        <f t="shared" si="2"/>
        <v>0</v>
      </c>
    </row>
    <row r="330">
      <c r="C330" s="10"/>
      <c r="E330" s="5">
        <f t="shared" si="2"/>
        <v>0</v>
      </c>
    </row>
    <row r="331">
      <c r="C331" s="10"/>
      <c r="E331" s="5">
        <f t="shared" si="2"/>
        <v>0</v>
      </c>
    </row>
    <row r="332">
      <c r="C332" s="10"/>
      <c r="E332" s="5">
        <f t="shared" si="2"/>
        <v>0</v>
      </c>
    </row>
    <row r="333">
      <c r="C333" s="10"/>
      <c r="E333" s="5">
        <f t="shared" si="2"/>
        <v>0</v>
      </c>
    </row>
    <row r="334">
      <c r="C334" s="10"/>
      <c r="E334" s="5">
        <f t="shared" si="2"/>
        <v>0</v>
      </c>
    </row>
    <row r="335">
      <c r="C335" s="10"/>
      <c r="E335" s="5">
        <f t="shared" si="2"/>
        <v>0</v>
      </c>
    </row>
    <row r="336">
      <c r="C336" s="10"/>
      <c r="E336" s="5">
        <f t="shared" si="2"/>
        <v>0</v>
      </c>
    </row>
    <row r="337">
      <c r="C337" s="10"/>
      <c r="E337" s="5">
        <f t="shared" si="2"/>
        <v>0</v>
      </c>
    </row>
    <row r="338">
      <c r="C338" s="10"/>
      <c r="E338" s="5">
        <f t="shared" si="2"/>
        <v>0</v>
      </c>
    </row>
    <row r="339">
      <c r="C339" s="10"/>
      <c r="E339" s="5">
        <f t="shared" si="2"/>
        <v>0</v>
      </c>
    </row>
    <row r="340">
      <c r="C340" s="10"/>
      <c r="E340" s="5">
        <f t="shared" si="2"/>
        <v>0</v>
      </c>
    </row>
    <row r="341">
      <c r="C341" s="10"/>
      <c r="E341" s="5">
        <f t="shared" si="2"/>
        <v>0</v>
      </c>
    </row>
    <row r="342">
      <c r="C342" s="10"/>
      <c r="E342" s="5">
        <f t="shared" si="2"/>
        <v>0</v>
      </c>
    </row>
    <row r="343">
      <c r="C343" s="10"/>
      <c r="E343" s="5">
        <f t="shared" si="2"/>
        <v>0</v>
      </c>
    </row>
    <row r="344">
      <c r="C344" s="10"/>
      <c r="E344" s="5">
        <f t="shared" si="2"/>
        <v>0</v>
      </c>
    </row>
    <row r="345">
      <c r="C345" s="10"/>
      <c r="E345" s="5">
        <f t="shared" si="2"/>
        <v>0</v>
      </c>
    </row>
    <row r="346">
      <c r="C346" s="10"/>
      <c r="E346" s="5">
        <f t="shared" si="2"/>
        <v>0</v>
      </c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</sheetData>
  <customSheetViews>
    <customSheetView guid="{3040805D-5165-4B8E-9D4A-9953DCB4339E}" filter="1" showAutoFilter="1">
      <autoFilter ref="$B$1:$H$213">
        <filterColumn colId="6">
          <filters blank="1">
            <filter val="Arrived"/>
            <filter val="Got scammed"/>
            <filter val="Arrived and worst purchase ever"/>
            <filter val="Cancelled"/>
            <filter val="Transit"/>
            <filter val="Facebook"/>
          </filters>
        </filterColumn>
      </autoFilter>
    </customSheetView>
  </customSheetViews>
  <conditionalFormatting sqref="A10:B10">
    <cfRule type="expression" dxfId="0" priority="1" operator="containsText">
      <formula>NOT(ISERROR(SEARCH((sum(B2:B8)),(A10))))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32.25"/>
    <col customWidth="1" min="3" max="3" width="21.38"/>
  </cols>
  <sheetData>
    <row r="1">
      <c r="A1" s="4" t="s">
        <v>272</v>
      </c>
      <c r="B1" s="4" t="s">
        <v>273</v>
      </c>
      <c r="C1" s="4" t="s">
        <v>274</v>
      </c>
      <c r="D1" s="4" t="s">
        <v>275</v>
      </c>
      <c r="E1" s="4" t="s">
        <v>276</v>
      </c>
      <c r="F1" s="4" t="s">
        <v>277</v>
      </c>
      <c r="G1" s="4" t="s">
        <v>278</v>
      </c>
      <c r="H1" s="4" t="s">
        <v>279</v>
      </c>
      <c r="I1" s="4" t="s">
        <v>280</v>
      </c>
    </row>
    <row r="2">
      <c r="A2" s="4" t="s">
        <v>281</v>
      </c>
      <c r="B2" s="4" t="s">
        <v>282</v>
      </c>
      <c r="C2" s="4">
        <v>9.0</v>
      </c>
      <c r="D2" s="4" t="s">
        <v>283</v>
      </c>
      <c r="G2" s="7" t="str">
        <f t="shared" ref="G2:G8" si="1">left(A2,3)</f>
        <v>SS </v>
      </c>
      <c r="H2" s="4">
        <v>9.0</v>
      </c>
      <c r="I2" s="4" t="s">
        <v>284</v>
      </c>
    </row>
    <row r="3">
      <c r="A3" s="4" t="s">
        <v>285</v>
      </c>
      <c r="B3" s="4" t="s">
        <v>282</v>
      </c>
      <c r="C3" s="4">
        <v>1.0</v>
      </c>
      <c r="D3" s="4" t="s">
        <v>286</v>
      </c>
      <c r="E3" s="4">
        <v>150.0</v>
      </c>
      <c r="F3" s="4">
        <v>150.0</v>
      </c>
      <c r="G3" s="7" t="str">
        <f t="shared" si="1"/>
        <v>SM </v>
      </c>
      <c r="H3" s="4">
        <v>1.0</v>
      </c>
      <c r="I3" s="4" t="s">
        <v>287</v>
      </c>
    </row>
    <row r="4">
      <c r="A4" s="4" t="s">
        <v>288</v>
      </c>
      <c r="B4" s="4" t="s">
        <v>282</v>
      </c>
      <c r="C4" s="4">
        <v>2.0</v>
      </c>
      <c r="D4" s="4" t="s">
        <v>286</v>
      </c>
      <c r="E4" s="4">
        <v>70.0</v>
      </c>
      <c r="F4" s="4">
        <v>140.0</v>
      </c>
      <c r="G4" s="7" t="str">
        <f t="shared" si="1"/>
        <v>XY </v>
      </c>
      <c r="H4" s="4">
        <v>2.0</v>
      </c>
      <c r="I4" s="4" t="s">
        <v>287</v>
      </c>
    </row>
    <row r="5">
      <c r="A5" s="4" t="s">
        <v>289</v>
      </c>
      <c r="B5" s="4" t="s">
        <v>290</v>
      </c>
      <c r="C5" s="4">
        <v>1.0</v>
      </c>
      <c r="D5" s="4" t="s">
        <v>283</v>
      </c>
      <c r="G5" s="7" t="str">
        <f t="shared" si="1"/>
        <v>XY </v>
      </c>
      <c r="H5" s="4" t="s">
        <v>291</v>
      </c>
      <c r="I5" s="4" t="s">
        <v>292</v>
      </c>
    </row>
    <row r="6">
      <c r="A6" s="4" t="s">
        <v>293</v>
      </c>
      <c r="B6" s="4" t="s">
        <v>282</v>
      </c>
      <c r="C6" s="4">
        <v>2.0</v>
      </c>
      <c r="D6" s="4" t="s">
        <v>286</v>
      </c>
      <c r="E6" s="4">
        <v>96.0</v>
      </c>
      <c r="F6" s="4">
        <f>E6*2</f>
        <v>192</v>
      </c>
      <c r="G6" s="7" t="str">
        <f t="shared" si="1"/>
        <v>SS </v>
      </c>
      <c r="H6" s="4">
        <v>2.0</v>
      </c>
      <c r="I6" s="4" t="s">
        <v>294</v>
      </c>
    </row>
    <row r="7">
      <c r="A7" s="4" t="s">
        <v>295</v>
      </c>
      <c r="B7" s="4" t="s">
        <v>282</v>
      </c>
      <c r="C7" s="4">
        <v>2.0</v>
      </c>
      <c r="D7" s="4" t="s">
        <v>283</v>
      </c>
      <c r="E7" s="4">
        <v>50.0</v>
      </c>
      <c r="F7" s="4">
        <v>105.0</v>
      </c>
      <c r="G7" s="7" t="str">
        <f t="shared" si="1"/>
        <v>SS </v>
      </c>
      <c r="H7" s="4">
        <v>2.0</v>
      </c>
      <c r="I7" s="4" t="s">
        <v>294</v>
      </c>
    </row>
    <row r="8">
      <c r="A8" s="4" t="s">
        <v>296</v>
      </c>
      <c r="B8" s="4" t="s">
        <v>297</v>
      </c>
      <c r="C8" s="4">
        <v>2.0</v>
      </c>
      <c r="D8" s="4" t="s">
        <v>286</v>
      </c>
      <c r="G8" s="7" t="str">
        <f t="shared" si="1"/>
        <v>SM </v>
      </c>
      <c r="H8" s="4" t="s">
        <v>291</v>
      </c>
      <c r="I8" s="4" t="s">
        <v>292</v>
      </c>
    </row>
    <row r="9">
      <c r="A9" s="4" t="s">
        <v>298</v>
      </c>
      <c r="B9" s="4" t="s">
        <v>299</v>
      </c>
      <c r="C9" s="4">
        <v>5.0</v>
      </c>
      <c r="D9" s="4" t="s">
        <v>283</v>
      </c>
      <c r="G9" s="4" t="s">
        <v>300</v>
      </c>
      <c r="H9" s="4">
        <v>5.0</v>
      </c>
      <c r="I9" s="4" t="s">
        <v>287</v>
      </c>
    </row>
    <row r="10">
      <c r="A10" s="4" t="s">
        <v>301</v>
      </c>
      <c r="B10" s="4" t="s">
        <v>302</v>
      </c>
      <c r="C10" s="4">
        <v>4.0</v>
      </c>
      <c r="D10" s="4" t="s">
        <v>303</v>
      </c>
      <c r="G10" s="7" t="str">
        <f>left(A10,3)</f>
        <v>SM </v>
      </c>
      <c r="H10" s="4" t="s">
        <v>291</v>
      </c>
      <c r="I10" s="4" t="s">
        <v>292</v>
      </c>
    </row>
    <row r="11">
      <c r="A11" s="4" t="s">
        <v>298</v>
      </c>
      <c r="B11" s="4" t="s">
        <v>304</v>
      </c>
      <c r="C11" s="4">
        <v>3.0</v>
      </c>
      <c r="D11" s="4" t="s">
        <v>303</v>
      </c>
      <c r="G11" s="4" t="s">
        <v>300</v>
      </c>
      <c r="H11" s="4">
        <v>3.0</v>
      </c>
      <c r="I11" s="4" t="s">
        <v>287</v>
      </c>
    </row>
    <row r="12">
      <c r="A12" s="4" t="s">
        <v>281</v>
      </c>
      <c r="B12" s="4" t="s">
        <v>305</v>
      </c>
      <c r="C12" s="4">
        <v>6.0</v>
      </c>
      <c r="D12" s="4" t="s">
        <v>283</v>
      </c>
      <c r="G12" s="7" t="str">
        <f t="shared" ref="G12:G13" si="2">left(A12,3)</f>
        <v>SS </v>
      </c>
      <c r="H12" s="4">
        <v>4.0</v>
      </c>
      <c r="I12" s="4" t="s">
        <v>287</v>
      </c>
    </row>
    <row r="13">
      <c r="A13" s="4" t="s">
        <v>293</v>
      </c>
      <c r="B13" s="4" t="s">
        <v>306</v>
      </c>
      <c r="C13" s="4">
        <v>6.0</v>
      </c>
      <c r="D13" s="4" t="s">
        <v>283</v>
      </c>
      <c r="G13" s="7" t="str">
        <f t="shared" si="2"/>
        <v>SS </v>
      </c>
      <c r="H13" s="4">
        <v>7.0</v>
      </c>
      <c r="I13" s="4" t="s">
        <v>307</v>
      </c>
    </row>
    <row r="14">
      <c r="A14" s="4" t="s">
        <v>298</v>
      </c>
      <c r="B14" s="4" t="s">
        <v>308</v>
      </c>
      <c r="C14" s="4">
        <v>2.0</v>
      </c>
      <c r="D14" s="4" t="s">
        <v>309</v>
      </c>
      <c r="G14" s="4" t="s">
        <v>300</v>
      </c>
      <c r="H14" s="4">
        <v>2.0</v>
      </c>
      <c r="I14" s="4" t="s">
        <v>310</v>
      </c>
    </row>
    <row r="15">
      <c r="A15" s="4" t="s">
        <v>281</v>
      </c>
      <c r="B15" s="4" t="s">
        <v>311</v>
      </c>
      <c r="C15" s="4">
        <v>2.0</v>
      </c>
      <c r="D15" s="4" t="s">
        <v>283</v>
      </c>
      <c r="G15" s="7" t="str">
        <f>left(A15,3)</f>
        <v>SS </v>
      </c>
      <c r="H15" s="4">
        <v>2.0</v>
      </c>
      <c r="I15" s="4" t="s">
        <v>312</v>
      </c>
    </row>
    <row r="16">
      <c r="A16" s="4" t="s">
        <v>298</v>
      </c>
      <c r="B16" s="4" t="s">
        <v>313</v>
      </c>
      <c r="C16" s="4">
        <v>2.0</v>
      </c>
      <c r="D16" s="4" t="s">
        <v>309</v>
      </c>
      <c r="G16" s="4" t="s">
        <v>300</v>
      </c>
      <c r="H16" s="4">
        <v>0.0</v>
      </c>
      <c r="I16" s="4" t="s">
        <v>314</v>
      </c>
    </row>
    <row r="17">
      <c r="A17" s="4" t="s">
        <v>281</v>
      </c>
      <c r="B17" s="4" t="s">
        <v>315</v>
      </c>
      <c r="C17" s="4">
        <v>2.0</v>
      </c>
      <c r="D17" s="4" t="s">
        <v>283</v>
      </c>
      <c r="G17" s="7" t="str">
        <f t="shared" ref="G17:G70" si="3">left(A17,3)</f>
        <v>SS </v>
      </c>
      <c r="H17" s="4">
        <v>2.0</v>
      </c>
      <c r="I17" s="4" t="s">
        <v>310</v>
      </c>
    </row>
    <row r="18">
      <c r="A18" s="4" t="s">
        <v>316</v>
      </c>
      <c r="B18" s="4" t="s">
        <v>317</v>
      </c>
      <c r="C18" s="4">
        <v>1.0</v>
      </c>
      <c r="D18" s="4" t="s">
        <v>283</v>
      </c>
      <c r="G18" s="7" t="str">
        <f t="shared" si="3"/>
        <v>SM </v>
      </c>
      <c r="I18" s="4" t="s">
        <v>318</v>
      </c>
    </row>
    <row r="19">
      <c r="A19" s="4" t="s">
        <v>319</v>
      </c>
      <c r="B19" s="4" t="s">
        <v>317</v>
      </c>
      <c r="C19" s="4">
        <v>2.0</v>
      </c>
      <c r="D19" s="4" t="s">
        <v>286</v>
      </c>
      <c r="G19" s="7" t="str">
        <f t="shared" si="3"/>
        <v>SM </v>
      </c>
      <c r="I19" s="4" t="s">
        <v>318</v>
      </c>
    </row>
    <row r="20">
      <c r="A20" s="4" t="s">
        <v>320</v>
      </c>
      <c r="B20" s="4" t="s">
        <v>317</v>
      </c>
      <c r="C20" s="4">
        <v>1.0</v>
      </c>
      <c r="D20" s="4" t="s">
        <v>286</v>
      </c>
      <c r="G20" s="7" t="str">
        <f t="shared" si="3"/>
        <v>SS </v>
      </c>
      <c r="I20" s="4" t="s">
        <v>318</v>
      </c>
    </row>
    <row r="21">
      <c r="A21" s="4" t="s">
        <v>321</v>
      </c>
      <c r="B21" s="4" t="s">
        <v>317</v>
      </c>
      <c r="C21" s="4">
        <v>1.0</v>
      </c>
      <c r="D21" s="4" t="s">
        <v>283</v>
      </c>
      <c r="G21" s="7" t="str">
        <f t="shared" si="3"/>
        <v>SM </v>
      </c>
      <c r="I21" s="4" t="s">
        <v>318</v>
      </c>
    </row>
    <row r="22">
      <c r="A22" s="4" t="s">
        <v>322</v>
      </c>
      <c r="B22" s="4" t="s">
        <v>317</v>
      </c>
      <c r="C22" s="4">
        <v>2.0</v>
      </c>
      <c r="D22" s="4" t="s">
        <v>283</v>
      </c>
      <c r="G22" s="7" t="str">
        <f t="shared" si="3"/>
        <v>SS </v>
      </c>
      <c r="I22" s="4" t="s">
        <v>318</v>
      </c>
    </row>
    <row r="23">
      <c r="A23" s="4" t="s">
        <v>323</v>
      </c>
      <c r="B23" s="4" t="s">
        <v>324</v>
      </c>
      <c r="C23" s="4">
        <v>1.0</v>
      </c>
      <c r="D23" s="4" t="s">
        <v>286</v>
      </c>
      <c r="G23" s="7" t="str">
        <f t="shared" si="3"/>
        <v>Ex </v>
      </c>
      <c r="I23" s="4" t="s">
        <v>318</v>
      </c>
    </row>
    <row r="24">
      <c r="A24" s="4" t="s">
        <v>325</v>
      </c>
      <c r="B24" s="4" t="s">
        <v>324</v>
      </c>
      <c r="C24" s="4">
        <v>1.0</v>
      </c>
      <c r="D24" s="4" t="s">
        <v>283</v>
      </c>
      <c r="G24" s="7" t="str">
        <f t="shared" si="3"/>
        <v>BW </v>
      </c>
      <c r="I24" s="4" t="s">
        <v>318</v>
      </c>
    </row>
    <row r="25">
      <c r="A25" s="4" t="s">
        <v>326</v>
      </c>
      <c r="B25" s="4" t="s">
        <v>324</v>
      </c>
      <c r="C25" s="4">
        <v>4.0</v>
      </c>
      <c r="D25" s="4" t="s">
        <v>283</v>
      </c>
      <c r="G25" s="7" t="str">
        <f t="shared" si="3"/>
        <v>BW </v>
      </c>
      <c r="I25" s="4" t="s">
        <v>318</v>
      </c>
    </row>
    <row r="26">
      <c r="A26" s="4" t="s">
        <v>293</v>
      </c>
      <c r="B26" s="4" t="s">
        <v>324</v>
      </c>
      <c r="C26" s="4">
        <v>2.0</v>
      </c>
      <c r="D26" s="4" t="s">
        <v>283</v>
      </c>
      <c r="G26" s="7" t="str">
        <f t="shared" si="3"/>
        <v>SS </v>
      </c>
      <c r="I26" s="4" t="s">
        <v>318</v>
      </c>
    </row>
    <row r="27">
      <c r="A27" s="4" t="s">
        <v>327</v>
      </c>
      <c r="B27" s="4" t="s">
        <v>324</v>
      </c>
      <c r="C27" s="4">
        <v>2.0</v>
      </c>
      <c r="D27" s="4" t="s">
        <v>303</v>
      </c>
      <c r="G27" s="7" t="str">
        <f t="shared" si="3"/>
        <v>SM </v>
      </c>
      <c r="I27" s="4" t="s">
        <v>318</v>
      </c>
    </row>
    <row r="28">
      <c r="A28" s="4" t="s">
        <v>328</v>
      </c>
      <c r="B28" s="4" t="s">
        <v>329</v>
      </c>
      <c r="C28" s="4">
        <v>10.0</v>
      </c>
      <c r="D28" s="4" t="s">
        <v>303</v>
      </c>
      <c r="G28" s="7" t="str">
        <f t="shared" si="3"/>
        <v>SM </v>
      </c>
      <c r="I28" s="4" t="s">
        <v>318</v>
      </c>
    </row>
    <row r="29">
      <c r="A29" s="4" t="s">
        <v>295</v>
      </c>
      <c r="B29" s="4" t="s">
        <v>324</v>
      </c>
      <c r="C29" s="4">
        <v>10.0</v>
      </c>
      <c r="D29" s="4" t="s">
        <v>283</v>
      </c>
      <c r="E29" s="4">
        <v>43.0</v>
      </c>
      <c r="F29" s="4">
        <v>47.0</v>
      </c>
      <c r="G29" s="7" t="str">
        <f t="shared" si="3"/>
        <v>SS </v>
      </c>
      <c r="I29" s="4" t="s">
        <v>318</v>
      </c>
    </row>
    <row r="30">
      <c r="A30" s="4" t="s">
        <v>330</v>
      </c>
      <c r="B30" s="4" t="s">
        <v>324</v>
      </c>
      <c r="C30" s="4">
        <v>10.0</v>
      </c>
      <c r="D30" s="4" t="s">
        <v>303</v>
      </c>
      <c r="G30" s="7" t="str">
        <f t="shared" si="3"/>
        <v>SM </v>
      </c>
      <c r="I30" s="4" t="s">
        <v>318</v>
      </c>
    </row>
    <row r="31">
      <c r="A31" s="4" t="s">
        <v>295</v>
      </c>
      <c r="B31" s="4" t="s">
        <v>331</v>
      </c>
      <c r="C31" s="4">
        <v>4.0</v>
      </c>
      <c r="D31" s="4" t="s">
        <v>283</v>
      </c>
      <c r="G31" s="7" t="str">
        <f t="shared" si="3"/>
        <v>SS </v>
      </c>
      <c r="I31" s="4" t="s">
        <v>318</v>
      </c>
    </row>
    <row r="32">
      <c r="A32" s="4" t="s">
        <v>332</v>
      </c>
      <c r="B32" s="4" t="s">
        <v>317</v>
      </c>
      <c r="C32" s="4">
        <v>1.0</v>
      </c>
      <c r="D32" s="4" t="s">
        <v>283</v>
      </c>
      <c r="G32" s="7" t="str">
        <f t="shared" si="3"/>
        <v>SM </v>
      </c>
      <c r="I32" s="4" t="s">
        <v>318</v>
      </c>
    </row>
    <row r="33">
      <c r="A33" s="4" t="s">
        <v>333</v>
      </c>
      <c r="B33" s="4" t="s">
        <v>334</v>
      </c>
      <c r="C33" s="4">
        <v>1.0</v>
      </c>
      <c r="D33" s="4" t="s">
        <v>283</v>
      </c>
      <c r="G33" s="7" t="str">
        <f t="shared" si="3"/>
        <v>XY </v>
      </c>
      <c r="I33" s="4" t="s">
        <v>318</v>
      </c>
    </row>
    <row r="34">
      <c r="A34" s="4" t="s">
        <v>335</v>
      </c>
      <c r="B34" s="4" t="s">
        <v>336</v>
      </c>
      <c r="C34" s="4">
        <v>1.0</v>
      </c>
      <c r="D34" s="4" t="s">
        <v>283</v>
      </c>
      <c r="G34" s="7" t="str">
        <f t="shared" si="3"/>
        <v>SM </v>
      </c>
      <c r="I34" s="4" t="s">
        <v>318</v>
      </c>
    </row>
    <row r="35">
      <c r="A35" s="4" t="s">
        <v>337</v>
      </c>
      <c r="B35" s="4" t="s">
        <v>317</v>
      </c>
      <c r="C35" s="4">
        <v>1.0</v>
      </c>
      <c r="D35" s="4" t="s">
        <v>309</v>
      </c>
      <c r="G35" s="7" t="str">
        <f t="shared" si="3"/>
        <v>SS </v>
      </c>
      <c r="I35" s="4" t="s">
        <v>318</v>
      </c>
    </row>
    <row r="36">
      <c r="A36" s="4" t="s">
        <v>338</v>
      </c>
      <c r="B36" s="4" t="s">
        <v>339</v>
      </c>
      <c r="C36" s="4">
        <v>2.0</v>
      </c>
      <c r="D36" s="4" t="s">
        <v>340</v>
      </c>
      <c r="G36" s="7" t="str">
        <f t="shared" si="3"/>
        <v>SS </v>
      </c>
      <c r="I36" s="4" t="s">
        <v>318</v>
      </c>
    </row>
    <row r="37">
      <c r="A37" s="4" t="s">
        <v>341</v>
      </c>
      <c r="B37" s="4" t="s">
        <v>342</v>
      </c>
      <c r="C37" s="4">
        <v>2.0</v>
      </c>
      <c r="D37" s="4" t="s">
        <v>286</v>
      </c>
      <c r="G37" s="7" t="str">
        <f t="shared" si="3"/>
        <v>SS </v>
      </c>
      <c r="I37" s="4" t="s">
        <v>318</v>
      </c>
    </row>
    <row r="38">
      <c r="A38" s="4" t="s">
        <v>343</v>
      </c>
      <c r="B38" s="4" t="s">
        <v>317</v>
      </c>
      <c r="C38" s="4">
        <v>2.0</v>
      </c>
      <c r="D38" s="4" t="s">
        <v>286</v>
      </c>
      <c r="G38" s="7" t="str">
        <f t="shared" si="3"/>
        <v>SS </v>
      </c>
      <c r="I38" s="4" t="s">
        <v>318</v>
      </c>
    </row>
    <row r="39">
      <c r="A39" s="4" t="s">
        <v>344</v>
      </c>
      <c r="B39" s="4" t="s">
        <v>345</v>
      </c>
      <c r="C39" s="4">
        <v>2.0</v>
      </c>
      <c r="D39" s="4" t="s">
        <v>286</v>
      </c>
      <c r="G39" s="7" t="str">
        <f t="shared" si="3"/>
        <v>SS </v>
      </c>
      <c r="H39" s="4">
        <v>2.0</v>
      </c>
      <c r="I39" s="4" t="s">
        <v>346</v>
      </c>
    </row>
    <row r="40">
      <c r="A40" s="4" t="s">
        <v>338</v>
      </c>
      <c r="B40" s="4" t="s">
        <v>347</v>
      </c>
      <c r="C40" s="4">
        <v>2.0</v>
      </c>
      <c r="G40" s="7" t="str">
        <f t="shared" si="3"/>
        <v>SS </v>
      </c>
      <c r="H40" s="4">
        <v>2.0</v>
      </c>
      <c r="I40" s="4" t="s">
        <v>348</v>
      </c>
    </row>
    <row r="41">
      <c r="A41" s="4" t="s">
        <v>338</v>
      </c>
      <c r="B41" s="4" t="s">
        <v>349</v>
      </c>
      <c r="C41" s="4">
        <v>2.0</v>
      </c>
      <c r="G41" s="7" t="str">
        <f t="shared" si="3"/>
        <v>SS </v>
      </c>
      <c r="H41" s="4">
        <v>2.0</v>
      </c>
      <c r="I41" s="4" t="s">
        <v>310</v>
      </c>
    </row>
    <row r="42">
      <c r="A42" s="4" t="s">
        <v>338</v>
      </c>
      <c r="B42" s="4" t="s">
        <v>350</v>
      </c>
      <c r="C42" s="4">
        <v>1.0</v>
      </c>
      <c r="G42" s="7" t="str">
        <f t="shared" si="3"/>
        <v>SS </v>
      </c>
      <c r="H42" s="4">
        <v>1.0</v>
      </c>
      <c r="I42" s="4" t="s">
        <v>310</v>
      </c>
    </row>
    <row r="43">
      <c r="A43" s="4" t="s">
        <v>338</v>
      </c>
      <c r="B43" s="4" t="s">
        <v>351</v>
      </c>
      <c r="C43" s="4">
        <v>2.0</v>
      </c>
      <c r="G43" s="7" t="str">
        <f t="shared" si="3"/>
        <v>SS </v>
      </c>
      <c r="H43" s="4">
        <v>2.0</v>
      </c>
      <c r="I43" s="4" t="s">
        <v>310</v>
      </c>
    </row>
    <row r="44">
      <c r="A44" s="4" t="s">
        <v>338</v>
      </c>
      <c r="B44" s="4" t="s">
        <v>352</v>
      </c>
      <c r="C44" s="4">
        <v>5.0</v>
      </c>
      <c r="G44" s="7" t="str">
        <f t="shared" si="3"/>
        <v>SS </v>
      </c>
      <c r="H44" s="4">
        <v>5.0</v>
      </c>
      <c r="I44" s="4" t="s">
        <v>353</v>
      </c>
    </row>
    <row r="45">
      <c r="A45" s="4" t="s">
        <v>338</v>
      </c>
      <c r="B45" s="4" t="s">
        <v>354</v>
      </c>
      <c r="C45" s="4">
        <v>2.0</v>
      </c>
      <c r="G45" s="7" t="str">
        <f t="shared" si="3"/>
        <v>SS </v>
      </c>
      <c r="H45" s="4">
        <v>2.0</v>
      </c>
      <c r="I45" s="4" t="s">
        <v>310</v>
      </c>
    </row>
    <row r="46">
      <c r="A46" s="4" t="s">
        <v>338</v>
      </c>
      <c r="B46" s="4" t="s">
        <v>355</v>
      </c>
      <c r="C46" s="4">
        <v>11.0</v>
      </c>
      <c r="G46" s="7" t="str">
        <f t="shared" si="3"/>
        <v>SS </v>
      </c>
      <c r="H46" s="4">
        <v>11.0</v>
      </c>
      <c r="I46" s="4" t="s">
        <v>346</v>
      </c>
    </row>
    <row r="47">
      <c r="A47" s="4" t="s">
        <v>338</v>
      </c>
      <c r="B47" s="4" t="s">
        <v>356</v>
      </c>
      <c r="C47" s="4">
        <v>1.0</v>
      </c>
      <c r="G47" s="7" t="str">
        <f t="shared" si="3"/>
        <v>SS </v>
      </c>
      <c r="H47" s="4">
        <v>1.0</v>
      </c>
      <c r="I47" s="4" t="s">
        <v>346</v>
      </c>
    </row>
    <row r="48">
      <c r="A48" s="4" t="s">
        <v>338</v>
      </c>
      <c r="B48" s="4" t="s">
        <v>357</v>
      </c>
      <c r="C48" s="4">
        <v>1.0</v>
      </c>
      <c r="G48" s="7" t="str">
        <f t="shared" si="3"/>
        <v>SS </v>
      </c>
      <c r="H48" s="4">
        <v>1.0</v>
      </c>
      <c r="I48" s="4" t="s">
        <v>346</v>
      </c>
    </row>
    <row r="49">
      <c r="A49" s="4" t="s">
        <v>358</v>
      </c>
      <c r="B49" s="4" t="s">
        <v>282</v>
      </c>
      <c r="C49" s="4">
        <v>1.0</v>
      </c>
      <c r="G49" s="7" t="str">
        <f t="shared" si="3"/>
        <v>SS </v>
      </c>
      <c r="H49" s="4">
        <v>1.0</v>
      </c>
      <c r="I49" s="4" t="s">
        <v>346</v>
      </c>
    </row>
    <row r="50">
      <c r="A50" s="4" t="s">
        <v>358</v>
      </c>
      <c r="B50" s="11" t="s">
        <v>359</v>
      </c>
      <c r="C50" s="4">
        <v>1.0</v>
      </c>
      <c r="G50" s="7" t="str">
        <f t="shared" si="3"/>
        <v>SS </v>
      </c>
      <c r="H50" s="4">
        <v>1.0</v>
      </c>
      <c r="I50" s="4" t="s">
        <v>346</v>
      </c>
    </row>
    <row r="51">
      <c r="A51" s="4" t="s">
        <v>360</v>
      </c>
      <c r="B51" s="11" t="s">
        <v>359</v>
      </c>
      <c r="C51" s="4">
        <v>1.0</v>
      </c>
      <c r="G51" s="7" t="str">
        <f t="shared" si="3"/>
        <v>SS </v>
      </c>
      <c r="H51" s="4">
        <v>1.0</v>
      </c>
      <c r="I51" s="4" t="s">
        <v>346</v>
      </c>
    </row>
    <row r="52">
      <c r="A52" s="4" t="s">
        <v>361</v>
      </c>
      <c r="B52" s="4" t="s">
        <v>282</v>
      </c>
      <c r="C52" s="4">
        <v>2.0</v>
      </c>
      <c r="G52" s="7" t="str">
        <f t="shared" si="3"/>
        <v>SS </v>
      </c>
      <c r="H52" s="4">
        <v>2.0</v>
      </c>
      <c r="I52" s="4" t="s">
        <v>346</v>
      </c>
    </row>
    <row r="53">
      <c r="A53" s="4" t="s">
        <v>362</v>
      </c>
      <c r="B53" s="4" t="s">
        <v>359</v>
      </c>
      <c r="C53" s="4">
        <v>1.0</v>
      </c>
      <c r="G53" s="7" t="str">
        <f t="shared" si="3"/>
        <v>SS </v>
      </c>
      <c r="H53" s="4">
        <v>1.0</v>
      </c>
      <c r="I53" s="4" t="s">
        <v>346</v>
      </c>
    </row>
    <row r="54">
      <c r="A54" s="4" t="s">
        <v>363</v>
      </c>
      <c r="B54" s="4" t="s">
        <v>359</v>
      </c>
      <c r="C54" s="4">
        <v>2.0</v>
      </c>
      <c r="G54" s="7" t="str">
        <f t="shared" si="3"/>
        <v>SS </v>
      </c>
      <c r="H54" s="4">
        <v>2.0</v>
      </c>
      <c r="I54" s="4" t="s">
        <v>346</v>
      </c>
    </row>
    <row r="55">
      <c r="A55" s="4" t="s">
        <v>338</v>
      </c>
      <c r="B55" s="4" t="s">
        <v>364</v>
      </c>
      <c r="C55" s="4">
        <v>7.0</v>
      </c>
      <c r="G55" s="7" t="str">
        <f t="shared" si="3"/>
        <v>SS </v>
      </c>
      <c r="H55" s="4">
        <v>7.0</v>
      </c>
      <c r="I55" s="4" t="s">
        <v>365</v>
      </c>
    </row>
    <row r="56">
      <c r="A56" s="4" t="s">
        <v>338</v>
      </c>
      <c r="B56" s="4" t="s">
        <v>359</v>
      </c>
      <c r="C56" s="4">
        <v>8.0</v>
      </c>
      <c r="G56" s="7" t="str">
        <f t="shared" si="3"/>
        <v>SS </v>
      </c>
      <c r="H56" s="4">
        <v>8.0</v>
      </c>
      <c r="I56" s="4" t="s">
        <v>365</v>
      </c>
    </row>
    <row r="57">
      <c r="A57" s="4" t="s">
        <v>338</v>
      </c>
      <c r="B57" s="4" t="s">
        <v>366</v>
      </c>
      <c r="C57" s="4">
        <v>1.0</v>
      </c>
      <c r="G57" s="7" t="str">
        <f t="shared" si="3"/>
        <v>SS </v>
      </c>
      <c r="I57" s="4" t="s">
        <v>292</v>
      </c>
    </row>
    <row r="58">
      <c r="A58" s="4" t="s">
        <v>341</v>
      </c>
      <c r="B58" s="4" t="s">
        <v>367</v>
      </c>
      <c r="C58" s="4">
        <v>2.0</v>
      </c>
      <c r="G58" s="7" t="str">
        <f t="shared" si="3"/>
        <v>SS </v>
      </c>
      <c r="I58" s="4" t="s">
        <v>292</v>
      </c>
    </row>
    <row r="59">
      <c r="A59" s="4" t="s">
        <v>341</v>
      </c>
      <c r="B59" s="4" t="s">
        <v>368</v>
      </c>
      <c r="C59" s="4">
        <v>3.0</v>
      </c>
      <c r="G59" s="7" t="str">
        <f t="shared" si="3"/>
        <v>SS </v>
      </c>
      <c r="I59" s="4" t="s">
        <v>292</v>
      </c>
    </row>
    <row r="60">
      <c r="A60" s="4" t="s">
        <v>341</v>
      </c>
      <c r="B60" s="4" t="s">
        <v>369</v>
      </c>
      <c r="C60" s="4">
        <v>1.0</v>
      </c>
      <c r="G60" s="7" t="str">
        <f t="shared" si="3"/>
        <v>SS </v>
      </c>
      <c r="H60" s="4">
        <v>1.0</v>
      </c>
      <c r="I60" s="4" t="s">
        <v>312</v>
      </c>
    </row>
    <row r="61">
      <c r="A61" s="4" t="s">
        <v>341</v>
      </c>
      <c r="B61" s="4" t="s">
        <v>370</v>
      </c>
      <c r="C61" s="4">
        <v>1.0</v>
      </c>
      <c r="G61" s="7" t="str">
        <f t="shared" si="3"/>
        <v>SS </v>
      </c>
      <c r="H61" s="4">
        <v>1.0</v>
      </c>
      <c r="I61" s="4" t="s">
        <v>312</v>
      </c>
    </row>
    <row r="62">
      <c r="A62" s="4" t="s">
        <v>361</v>
      </c>
      <c r="B62" s="4" t="s">
        <v>371</v>
      </c>
      <c r="C62" s="4">
        <v>2.0</v>
      </c>
      <c r="G62" s="7" t="str">
        <f t="shared" si="3"/>
        <v>SS </v>
      </c>
      <c r="H62" s="4" t="s">
        <v>372</v>
      </c>
      <c r="I62" s="4" t="s">
        <v>373</v>
      </c>
    </row>
    <row r="63">
      <c r="A63" s="4" t="s">
        <v>360</v>
      </c>
      <c r="B63" s="4" t="s">
        <v>371</v>
      </c>
      <c r="C63" s="4">
        <v>1.0</v>
      </c>
      <c r="G63" s="7" t="str">
        <f t="shared" si="3"/>
        <v>SS </v>
      </c>
      <c r="I63" s="4" t="s">
        <v>318</v>
      </c>
    </row>
    <row r="64">
      <c r="A64" s="4" t="s">
        <v>341</v>
      </c>
      <c r="B64" s="4" t="s">
        <v>374</v>
      </c>
      <c r="C64" s="4">
        <v>3.0</v>
      </c>
      <c r="G64" s="7" t="str">
        <f t="shared" si="3"/>
        <v>SS </v>
      </c>
      <c r="I64" s="4" t="s">
        <v>292</v>
      </c>
    </row>
    <row r="65">
      <c r="A65" s="4" t="s">
        <v>341</v>
      </c>
      <c r="B65" s="4" t="s">
        <v>375</v>
      </c>
      <c r="C65" s="4">
        <v>2.0</v>
      </c>
      <c r="G65" s="7" t="str">
        <f t="shared" si="3"/>
        <v>SS </v>
      </c>
      <c r="I65" s="4" t="s">
        <v>292</v>
      </c>
    </row>
    <row r="66">
      <c r="A66" s="4" t="s">
        <v>341</v>
      </c>
      <c r="B66" s="4" t="s">
        <v>376</v>
      </c>
      <c r="C66" s="4">
        <v>3.0</v>
      </c>
      <c r="G66" s="7" t="str">
        <f t="shared" si="3"/>
        <v>SS </v>
      </c>
      <c r="I66" s="4" t="s">
        <v>292</v>
      </c>
    </row>
    <row r="67">
      <c r="A67" s="4" t="s">
        <v>361</v>
      </c>
      <c r="B67" s="4" t="s">
        <v>377</v>
      </c>
      <c r="C67" s="4">
        <v>4.0</v>
      </c>
      <c r="G67" s="7" t="str">
        <f t="shared" si="3"/>
        <v>SS </v>
      </c>
      <c r="I67" s="4" t="s">
        <v>318</v>
      </c>
    </row>
    <row r="68">
      <c r="A68" s="4" t="s">
        <v>362</v>
      </c>
      <c r="B68" s="4" t="s">
        <v>378</v>
      </c>
      <c r="C68" s="4">
        <v>1.0</v>
      </c>
      <c r="G68" s="7" t="str">
        <f t="shared" si="3"/>
        <v>SS </v>
      </c>
      <c r="I68" s="4" t="s">
        <v>318</v>
      </c>
    </row>
    <row r="69">
      <c r="A69" s="4" t="s">
        <v>358</v>
      </c>
      <c r="B69" s="4" t="s">
        <v>379</v>
      </c>
      <c r="C69" s="4">
        <v>4.0</v>
      </c>
      <c r="G69" s="7" t="str">
        <f t="shared" si="3"/>
        <v>SS </v>
      </c>
      <c r="I69" s="4" t="s">
        <v>318</v>
      </c>
    </row>
    <row r="70">
      <c r="A70" s="4" t="s">
        <v>341</v>
      </c>
      <c r="B70" s="4" t="s">
        <v>380</v>
      </c>
      <c r="C70" s="4">
        <v>1.0</v>
      </c>
      <c r="G70" s="7" t="str">
        <f t="shared" si="3"/>
        <v>SS </v>
      </c>
      <c r="H70" s="4">
        <v>1.0</v>
      </c>
      <c r="I70" s="4" t="s">
        <v>287</v>
      </c>
    </row>
    <row r="71">
      <c r="A71" s="4" t="s">
        <v>298</v>
      </c>
      <c r="B71" s="4" t="s">
        <v>381</v>
      </c>
      <c r="C71" s="4">
        <v>1.0</v>
      </c>
      <c r="G71" s="4" t="s">
        <v>300</v>
      </c>
      <c r="H71" s="4">
        <v>1.0</v>
      </c>
      <c r="I71" s="4" t="s">
        <v>353</v>
      </c>
    </row>
    <row r="72">
      <c r="A72" s="4" t="s">
        <v>337</v>
      </c>
      <c r="B72" s="4" t="s">
        <v>382</v>
      </c>
      <c r="C72" s="4">
        <v>1.0</v>
      </c>
      <c r="G72" s="7" t="str">
        <f t="shared" ref="G72:G80" si="4">left(A72,3)</f>
        <v>SS </v>
      </c>
      <c r="H72" s="4">
        <v>1.0</v>
      </c>
      <c r="I72" s="4" t="s">
        <v>353</v>
      </c>
    </row>
    <row r="73">
      <c r="A73" s="4" t="s">
        <v>335</v>
      </c>
      <c r="B73" s="4" t="s">
        <v>383</v>
      </c>
      <c r="C73" s="4">
        <v>1.0</v>
      </c>
      <c r="G73" s="7" t="str">
        <f t="shared" si="4"/>
        <v>SM </v>
      </c>
      <c r="H73" s="4">
        <v>1.0</v>
      </c>
      <c r="I73" s="4" t="s">
        <v>353</v>
      </c>
    </row>
    <row r="74">
      <c r="A74" s="4" t="s">
        <v>341</v>
      </c>
      <c r="B74" s="4" t="s">
        <v>384</v>
      </c>
      <c r="C74" s="4">
        <v>3.0</v>
      </c>
      <c r="G74" s="7" t="str">
        <f t="shared" si="4"/>
        <v>SS </v>
      </c>
      <c r="H74" s="4">
        <v>3.0</v>
      </c>
      <c r="I74" s="4" t="s">
        <v>353</v>
      </c>
    </row>
    <row r="75">
      <c r="A75" s="4" t="s">
        <v>341</v>
      </c>
      <c r="B75" s="4" t="s">
        <v>385</v>
      </c>
      <c r="C75" s="4">
        <v>1.0</v>
      </c>
      <c r="G75" s="7" t="str">
        <f t="shared" si="4"/>
        <v>SS </v>
      </c>
      <c r="I75" s="4" t="s">
        <v>386</v>
      </c>
    </row>
    <row r="76">
      <c r="A76" s="4" t="s">
        <v>341</v>
      </c>
      <c r="B76" s="4" t="s">
        <v>387</v>
      </c>
      <c r="C76" s="4">
        <v>2.0</v>
      </c>
      <c r="G76" s="7" t="str">
        <f t="shared" si="4"/>
        <v>SS </v>
      </c>
      <c r="H76" s="4">
        <v>2.0</v>
      </c>
      <c r="I76" s="4" t="s">
        <v>353</v>
      </c>
    </row>
    <row r="77">
      <c r="A77" s="4" t="s">
        <v>388</v>
      </c>
      <c r="B77" s="4" t="s">
        <v>282</v>
      </c>
      <c r="G77" s="7" t="str">
        <f t="shared" si="4"/>
        <v>SS </v>
      </c>
      <c r="H77" s="4">
        <v>3.0</v>
      </c>
      <c r="I77" s="4" t="s">
        <v>312</v>
      </c>
    </row>
    <row r="78">
      <c r="A78" s="4" t="s">
        <v>337</v>
      </c>
      <c r="B78" s="4" t="s">
        <v>282</v>
      </c>
      <c r="G78" s="7" t="str">
        <f t="shared" si="4"/>
        <v>SS </v>
      </c>
      <c r="H78" s="4">
        <v>4.0</v>
      </c>
      <c r="I78" s="4" t="s">
        <v>312</v>
      </c>
    </row>
    <row r="79">
      <c r="A79" s="4" t="s">
        <v>360</v>
      </c>
      <c r="B79" s="4" t="s">
        <v>389</v>
      </c>
      <c r="G79" s="7" t="str">
        <f t="shared" si="4"/>
        <v>SS </v>
      </c>
      <c r="H79" s="4">
        <v>4.0</v>
      </c>
      <c r="I79" s="4" t="s">
        <v>312</v>
      </c>
    </row>
    <row r="80">
      <c r="A80" s="4" t="s">
        <v>281</v>
      </c>
      <c r="B80" s="4" t="s">
        <v>390</v>
      </c>
      <c r="G80" s="7" t="str">
        <f t="shared" si="4"/>
        <v>SS </v>
      </c>
      <c r="H80" s="4">
        <v>6.0</v>
      </c>
      <c r="I80" s="4" t="s">
        <v>353</v>
      </c>
    </row>
    <row r="81">
      <c r="A81" s="4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conditionalFormatting sqref="A2">
    <cfRule type="notContainsBlanks" dxfId="0" priority="1">
      <formula>LEN(TRIM(A2))&gt;0</formula>
    </cfRule>
  </conditionalFormatting>
  <dataValidations>
    <dataValidation type="list" allowBlank="1" showErrorMessage="1" sqref="A1:A1000">
      <formula1>"SS Shining Fates,SS Vivid Voltage,SM Hidden Fates,Assorted,SM Remix Bout,SM Unified Minds,SM Guardians Rising,SS Champion's Path,BW Primal Clash,Ex Ruby Sapphire,SS Matchless Fighters,SM Shining Legends,XY Evolutions,SM Burning Shadows,SM Ultra Prism,BW P"&amp;"lasma Blast,XY Generations,SM Explosive Impact,SM Tag Team GX,SS Shiny Star V,BW Plasma Freeze,XY Assorted,SS Assorted,SM Assorted,SS Battle Styles,SS Celebrations,SS V Star Universe,SS Crown Zenith,SS Pokemon Go,SS Brilliant Stars,SS Fusion Strike,SS Chi"&amp;"lling Reign,SM Team Up,SM Lost Thunder,SM Unbroken Bonds,SS Evolving Skies,SS Silver Tempest"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391</v>
      </c>
      <c r="B1" s="2" t="s">
        <v>392</v>
      </c>
      <c r="C1" s="2" t="s">
        <v>393</v>
      </c>
      <c r="D1" s="1" t="s">
        <v>394</v>
      </c>
    </row>
    <row r="2">
      <c r="A2" s="4" t="s">
        <v>395</v>
      </c>
      <c r="B2" s="5">
        <v>30.0</v>
      </c>
      <c r="C2" s="5">
        <v>50.0</v>
      </c>
      <c r="D2" s="5">
        <f t="shared" ref="D2:D4" si="1">B2-C2</f>
        <v>-20</v>
      </c>
    </row>
    <row r="3">
      <c r="A3" s="4" t="s">
        <v>396</v>
      </c>
      <c r="B3" s="5">
        <v>90.0</v>
      </c>
      <c r="C3" s="5">
        <v>30.0</v>
      </c>
      <c r="D3" s="5">
        <f t="shared" si="1"/>
        <v>60</v>
      </c>
    </row>
    <row r="4">
      <c r="A4" s="4" t="s">
        <v>397</v>
      </c>
      <c r="B4" s="5">
        <v>115.0</v>
      </c>
      <c r="C4" s="5">
        <v>70.0</v>
      </c>
      <c r="D4" s="5">
        <f t="shared" si="1"/>
        <v>45</v>
      </c>
    </row>
    <row r="5">
      <c r="B5" s="10"/>
      <c r="C5" s="10"/>
    </row>
    <row r="6">
      <c r="B6" s="10"/>
      <c r="C6" s="10"/>
    </row>
    <row r="7">
      <c r="B7" s="10"/>
      <c r="C7" s="10"/>
    </row>
    <row r="8">
      <c r="B8" s="10"/>
      <c r="C8" s="10"/>
    </row>
    <row r="9">
      <c r="B9" s="10"/>
      <c r="C9" s="10"/>
    </row>
    <row r="10">
      <c r="B10" s="10"/>
      <c r="C10" s="10"/>
    </row>
    <row r="11">
      <c r="B11" s="10"/>
      <c r="C11" s="10"/>
    </row>
    <row r="12">
      <c r="B12" s="10"/>
      <c r="C12" s="10"/>
    </row>
    <row r="13">
      <c r="B13" s="10"/>
      <c r="C13" s="10"/>
    </row>
    <row r="14">
      <c r="B14" s="10"/>
      <c r="C14" s="10"/>
    </row>
    <row r="15">
      <c r="B15" s="10"/>
      <c r="C15" s="10"/>
    </row>
    <row r="16">
      <c r="B16" s="10"/>
      <c r="C16" s="10"/>
    </row>
    <row r="17">
      <c r="B17" s="10"/>
      <c r="C17" s="10"/>
    </row>
    <row r="18">
      <c r="B18" s="10"/>
      <c r="C18" s="10"/>
    </row>
    <row r="19">
      <c r="B19" s="10"/>
      <c r="C19" s="10"/>
    </row>
    <row r="20">
      <c r="B20" s="10"/>
      <c r="C20" s="10"/>
    </row>
    <row r="21">
      <c r="B21" s="10"/>
      <c r="C21" s="10"/>
    </row>
    <row r="22">
      <c r="B22" s="10"/>
      <c r="C22" s="10"/>
    </row>
    <row r="23">
      <c r="B23" s="10"/>
      <c r="C23" s="10"/>
    </row>
    <row r="24">
      <c r="B24" s="10"/>
      <c r="C24" s="10"/>
    </row>
    <row r="25">
      <c r="B25" s="10"/>
      <c r="C25" s="10"/>
    </row>
    <row r="26">
      <c r="B26" s="10"/>
      <c r="C26" s="10"/>
    </row>
    <row r="27">
      <c r="B27" s="10"/>
      <c r="C27" s="10"/>
    </row>
    <row r="28">
      <c r="B28" s="10"/>
      <c r="C28" s="10"/>
    </row>
    <row r="29">
      <c r="B29" s="10"/>
      <c r="C29" s="10"/>
    </row>
    <row r="30">
      <c r="B30" s="10"/>
      <c r="C30" s="10"/>
    </row>
    <row r="31">
      <c r="B31" s="10"/>
      <c r="C31" s="10"/>
    </row>
    <row r="32">
      <c r="B32" s="10"/>
      <c r="C32" s="10"/>
    </row>
    <row r="33">
      <c r="B33" s="10"/>
      <c r="C33" s="10"/>
    </row>
    <row r="34">
      <c r="B34" s="10"/>
      <c r="C34" s="10"/>
    </row>
    <row r="35">
      <c r="B35" s="10"/>
      <c r="C35" s="10"/>
    </row>
    <row r="36">
      <c r="B36" s="10"/>
      <c r="C36" s="10"/>
    </row>
    <row r="37">
      <c r="B37" s="10"/>
      <c r="C37" s="10"/>
    </row>
    <row r="38">
      <c r="B38" s="10"/>
      <c r="C38" s="10"/>
    </row>
    <row r="39">
      <c r="B39" s="10"/>
      <c r="C39" s="10"/>
    </row>
    <row r="40">
      <c r="B40" s="10"/>
      <c r="C40" s="10"/>
    </row>
    <row r="41">
      <c r="B41" s="10"/>
      <c r="C41" s="10"/>
    </row>
    <row r="42">
      <c r="B42" s="10"/>
      <c r="C42" s="10"/>
    </row>
    <row r="43">
      <c r="B43" s="10"/>
      <c r="C43" s="10"/>
    </row>
    <row r="44">
      <c r="B44" s="10"/>
      <c r="C44" s="10"/>
    </row>
    <row r="45">
      <c r="B45" s="10"/>
      <c r="C45" s="10"/>
    </row>
    <row r="46">
      <c r="B46" s="10"/>
      <c r="C46" s="10"/>
    </row>
    <row r="47">
      <c r="B47" s="10"/>
      <c r="C47" s="10"/>
    </row>
    <row r="48">
      <c r="B48" s="10"/>
      <c r="C48" s="10"/>
    </row>
    <row r="49">
      <c r="B49" s="10"/>
      <c r="C49" s="10"/>
    </row>
    <row r="50">
      <c r="B50" s="10"/>
      <c r="C50" s="10"/>
    </row>
    <row r="51">
      <c r="B51" s="10"/>
      <c r="C51" s="10"/>
    </row>
    <row r="52">
      <c r="B52" s="10"/>
      <c r="C52" s="10"/>
    </row>
    <row r="53">
      <c r="B53" s="10"/>
      <c r="C53" s="10"/>
    </row>
    <row r="54">
      <c r="B54" s="10"/>
      <c r="C54" s="10"/>
    </row>
    <row r="55">
      <c r="B55" s="10"/>
      <c r="C55" s="10"/>
    </row>
    <row r="56">
      <c r="B56" s="10"/>
      <c r="C56" s="10"/>
    </row>
    <row r="57">
      <c r="B57" s="10"/>
      <c r="C57" s="10"/>
    </row>
    <row r="58">
      <c r="B58" s="10"/>
      <c r="C58" s="10"/>
    </row>
    <row r="59">
      <c r="B59" s="10"/>
      <c r="C59" s="10"/>
    </row>
    <row r="60">
      <c r="B60" s="10"/>
      <c r="C60" s="10"/>
    </row>
    <row r="61">
      <c r="B61" s="10"/>
      <c r="C61" s="10"/>
    </row>
    <row r="62">
      <c r="B62" s="10"/>
      <c r="C62" s="10"/>
    </row>
    <row r="63">
      <c r="B63" s="10"/>
      <c r="C63" s="10"/>
    </row>
    <row r="64">
      <c r="B64" s="10"/>
      <c r="C64" s="10"/>
    </row>
    <row r="65">
      <c r="B65" s="10"/>
      <c r="C65" s="10"/>
    </row>
    <row r="66">
      <c r="B66" s="10"/>
      <c r="C66" s="10"/>
    </row>
    <row r="67">
      <c r="B67" s="10"/>
      <c r="C67" s="10"/>
    </row>
    <row r="68">
      <c r="B68" s="10"/>
      <c r="C68" s="10"/>
    </row>
    <row r="69">
      <c r="B69" s="10"/>
      <c r="C69" s="10"/>
    </row>
    <row r="70">
      <c r="B70" s="10"/>
      <c r="C70" s="10"/>
    </row>
    <row r="71">
      <c r="B71" s="10"/>
      <c r="C71" s="10"/>
    </row>
    <row r="72">
      <c r="B72" s="10"/>
      <c r="C72" s="10"/>
    </row>
    <row r="73">
      <c r="B73" s="10"/>
      <c r="C73" s="10"/>
    </row>
    <row r="74">
      <c r="B74" s="10"/>
      <c r="C74" s="10"/>
    </row>
    <row r="75">
      <c r="B75" s="10"/>
      <c r="C75" s="10"/>
    </row>
    <row r="76">
      <c r="B76" s="10"/>
      <c r="C76" s="10"/>
    </row>
    <row r="77">
      <c r="B77" s="10"/>
      <c r="C77" s="10"/>
    </row>
    <row r="78">
      <c r="B78" s="10"/>
      <c r="C78" s="10"/>
    </row>
    <row r="79">
      <c r="B79" s="10"/>
      <c r="C79" s="10"/>
    </row>
    <row r="80">
      <c r="B80" s="10"/>
      <c r="C80" s="10"/>
    </row>
    <row r="81">
      <c r="B81" s="10"/>
      <c r="C81" s="10"/>
    </row>
    <row r="82">
      <c r="B82" s="10"/>
      <c r="C82" s="10"/>
    </row>
    <row r="83">
      <c r="B83" s="10"/>
      <c r="C83" s="10"/>
    </row>
    <row r="84">
      <c r="B84" s="10"/>
      <c r="C84" s="10"/>
    </row>
    <row r="85">
      <c r="B85" s="10"/>
      <c r="C85" s="10"/>
    </row>
    <row r="86">
      <c r="B86" s="10"/>
      <c r="C86" s="10"/>
    </row>
    <row r="87">
      <c r="B87" s="10"/>
      <c r="C87" s="10"/>
    </row>
    <row r="88">
      <c r="B88" s="10"/>
      <c r="C88" s="10"/>
    </row>
    <row r="89">
      <c r="B89" s="10"/>
      <c r="C89" s="10"/>
    </row>
    <row r="90">
      <c r="B90" s="10"/>
      <c r="C90" s="10"/>
    </row>
    <row r="91">
      <c r="B91" s="10"/>
      <c r="C91" s="10"/>
    </row>
    <row r="92">
      <c r="B92" s="10"/>
      <c r="C92" s="10"/>
    </row>
    <row r="93">
      <c r="B93" s="10"/>
      <c r="C93" s="10"/>
    </row>
    <row r="94">
      <c r="B94" s="10"/>
      <c r="C94" s="10"/>
    </row>
    <row r="95">
      <c r="B95" s="10"/>
      <c r="C95" s="10"/>
    </row>
    <row r="96">
      <c r="B96" s="10"/>
      <c r="C96" s="10"/>
    </row>
    <row r="97">
      <c r="B97" s="10"/>
      <c r="C97" s="10"/>
    </row>
    <row r="98">
      <c r="B98" s="10"/>
      <c r="C98" s="10"/>
    </row>
    <row r="99">
      <c r="B99" s="10"/>
      <c r="C99" s="10"/>
    </row>
    <row r="100">
      <c r="B100" s="10"/>
      <c r="C100" s="10"/>
    </row>
    <row r="101">
      <c r="B101" s="10"/>
      <c r="C101" s="10"/>
    </row>
    <row r="102">
      <c r="B102" s="10"/>
      <c r="C102" s="10"/>
    </row>
    <row r="103">
      <c r="B103" s="10"/>
      <c r="C103" s="10"/>
    </row>
    <row r="104">
      <c r="B104" s="10"/>
      <c r="C104" s="10"/>
    </row>
    <row r="105">
      <c r="B105" s="10"/>
      <c r="C105" s="10"/>
    </row>
    <row r="106">
      <c r="B106" s="10"/>
      <c r="C106" s="10"/>
    </row>
    <row r="107">
      <c r="B107" s="10"/>
      <c r="C107" s="10"/>
    </row>
    <row r="108">
      <c r="B108" s="10"/>
      <c r="C108" s="10"/>
    </row>
    <row r="109">
      <c r="B109" s="10"/>
      <c r="C109" s="10"/>
    </row>
    <row r="110">
      <c r="B110" s="10"/>
      <c r="C110" s="10"/>
    </row>
    <row r="111">
      <c r="B111" s="10"/>
      <c r="C111" s="10"/>
    </row>
    <row r="112">
      <c r="B112" s="10"/>
      <c r="C112" s="10"/>
    </row>
    <row r="113">
      <c r="B113" s="10"/>
      <c r="C113" s="10"/>
    </row>
    <row r="114">
      <c r="B114" s="10"/>
      <c r="C114" s="10"/>
    </row>
    <row r="115">
      <c r="B115" s="10"/>
      <c r="C115" s="10"/>
    </row>
    <row r="116">
      <c r="B116" s="10"/>
      <c r="C116" s="10"/>
    </row>
    <row r="117">
      <c r="B117" s="10"/>
      <c r="C117" s="10"/>
    </row>
    <row r="118">
      <c r="B118" s="10"/>
      <c r="C118" s="10"/>
    </row>
    <row r="119">
      <c r="B119" s="10"/>
      <c r="C119" s="10"/>
    </row>
    <row r="120">
      <c r="B120" s="10"/>
      <c r="C120" s="10"/>
    </row>
    <row r="121">
      <c r="B121" s="10"/>
      <c r="C121" s="10"/>
    </row>
    <row r="122">
      <c r="B122" s="10"/>
      <c r="C122" s="10"/>
    </row>
    <row r="123">
      <c r="B123" s="10"/>
      <c r="C123" s="10"/>
    </row>
    <row r="124">
      <c r="B124" s="10"/>
      <c r="C124" s="10"/>
    </row>
    <row r="125">
      <c r="B125" s="10"/>
      <c r="C125" s="10"/>
    </row>
    <row r="126">
      <c r="B126" s="10"/>
      <c r="C126" s="10"/>
    </row>
    <row r="127">
      <c r="B127" s="10"/>
      <c r="C127" s="10"/>
    </row>
    <row r="128">
      <c r="B128" s="10"/>
      <c r="C128" s="10"/>
    </row>
    <row r="129">
      <c r="B129" s="10"/>
      <c r="C129" s="10"/>
    </row>
    <row r="130">
      <c r="B130" s="10"/>
      <c r="C130" s="10"/>
    </row>
    <row r="131">
      <c r="B131" s="10"/>
      <c r="C131" s="10"/>
    </row>
    <row r="132">
      <c r="B132" s="10"/>
      <c r="C132" s="10"/>
    </row>
    <row r="133">
      <c r="B133" s="10"/>
      <c r="C133" s="10"/>
    </row>
    <row r="134">
      <c r="B134" s="10"/>
      <c r="C134" s="10"/>
    </row>
    <row r="135">
      <c r="B135" s="10"/>
      <c r="C135" s="10"/>
    </row>
    <row r="136">
      <c r="B136" s="10"/>
      <c r="C136" s="10"/>
    </row>
    <row r="137">
      <c r="B137" s="10"/>
      <c r="C137" s="10"/>
    </row>
    <row r="138">
      <c r="B138" s="10"/>
      <c r="C138" s="10"/>
    </row>
    <row r="139">
      <c r="B139" s="10"/>
      <c r="C139" s="10"/>
    </row>
    <row r="140">
      <c r="B140" s="10"/>
      <c r="C140" s="10"/>
    </row>
    <row r="141">
      <c r="B141" s="10"/>
      <c r="C141" s="10"/>
    </row>
    <row r="142">
      <c r="B142" s="10"/>
      <c r="C142" s="10"/>
    </row>
    <row r="143">
      <c r="B143" s="10"/>
      <c r="C143" s="10"/>
    </row>
    <row r="144">
      <c r="B144" s="10"/>
      <c r="C144" s="10"/>
    </row>
    <row r="145">
      <c r="B145" s="10"/>
      <c r="C145" s="10"/>
    </row>
    <row r="146">
      <c r="B146" s="10"/>
      <c r="C146" s="10"/>
    </row>
    <row r="147">
      <c r="B147" s="10"/>
      <c r="C147" s="10"/>
    </row>
    <row r="148">
      <c r="B148" s="10"/>
      <c r="C148" s="10"/>
    </row>
    <row r="149">
      <c r="B149" s="10"/>
      <c r="C149" s="10"/>
    </row>
    <row r="150">
      <c r="B150" s="10"/>
      <c r="C150" s="10"/>
    </row>
    <row r="151">
      <c r="B151" s="10"/>
      <c r="C151" s="10"/>
    </row>
    <row r="152">
      <c r="B152" s="10"/>
      <c r="C152" s="10"/>
    </row>
    <row r="153">
      <c r="B153" s="10"/>
      <c r="C153" s="10"/>
    </row>
    <row r="154">
      <c r="B154" s="10"/>
      <c r="C154" s="10"/>
    </row>
    <row r="155">
      <c r="B155" s="10"/>
      <c r="C155" s="10"/>
    </row>
    <row r="156">
      <c r="B156" s="10"/>
      <c r="C156" s="10"/>
    </row>
    <row r="157">
      <c r="B157" s="10"/>
      <c r="C157" s="10"/>
    </row>
    <row r="158">
      <c r="B158" s="10"/>
      <c r="C158" s="10"/>
    </row>
    <row r="159">
      <c r="B159" s="10"/>
      <c r="C159" s="10"/>
    </row>
    <row r="160">
      <c r="B160" s="10"/>
      <c r="C160" s="10"/>
    </row>
    <row r="161">
      <c r="B161" s="10"/>
      <c r="C161" s="10"/>
    </row>
    <row r="162">
      <c r="B162" s="10"/>
      <c r="C162" s="10"/>
    </row>
    <row r="163">
      <c r="B163" s="10"/>
      <c r="C163" s="10"/>
    </row>
    <row r="164">
      <c r="B164" s="10"/>
      <c r="C164" s="10"/>
    </row>
    <row r="165">
      <c r="B165" s="10"/>
      <c r="C165" s="10"/>
    </row>
    <row r="166">
      <c r="B166" s="10"/>
      <c r="C166" s="10"/>
    </row>
    <row r="167">
      <c r="B167" s="10"/>
      <c r="C167" s="10"/>
    </row>
    <row r="168">
      <c r="B168" s="10"/>
      <c r="C168" s="10"/>
    </row>
    <row r="169">
      <c r="B169" s="10"/>
      <c r="C169" s="10"/>
    </row>
    <row r="170">
      <c r="B170" s="10"/>
      <c r="C170" s="10"/>
    </row>
    <row r="171">
      <c r="B171" s="10"/>
      <c r="C171" s="10"/>
    </row>
    <row r="172">
      <c r="B172" s="10"/>
      <c r="C172" s="10"/>
    </row>
    <row r="173">
      <c r="B173" s="10"/>
      <c r="C173" s="10"/>
    </row>
    <row r="174">
      <c r="B174" s="10"/>
      <c r="C174" s="10"/>
    </row>
    <row r="175">
      <c r="B175" s="10"/>
      <c r="C175" s="10"/>
    </row>
    <row r="176">
      <c r="B176" s="10"/>
      <c r="C176" s="10"/>
    </row>
    <row r="177">
      <c r="B177" s="10"/>
      <c r="C177" s="10"/>
    </row>
    <row r="178">
      <c r="B178" s="10"/>
      <c r="C178" s="10"/>
    </row>
    <row r="179">
      <c r="B179" s="10"/>
      <c r="C179" s="10"/>
    </row>
    <row r="180">
      <c r="B180" s="10"/>
      <c r="C180" s="10"/>
    </row>
    <row r="181">
      <c r="B181" s="10"/>
      <c r="C181" s="10"/>
    </row>
    <row r="182">
      <c r="B182" s="10"/>
      <c r="C182" s="10"/>
    </row>
    <row r="183">
      <c r="B183" s="10"/>
      <c r="C183" s="10"/>
    </row>
    <row r="184">
      <c r="B184" s="10"/>
      <c r="C184" s="10"/>
    </row>
    <row r="185">
      <c r="B185" s="10"/>
      <c r="C185" s="10"/>
    </row>
    <row r="186">
      <c r="B186" s="10"/>
      <c r="C186" s="10"/>
    </row>
    <row r="187">
      <c r="B187" s="10"/>
      <c r="C187" s="10"/>
    </row>
    <row r="188">
      <c r="B188" s="10"/>
      <c r="C188" s="10"/>
    </row>
    <row r="189">
      <c r="B189" s="10"/>
      <c r="C189" s="10"/>
    </row>
    <row r="190">
      <c r="B190" s="10"/>
      <c r="C190" s="10"/>
    </row>
    <row r="191">
      <c r="B191" s="10"/>
      <c r="C191" s="10"/>
    </row>
    <row r="192">
      <c r="B192" s="10"/>
      <c r="C192" s="10"/>
    </row>
    <row r="193">
      <c r="B193" s="10"/>
      <c r="C193" s="10"/>
    </row>
    <row r="194">
      <c r="B194" s="10"/>
      <c r="C194" s="10"/>
    </row>
    <row r="195">
      <c r="B195" s="10"/>
      <c r="C195" s="10"/>
    </row>
    <row r="196">
      <c r="B196" s="10"/>
      <c r="C196" s="10"/>
    </row>
    <row r="197">
      <c r="B197" s="10"/>
      <c r="C197" s="10"/>
    </row>
    <row r="198">
      <c r="B198" s="10"/>
      <c r="C198" s="10"/>
    </row>
    <row r="199">
      <c r="B199" s="10"/>
      <c r="C199" s="10"/>
    </row>
    <row r="200">
      <c r="B200" s="10"/>
      <c r="C200" s="10"/>
    </row>
    <row r="201">
      <c r="B201" s="10"/>
      <c r="C201" s="10"/>
    </row>
    <row r="202">
      <c r="B202" s="10"/>
      <c r="C202" s="10"/>
    </row>
    <row r="203">
      <c r="B203" s="10"/>
      <c r="C203" s="10"/>
    </row>
    <row r="204">
      <c r="B204" s="10"/>
      <c r="C204" s="10"/>
    </row>
    <row r="205">
      <c r="B205" s="10"/>
      <c r="C205" s="10"/>
    </row>
    <row r="206">
      <c r="B206" s="10"/>
      <c r="C206" s="10"/>
    </row>
    <row r="207">
      <c r="B207" s="10"/>
      <c r="C207" s="10"/>
    </row>
    <row r="208">
      <c r="B208" s="10"/>
      <c r="C208" s="10"/>
    </row>
    <row r="209">
      <c r="B209" s="10"/>
      <c r="C209" s="10"/>
    </row>
    <row r="210">
      <c r="B210" s="10"/>
      <c r="C210" s="10"/>
    </row>
    <row r="211">
      <c r="B211" s="10"/>
      <c r="C211" s="10"/>
    </row>
    <row r="212">
      <c r="B212" s="10"/>
      <c r="C212" s="10"/>
    </row>
    <row r="213">
      <c r="B213" s="10"/>
      <c r="C213" s="10"/>
    </row>
    <row r="214">
      <c r="B214" s="10"/>
      <c r="C214" s="10"/>
    </row>
    <row r="215">
      <c r="B215" s="10"/>
      <c r="C215" s="10"/>
    </row>
    <row r="216">
      <c r="B216" s="10"/>
      <c r="C216" s="10"/>
    </row>
    <row r="217">
      <c r="B217" s="10"/>
      <c r="C217" s="10"/>
    </row>
    <row r="218">
      <c r="B218" s="10"/>
      <c r="C218" s="10"/>
    </row>
    <row r="219">
      <c r="B219" s="10"/>
      <c r="C219" s="10"/>
    </row>
    <row r="220">
      <c r="B220" s="10"/>
      <c r="C220" s="10"/>
    </row>
    <row r="221">
      <c r="B221" s="10"/>
      <c r="C221" s="10"/>
    </row>
    <row r="222">
      <c r="B222" s="10"/>
      <c r="C222" s="10"/>
    </row>
    <row r="223">
      <c r="B223" s="10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</row>
    <row r="227">
      <c r="B227" s="10"/>
      <c r="C227" s="10"/>
    </row>
    <row r="228">
      <c r="B228" s="10"/>
      <c r="C228" s="10"/>
    </row>
    <row r="229">
      <c r="B229" s="10"/>
      <c r="C229" s="10"/>
    </row>
    <row r="230">
      <c r="B230" s="10"/>
      <c r="C230" s="10"/>
    </row>
    <row r="231">
      <c r="B231" s="10"/>
      <c r="C231" s="10"/>
    </row>
    <row r="232">
      <c r="B232" s="10"/>
      <c r="C232" s="10"/>
    </row>
    <row r="233">
      <c r="B233" s="10"/>
      <c r="C233" s="10"/>
    </row>
    <row r="234">
      <c r="B234" s="10"/>
      <c r="C234" s="10"/>
    </row>
    <row r="235">
      <c r="B235" s="10"/>
      <c r="C235" s="10"/>
    </row>
    <row r="236">
      <c r="B236" s="10"/>
      <c r="C236" s="10"/>
    </row>
    <row r="237">
      <c r="B237" s="10"/>
      <c r="C237" s="10"/>
    </row>
    <row r="238">
      <c r="B238" s="10"/>
      <c r="C238" s="10"/>
    </row>
    <row r="239">
      <c r="B239" s="10"/>
      <c r="C239" s="10"/>
    </row>
    <row r="240">
      <c r="B240" s="10"/>
      <c r="C240" s="10"/>
    </row>
    <row r="241">
      <c r="B241" s="10"/>
      <c r="C241" s="10"/>
    </row>
    <row r="242">
      <c r="B242" s="10"/>
      <c r="C242" s="10"/>
    </row>
    <row r="243">
      <c r="B243" s="10"/>
      <c r="C243" s="10"/>
    </row>
    <row r="244">
      <c r="B244" s="10"/>
      <c r="C244" s="10"/>
    </row>
    <row r="245">
      <c r="B245" s="10"/>
      <c r="C245" s="10"/>
    </row>
    <row r="246">
      <c r="B246" s="10"/>
      <c r="C246" s="10"/>
    </row>
    <row r="247">
      <c r="B247" s="10"/>
      <c r="C247" s="10"/>
    </row>
    <row r="248">
      <c r="B248" s="10"/>
      <c r="C248" s="10"/>
    </row>
    <row r="249">
      <c r="B249" s="10"/>
      <c r="C249" s="10"/>
    </row>
    <row r="250">
      <c r="B250" s="10"/>
      <c r="C250" s="10"/>
    </row>
    <row r="251">
      <c r="B251" s="10"/>
      <c r="C251" s="10"/>
    </row>
    <row r="252">
      <c r="B252" s="10"/>
      <c r="C252" s="10"/>
    </row>
    <row r="253">
      <c r="B253" s="10"/>
      <c r="C253" s="10"/>
    </row>
    <row r="254">
      <c r="B254" s="10"/>
      <c r="C254" s="10"/>
    </row>
    <row r="255">
      <c r="B255" s="10"/>
      <c r="C255" s="10"/>
    </row>
    <row r="256">
      <c r="B256" s="10"/>
      <c r="C256" s="10"/>
    </row>
    <row r="257">
      <c r="B257" s="10"/>
      <c r="C257" s="10"/>
    </row>
    <row r="258">
      <c r="B258" s="10"/>
      <c r="C258" s="10"/>
    </row>
    <row r="259">
      <c r="B259" s="10"/>
      <c r="C259" s="10"/>
    </row>
    <row r="260">
      <c r="B260" s="10"/>
      <c r="C260" s="10"/>
    </row>
    <row r="261">
      <c r="B261" s="10"/>
      <c r="C261" s="10"/>
    </row>
    <row r="262">
      <c r="B262" s="10"/>
      <c r="C262" s="10"/>
    </row>
    <row r="263">
      <c r="B263" s="10"/>
      <c r="C263" s="10"/>
    </row>
    <row r="264">
      <c r="B264" s="10"/>
      <c r="C264" s="10"/>
    </row>
    <row r="265">
      <c r="B265" s="10"/>
      <c r="C265" s="10"/>
    </row>
    <row r="266">
      <c r="B266" s="10"/>
      <c r="C266" s="10"/>
    </row>
    <row r="267">
      <c r="B267" s="10"/>
      <c r="C267" s="10"/>
    </row>
    <row r="268">
      <c r="B268" s="10"/>
      <c r="C268" s="10"/>
    </row>
    <row r="269">
      <c r="B269" s="10"/>
      <c r="C269" s="10"/>
    </row>
    <row r="270">
      <c r="B270" s="10"/>
      <c r="C270" s="10"/>
    </row>
    <row r="271">
      <c r="B271" s="10"/>
      <c r="C271" s="10"/>
    </row>
    <row r="272">
      <c r="B272" s="10"/>
      <c r="C272" s="10"/>
    </row>
    <row r="273">
      <c r="B273" s="10"/>
      <c r="C273" s="10"/>
    </row>
    <row r="274">
      <c r="B274" s="10"/>
      <c r="C274" s="10"/>
    </row>
    <row r="275">
      <c r="B275" s="10"/>
      <c r="C275" s="10"/>
    </row>
    <row r="276">
      <c r="B276" s="10"/>
      <c r="C276" s="10"/>
    </row>
    <row r="277">
      <c r="B277" s="10"/>
      <c r="C277" s="10"/>
    </row>
    <row r="278">
      <c r="B278" s="10"/>
      <c r="C278" s="10"/>
    </row>
    <row r="279">
      <c r="B279" s="10"/>
      <c r="C279" s="10"/>
    </row>
    <row r="280">
      <c r="B280" s="10"/>
      <c r="C280" s="10"/>
    </row>
    <row r="281">
      <c r="B281" s="10"/>
      <c r="C281" s="10"/>
    </row>
    <row r="282">
      <c r="B282" s="10"/>
      <c r="C282" s="10"/>
    </row>
    <row r="283">
      <c r="B283" s="10"/>
      <c r="C283" s="10"/>
    </row>
    <row r="284">
      <c r="B284" s="10"/>
      <c r="C284" s="10"/>
    </row>
    <row r="285">
      <c r="B285" s="10"/>
      <c r="C285" s="10"/>
    </row>
    <row r="286">
      <c r="B286" s="10"/>
      <c r="C286" s="10"/>
    </row>
    <row r="287">
      <c r="B287" s="10"/>
      <c r="C287" s="10"/>
    </row>
    <row r="288">
      <c r="B288" s="10"/>
      <c r="C288" s="10"/>
    </row>
    <row r="289">
      <c r="B289" s="10"/>
      <c r="C289" s="10"/>
    </row>
    <row r="290">
      <c r="B290" s="10"/>
      <c r="C290" s="10"/>
    </row>
    <row r="291">
      <c r="B291" s="10"/>
      <c r="C291" s="10"/>
    </row>
    <row r="292">
      <c r="B292" s="10"/>
      <c r="C292" s="10"/>
    </row>
    <row r="293">
      <c r="B293" s="10"/>
      <c r="C293" s="10"/>
    </row>
    <row r="294">
      <c r="B294" s="10"/>
      <c r="C294" s="10"/>
    </row>
    <row r="295">
      <c r="B295" s="10"/>
      <c r="C295" s="10"/>
    </row>
    <row r="296">
      <c r="B296" s="10"/>
      <c r="C296" s="10"/>
    </row>
    <row r="297">
      <c r="B297" s="10"/>
      <c r="C297" s="10"/>
    </row>
    <row r="298">
      <c r="B298" s="10"/>
      <c r="C298" s="10"/>
    </row>
    <row r="299">
      <c r="B299" s="10"/>
      <c r="C299" s="10"/>
    </row>
    <row r="300">
      <c r="B300" s="10"/>
      <c r="C300" s="10"/>
    </row>
    <row r="301">
      <c r="B301" s="10"/>
      <c r="C301" s="10"/>
    </row>
    <row r="302">
      <c r="B302" s="10"/>
      <c r="C302" s="10"/>
    </row>
    <row r="303">
      <c r="B303" s="10"/>
      <c r="C303" s="10"/>
    </row>
    <row r="304">
      <c r="B304" s="10"/>
      <c r="C304" s="10"/>
    </row>
    <row r="305">
      <c r="B305" s="10"/>
      <c r="C305" s="10"/>
    </row>
    <row r="306">
      <c r="B306" s="10"/>
      <c r="C306" s="10"/>
    </row>
    <row r="307">
      <c r="B307" s="10"/>
      <c r="C307" s="10"/>
    </row>
    <row r="308">
      <c r="B308" s="10"/>
      <c r="C308" s="10"/>
    </row>
    <row r="309">
      <c r="B309" s="10"/>
      <c r="C309" s="10"/>
    </row>
    <row r="310">
      <c r="B310" s="10"/>
      <c r="C310" s="10"/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  <row r="999">
      <c r="B999" s="10"/>
      <c r="C999" s="10"/>
    </row>
    <row r="1000">
      <c r="B1000" s="10"/>
      <c r="C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390.0</v>
      </c>
      <c r="B1" s="4" t="s">
        <v>398</v>
      </c>
    </row>
    <row r="2">
      <c r="A2" s="4">
        <v>20.0</v>
      </c>
      <c r="B2" s="4" t="s">
        <v>399</v>
      </c>
    </row>
    <row r="3">
      <c r="A3" s="4">
        <v>150.0</v>
      </c>
      <c r="B3" s="4" t="s">
        <v>400</v>
      </c>
    </row>
    <row r="4">
      <c r="A4" s="4">
        <v>60.0</v>
      </c>
      <c r="B4" s="4" t="s">
        <v>401</v>
      </c>
    </row>
    <row r="5">
      <c r="A5" s="4">
        <v>160.0</v>
      </c>
      <c r="B5" s="4" t="s">
        <v>402</v>
      </c>
    </row>
    <row r="8">
      <c r="B8" s="4" t="s">
        <v>403</v>
      </c>
      <c r="C8" s="4" t="s">
        <v>404</v>
      </c>
      <c r="D8" s="4" t="s">
        <v>405</v>
      </c>
    </row>
    <row r="9">
      <c r="A9" s="4" t="s">
        <v>406</v>
      </c>
      <c r="B9" s="4">
        <v>550.0</v>
      </c>
      <c r="C9" s="4" t="s">
        <v>407</v>
      </c>
      <c r="D9" s="4">
        <v>450.0</v>
      </c>
    </row>
    <row r="10">
      <c r="A10" s="4" t="s">
        <v>402</v>
      </c>
      <c r="B10" s="4">
        <v>200.0</v>
      </c>
      <c r="D10" s="4">
        <v>150.0</v>
      </c>
    </row>
    <row r="11">
      <c r="A11" s="4" t="s">
        <v>408</v>
      </c>
      <c r="B11" s="4">
        <v>200.0</v>
      </c>
      <c r="D11" s="4">
        <v>150.0</v>
      </c>
    </row>
    <row r="12">
      <c r="A12" s="4" t="s">
        <v>409</v>
      </c>
      <c r="B12" s="4">
        <v>75.0</v>
      </c>
      <c r="D12" s="4">
        <v>60.0</v>
      </c>
    </row>
    <row r="14">
      <c r="A14" s="4" t="s">
        <v>410</v>
      </c>
      <c r="B14" s="7">
        <f t="shared" ref="B14:D14" si="1">SUM(B9:B12)</f>
        <v>1025</v>
      </c>
      <c r="C14" s="7">
        <f t="shared" si="1"/>
        <v>0</v>
      </c>
      <c r="D14" s="7">
        <f t="shared" si="1"/>
        <v>810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411</v>
      </c>
      <c r="C1" s="4" t="s">
        <v>412</v>
      </c>
      <c r="D1" s="4" t="s">
        <v>413</v>
      </c>
      <c r="E1" s="4" t="s">
        <v>414</v>
      </c>
      <c r="F1" s="4" t="s">
        <v>415</v>
      </c>
      <c r="G1" s="4" t="s">
        <v>416</v>
      </c>
      <c r="H1" s="4" t="s">
        <v>417</v>
      </c>
      <c r="I1" s="4" t="s">
        <v>418</v>
      </c>
    </row>
    <row r="2">
      <c r="A2" s="4" t="s">
        <v>419</v>
      </c>
      <c r="B2" s="4" t="s">
        <v>103</v>
      </c>
      <c r="C2" s="4">
        <v>7.0</v>
      </c>
      <c r="D2" s="4">
        <v>8.0</v>
      </c>
      <c r="E2" s="4">
        <v>7.0</v>
      </c>
      <c r="F2" s="4">
        <v>10.0</v>
      </c>
      <c r="G2" s="7">
        <f t="shared" ref="G2:G20" si="1">round(SUM(C2:F2)/4, 1)</f>
        <v>8</v>
      </c>
      <c r="H2" s="4">
        <v>7.0</v>
      </c>
      <c r="I2" s="4" t="s">
        <v>420</v>
      </c>
    </row>
    <row r="3">
      <c r="B3" s="4" t="s">
        <v>144</v>
      </c>
      <c r="C3" s="4">
        <v>10.0</v>
      </c>
      <c r="D3" s="4">
        <v>10.0</v>
      </c>
      <c r="E3" s="4">
        <v>9.0</v>
      </c>
      <c r="F3" s="4">
        <v>9.0</v>
      </c>
      <c r="G3" s="7">
        <f t="shared" si="1"/>
        <v>9.5</v>
      </c>
      <c r="I3" s="4" t="s">
        <v>421</v>
      </c>
    </row>
    <row r="4">
      <c r="B4" s="4" t="s">
        <v>179</v>
      </c>
      <c r="C4" s="4">
        <v>8.0</v>
      </c>
      <c r="D4" s="4">
        <v>9.5</v>
      </c>
      <c r="E4" s="4">
        <v>9.5</v>
      </c>
      <c r="F4" s="4">
        <v>10.0</v>
      </c>
      <c r="G4" s="7">
        <f t="shared" si="1"/>
        <v>9.3</v>
      </c>
    </row>
    <row r="5">
      <c r="B5" s="4" t="s">
        <v>43</v>
      </c>
      <c r="C5" s="4">
        <v>8.5</v>
      </c>
      <c r="D5" s="4">
        <v>9.5</v>
      </c>
      <c r="E5" s="4">
        <v>9.0</v>
      </c>
      <c r="F5" s="4">
        <v>9.0</v>
      </c>
      <c r="G5" s="7">
        <f t="shared" si="1"/>
        <v>9</v>
      </c>
    </row>
    <row r="6">
      <c r="B6" s="4" t="s">
        <v>104</v>
      </c>
      <c r="C6" s="4">
        <v>8.0</v>
      </c>
      <c r="D6" s="4">
        <v>9.0</v>
      </c>
      <c r="E6" s="4">
        <v>9.5</v>
      </c>
      <c r="F6" s="4">
        <v>10.0</v>
      </c>
      <c r="G6" s="7">
        <f t="shared" si="1"/>
        <v>9.1</v>
      </c>
    </row>
    <row r="7">
      <c r="B7" s="4" t="s">
        <v>142</v>
      </c>
      <c r="C7" s="4">
        <v>7.0</v>
      </c>
      <c r="D7" s="4">
        <v>8.0</v>
      </c>
      <c r="E7" s="4">
        <v>9.0</v>
      </c>
      <c r="F7" s="4">
        <v>8.0</v>
      </c>
      <c r="G7" s="7">
        <f t="shared" si="1"/>
        <v>8</v>
      </c>
    </row>
    <row r="8">
      <c r="B8" s="4" t="s">
        <v>56</v>
      </c>
      <c r="C8" s="4">
        <v>9.0</v>
      </c>
      <c r="D8" s="4">
        <v>8.5</v>
      </c>
      <c r="E8" s="4">
        <v>9.5</v>
      </c>
      <c r="F8" s="4">
        <v>8.0</v>
      </c>
      <c r="G8" s="7">
        <f t="shared" si="1"/>
        <v>8.8</v>
      </c>
    </row>
    <row r="9">
      <c r="B9" s="4" t="s">
        <v>91</v>
      </c>
      <c r="C9" s="4">
        <v>9.0</v>
      </c>
      <c r="D9" s="4">
        <v>8.5</v>
      </c>
      <c r="E9" s="4">
        <v>9.5</v>
      </c>
      <c r="F9" s="4">
        <v>9.0</v>
      </c>
      <c r="G9" s="7">
        <f t="shared" si="1"/>
        <v>9</v>
      </c>
    </row>
    <row r="10">
      <c r="B10" s="4" t="s">
        <v>422</v>
      </c>
      <c r="C10" s="4">
        <v>7.5</v>
      </c>
      <c r="D10" s="4">
        <v>10.0</v>
      </c>
      <c r="E10" s="4">
        <v>9.5</v>
      </c>
      <c r="F10" s="4">
        <v>9.0</v>
      </c>
      <c r="G10" s="7">
        <f t="shared" si="1"/>
        <v>9</v>
      </c>
    </row>
    <row r="11">
      <c r="G11" s="7">
        <f t="shared" si="1"/>
        <v>0</v>
      </c>
    </row>
    <row r="12">
      <c r="G12" s="7">
        <f t="shared" si="1"/>
        <v>0</v>
      </c>
    </row>
    <row r="13">
      <c r="G13" s="7">
        <f t="shared" si="1"/>
        <v>0</v>
      </c>
    </row>
    <row r="14">
      <c r="G14" s="7">
        <f t="shared" si="1"/>
        <v>0</v>
      </c>
    </row>
    <row r="15">
      <c r="G15" s="7">
        <f t="shared" si="1"/>
        <v>0</v>
      </c>
    </row>
    <row r="16">
      <c r="G16" s="7">
        <f t="shared" si="1"/>
        <v>0</v>
      </c>
    </row>
    <row r="17">
      <c r="G17" s="7">
        <f t="shared" si="1"/>
        <v>0</v>
      </c>
    </row>
    <row r="18">
      <c r="G18" s="7">
        <f t="shared" si="1"/>
        <v>0</v>
      </c>
    </row>
    <row r="19">
      <c r="G19" s="7">
        <f t="shared" si="1"/>
        <v>0</v>
      </c>
    </row>
    <row r="20">
      <c r="G20" s="7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7.5"/>
    <col customWidth="1" min="3" max="3" width="22.13"/>
    <col customWidth="1" hidden="1" min="4" max="4" width="27.63"/>
    <col customWidth="1" min="5" max="6" width="15.88"/>
    <col hidden="1" min="9" max="10" width="12.63"/>
    <col customWidth="1" min="11" max="11" width="76.5"/>
  </cols>
  <sheetData>
    <row r="1">
      <c r="A1" s="12" t="s">
        <v>423</v>
      </c>
      <c r="B1" s="12" t="s">
        <v>424</v>
      </c>
      <c r="C1" s="12" t="s">
        <v>425</v>
      </c>
      <c r="D1" s="13" t="s">
        <v>426</v>
      </c>
      <c r="E1" s="14" t="s">
        <v>425</v>
      </c>
      <c r="F1" s="12" t="s">
        <v>427</v>
      </c>
      <c r="G1" s="12" t="s">
        <v>428</v>
      </c>
      <c r="H1" s="12" t="s">
        <v>429</v>
      </c>
      <c r="I1" s="12" t="s">
        <v>430</v>
      </c>
      <c r="J1" s="12" t="s">
        <v>431</v>
      </c>
      <c r="K1" s="4" t="s">
        <v>1</v>
      </c>
      <c r="L1" s="4" t="s">
        <v>1</v>
      </c>
    </row>
    <row r="2">
      <c r="A2" s="15">
        <v>2.0001018467346E13</v>
      </c>
      <c r="B2" s="15" t="s">
        <v>432</v>
      </c>
      <c r="C2" s="16">
        <v>45092.61487268518</v>
      </c>
      <c r="D2" s="17" t="str">
        <f t="shared" ref="D2:D226" si="1">TEXT(C2,"yyyy-mm-dd")&amp;B2</f>
        <v>2023-06-15kantos_finest</v>
      </c>
      <c r="E2" s="18" t="s">
        <v>433</v>
      </c>
      <c r="F2" s="15">
        <v>72.96</v>
      </c>
      <c r="G2" s="15" t="s">
        <v>434</v>
      </c>
      <c r="H2" s="15">
        <v>72.96</v>
      </c>
      <c r="I2" s="15" t="s">
        <v>435</v>
      </c>
      <c r="J2" s="15" t="s">
        <v>436</v>
      </c>
      <c r="K2" s="7" t="str">
        <f>VLOOKUP(D2,'purchases Jul22'!$A$1:$K$134,4,false)</f>
        <v>#N/A</v>
      </c>
      <c r="L2" s="7" t="s">
        <v>437</v>
      </c>
    </row>
    <row r="3">
      <c r="A3" s="15">
        <v>2.0000996509469E13</v>
      </c>
      <c r="B3" s="15" t="s">
        <v>438</v>
      </c>
      <c r="C3" s="16">
        <v>45035.005844907406</v>
      </c>
      <c r="D3" s="17" t="str">
        <f t="shared" si="1"/>
        <v>2023-04-19tt_store_japan</v>
      </c>
      <c r="E3" s="18" t="s">
        <v>439</v>
      </c>
      <c r="F3" s="15">
        <v>81.65</v>
      </c>
      <c r="G3" s="15" t="s">
        <v>434</v>
      </c>
      <c r="H3" s="15">
        <v>81.65</v>
      </c>
      <c r="I3" s="15" t="s">
        <v>435</v>
      </c>
      <c r="J3" s="15" t="s">
        <v>440</v>
      </c>
      <c r="K3" s="7" t="str">
        <f>VLOOKUP(D3,'purchases Jul22'!$A$1:$K$134,4,false)</f>
        <v>ONE PIECE World Collectable Figure Wanokuni Onigashima Ver.3 Set BANPRESTO WCF</v>
      </c>
      <c r="L3" s="7" t="s">
        <v>441</v>
      </c>
    </row>
    <row r="4">
      <c r="A4" s="15">
        <v>2.00000993486988E14</v>
      </c>
      <c r="B4" s="15" t="s">
        <v>442</v>
      </c>
      <c r="C4" s="16">
        <v>45029.41777777778</v>
      </c>
      <c r="D4" s="17" t="str">
        <f t="shared" si="1"/>
        <v>2023-04-13atilioorel_0</v>
      </c>
      <c r="E4" s="18" t="s">
        <v>443</v>
      </c>
      <c r="F4" s="15">
        <v>375.71</v>
      </c>
      <c r="G4" s="15" t="s">
        <v>444</v>
      </c>
      <c r="H4" s="15">
        <v>375.71</v>
      </c>
      <c r="I4" s="15" t="s">
        <v>435</v>
      </c>
      <c r="J4" s="15" t="s">
        <v>440</v>
      </c>
      <c r="K4" s="7" t="str">
        <f>VLOOKUP(D4,'purchases Jul22'!$A$1:$K$134,4,false)</f>
        <v>PSA 10 2004 Japanese Pokemon Card #69 Rocket’s Suicune Ex Holo Gem Mint</v>
      </c>
      <c r="L4" s="7" t="s">
        <v>445</v>
      </c>
    </row>
    <row r="5">
      <c r="A5" s="15">
        <v>2.00000993486988E14</v>
      </c>
      <c r="B5" s="15" t="s">
        <v>442</v>
      </c>
      <c r="C5" s="16">
        <v>45029.41777777778</v>
      </c>
      <c r="D5" s="17" t="str">
        <f t="shared" si="1"/>
        <v>2023-04-13atilioorel_0</v>
      </c>
      <c r="E5" s="18" t="s">
        <v>443</v>
      </c>
      <c r="F5" s="15">
        <v>375.71</v>
      </c>
      <c r="G5" s="15" t="s">
        <v>434</v>
      </c>
      <c r="H5" s="15">
        <v>375.71</v>
      </c>
      <c r="I5" s="15" t="s">
        <v>435</v>
      </c>
      <c r="J5" s="15" t="s">
        <v>440</v>
      </c>
      <c r="K5" s="7" t="str">
        <f>VLOOKUP(D5,'purchases Jul22'!$A$1:$K$134,4,false)</f>
        <v>PSA 10 2004 Japanese Pokemon Card #69 Rocket’s Suicune Ex Holo Gem Mint</v>
      </c>
      <c r="L5" s="7" t="s">
        <v>445</v>
      </c>
    </row>
    <row r="6">
      <c r="A6" s="15">
        <v>1.80000991977573E14</v>
      </c>
      <c r="B6" s="15" t="s">
        <v>446</v>
      </c>
      <c r="C6" s="16">
        <v>45025.476631944446</v>
      </c>
      <c r="D6" s="17" t="str">
        <f t="shared" si="1"/>
        <v>2023-04-09atomic_sack</v>
      </c>
      <c r="E6" s="18" t="s">
        <v>447</v>
      </c>
      <c r="F6" s="15">
        <v>28.86</v>
      </c>
      <c r="G6" s="15" t="s">
        <v>434</v>
      </c>
      <c r="H6" s="15">
        <v>28.86</v>
      </c>
      <c r="I6" s="15" t="s">
        <v>435</v>
      </c>
      <c r="J6" s="15" t="s">
        <v>440</v>
      </c>
      <c r="K6" s="7" t="str">
        <f>VLOOKUP(D6,'purchases Jul22'!$A$1:$K$134,4,false)</f>
        <v>PSA 10 2020 Pokemon Japanese SWSH Legendary Heartbeat #050 Jirachi</v>
      </c>
      <c r="L6" s="7" t="s">
        <v>448</v>
      </c>
    </row>
    <row r="7">
      <c r="A7" s="15">
        <v>1.60000983911767E14</v>
      </c>
      <c r="B7" s="15" t="s">
        <v>449</v>
      </c>
      <c r="C7" s="16">
        <v>45004.69872685185</v>
      </c>
      <c r="D7" s="17" t="str">
        <f t="shared" si="1"/>
        <v>2023-03-19absolutecardz</v>
      </c>
      <c r="E7" s="18" t="s">
        <v>450</v>
      </c>
      <c r="F7" s="15">
        <v>82.77</v>
      </c>
      <c r="G7" s="15" t="s">
        <v>434</v>
      </c>
      <c r="H7" s="15">
        <v>82.77</v>
      </c>
      <c r="I7" s="15" t="s">
        <v>451</v>
      </c>
      <c r="J7" s="15" t="s">
        <v>436</v>
      </c>
      <c r="K7" s="7" t="str">
        <f>VLOOKUP(D7,'purchases Jul22'!$A$1:$K$134,4,false)</f>
        <v>Pokémon 158/BW-P Reshiram Ex Black Star Promo Japanese PSA 9 Mint</v>
      </c>
      <c r="L7" s="7" t="s">
        <v>452</v>
      </c>
    </row>
    <row r="8">
      <c r="A8" s="15">
        <v>2.60000983098976E14</v>
      </c>
      <c r="B8" s="15" t="s">
        <v>453</v>
      </c>
      <c r="C8" s="16">
        <v>45003.79797453704</v>
      </c>
      <c r="D8" s="17" t="str">
        <f t="shared" si="1"/>
        <v>2023-03-18korekutapokemon</v>
      </c>
      <c r="E8" s="18" t="s">
        <v>454</v>
      </c>
      <c r="F8" s="15">
        <v>148.1</v>
      </c>
      <c r="G8" s="15" t="s">
        <v>434</v>
      </c>
      <c r="H8" s="15">
        <v>148.1</v>
      </c>
      <c r="I8" s="15" t="s">
        <v>435</v>
      </c>
      <c r="J8" s="15" t="s">
        <v>440</v>
      </c>
      <c r="K8" s="7" t="str">
        <f>VLOOKUP(D8,'purchases Jul22'!$A$1:$K$134,4,false)</f>
        <v>PSA 9 MINT Rayquaza #DPBP442 DP5 1st Edition Pokemon Japanese Card</v>
      </c>
      <c r="L8" s="7" t="s">
        <v>455</v>
      </c>
    </row>
    <row r="9">
      <c r="A9" s="15">
        <v>8.0000978605344E13</v>
      </c>
      <c r="B9" s="15" t="s">
        <v>456</v>
      </c>
      <c r="C9" s="16">
        <v>44990.869733796295</v>
      </c>
      <c r="D9" s="17" t="str">
        <f t="shared" si="1"/>
        <v>2023-03-05tripsplus1</v>
      </c>
      <c r="E9" s="18" t="s">
        <v>457</v>
      </c>
      <c r="F9" s="15">
        <v>125.78</v>
      </c>
      <c r="G9" s="15" t="s">
        <v>434</v>
      </c>
      <c r="H9" s="15">
        <v>125.78</v>
      </c>
      <c r="I9" s="15" t="s">
        <v>435</v>
      </c>
      <c r="J9" s="15" t="s">
        <v>436</v>
      </c>
      <c r="K9" s="7" t="str">
        <f>VLOOKUP(D9,'purchases Jul22'!$A$1:$K$134,4,false)</f>
        <v>ASTRO Gaming A50 Wireless Headset + Base Station Gen 4 - Black/Silver</v>
      </c>
      <c r="L9" s="7" t="s">
        <v>458</v>
      </c>
    </row>
    <row r="10">
      <c r="A10" s="15">
        <v>1.40000977913538E14</v>
      </c>
      <c r="B10" s="15" t="s">
        <v>459</v>
      </c>
      <c r="C10" s="16">
        <v>44989.82003472222</v>
      </c>
      <c r="D10" s="17" t="str">
        <f t="shared" si="1"/>
        <v>2023-03-04johaug-2821</v>
      </c>
      <c r="E10" s="18" t="s">
        <v>460</v>
      </c>
      <c r="F10" s="15">
        <v>32.13</v>
      </c>
      <c r="G10" s="15" t="s">
        <v>434</v>
      </c>
      <c r="H10" s="15">
        <v>32.13</v>
      </c>
      <c r="I10" s="15" t="s">
        <v>435</v>
      </c>
      <c r="J10" s="15" t="s">
        <v>440</v>
      </c>
      <c r="K10" s="7" t="str">
        <f>VLOOKUP(D10,'purchases Jul22'!$A$1:$K$134,4,false)</f>
        <v>Pokemon Garchomp Beat of the Frontier 1st Ed Japanese Holo Rare #85 PSA 9</v>
      </c>
      <c r="L10" s="7" t="s">
        <v>461</v>
      </c>
    </row>
    <row r="11">
      <c r="A11" s="15">
        <v>8.0000976307847E13</v>
      </c>
      <c r="B11" s="15" t="s">
        <v>462</v>
      </c>
      <c r="C11" s="16">
        <v>44985.38627314815</v>
      </c>
      <c r="D11" s="17" t="str">
        <f t="shared" si="1"/>
        <v>2023-02-28cardcollector1124</v>
      </c>
      <c r="E11" s="18" t="s">
        <v>463</v>
      </c>
      <c r="F11" s="15">
        <v>22.38</v>
      </c>
      <c r="G11" s="15" t="s">
        <v>434</v>
      </c>
      <c r="H11" s="15">
        <v>22.38</v>
      </c>
      <c r="I11" s="15" t="s">
        <v>435</v>
      </c>
      <c r="J11" s="15" t="s">
        <v>440</v>
      </c>
      <c r="K11" s="7" t="str">
        <f>VLOOKUP(D11,'purchases Jul22'!$A$1:$K$134,4,false)</f>
        <v>Pokémon TCG Gyarados-EX BREAKPoint 114/122 Holo Full Art</v>
      </c>
      <c r="L11" s="7" t="s">
        <v>464</v>
      </c>
    </row>
    <row r="12">
      <c r="A12" s="15">
        <v>2.3000097548744E14</v>
      </c>
      <c r="B12" s="15" t="s">
        <v>465</v>
      </c>
      <c r="C12" s="16">
        <v>44984.83363425926</v>
      </c>
      <c r="D12" s="17" t="str">
        <f t="shared" si="1"/>
        <v>2023-02-27goldstar_tech</v>
      </c>
      <c r="E12" s="18" t="s">
        <v>466</v>
      </c>
      <c r="F12" s="15">
        <v>84.94</v>
      </c>
      <c r="G12" s="15" t="s">
        <v>434</v>
      </c>
      <c r="H12" s="15">
        <v>84.94</v>
      </c>
      <c r="I12" s="15" t="s">
        <v>435</v>
      </c>
      <c r="J12" s="15" t="s">
        <v>436</v>
      </c>
      <c r="K12" s="7" t="str">
        <f>VLOOKUP(D12,'purchases Jul22'!$A$1:$K$134,4,false)</f>
        <v>Astro A40 TR Wired Stereo Gaming Headset for Xbox Series X|S One PC +MixAmp UD-1</v>
      </c>
      <c r="L12" s="7" t="s">
        <v>467</v>
      </c>
    </row>
    <row r="13">
      <c r="A13" s="15">
        <v>2.50000974919384E14</v>
      </c>
      <c r="B13" s="15" t="s">
        <v>468</v>
      </c>
      <c r="C13" s="16">
        <v>44983.77712962963</v>
      </c>
      <c r="D13" s="17" t="str">
        <f t="shared" si="1"/>
        <v>2023-02-26prospectsincorperated</v>
      </c>
      <c r="E13" s="18" t="s">
        <v>469</v>
      </c>
      <c r="F13" s="15">
        <v>60.46</v>
      </c>
      <c r="G13" s="15" t="s">
        <v>434</v>
      </c>
      <c r="H13" s="15">
        <v>60.46</v>
      </c>
      <c r="I13" s="15" t="s">
        <v>435</v>
      </c>
      <c r="J13" s="15" t="s">
        <v>440</v>
      </c>
      <c r="K13" s="7" t="str">
        <f>VLOOKUP(D13,'purchases Jul22'!$A$1:$K$134,4,false)</f>
        <v>Pokemon Card 2004 Japanese Ex Undone Seal Groudon ex 056/083 PSA 9 MINT</v>
      </c>
      <c r="L13" s="7" t="s">
        <v>470</v>
      </c>
    </row>
    <row r="14">
      <c r="A14" s="15">
        <v>1.70000974851139E14</v>
      </c>
      <c r="B14" s="15" t="s">
        <v>471</v>
      </c>
      <c r="C14" s="16">
        <v>44982.822534722225</v>
      </c>
      <c r="D14" s="17" t="str">
        <f t="shared" si="1"/>
        <v>2023-02-25tziekscards</v>
      </c>
      <c r="E14" s="18" t="s">
        <v>472</v>
      </c>
      <c r="F14" s="15">
        <v>34.41</v>
      </c>
      <c r="G14" s="15" t="s">
        <v>434</v>
      </c>
      <c r="H14" s="15">
        <v>34.41</v>
      </c>
      <c r="I14" s="15" t="s">
        <v>435</v>
      </c>
      <c r="J14" s="15" t="s">
        <v>440</v>
      </c>
      <c r="K14" s="7" t="str">
        <f>VLOOKUP(D14,'purchases Jul22'!$A$1:$K$134,4,false)</f>
        <v>CGC 10 PRISTINE Solrock 189/172 AR S12a VSTAR Universe Japanese Pokemon Card</v>
      </c>
      <c r="L14" s="7" t="s">
        <v>473</v>
      </c>
    </row>
    <row r="15">
      <c r="A15" s="15">
        <v>1.40000974636208E14</v>
      </c>
      <c r="B15" s="15" t="s">
        <v>474</v>
      </c>
      <c r="C15" s="16">
        <v>44981.87033564815</v>
      </c>
      <c r="D15" s="17" t="str">
        <f t="shared" si="1"/>
        <v>2023-02-24jmillydog</v>
      </c>
      <c r="E15" s="18" t="s">
        <v>475</v>
      </c>
      <c r="F15" s="15">
        <v>160.9</v>
      </c>
      <c r="G15" s="15" t="s">
        <v>434</v>
      </c>
      <c r="H15" s="15">
        <v>160.9</v>
      </c>
      <c r="I15" s="15" t="s">
        <v>435</v>
      </c>
      <c r="J15" s="15" t="s">
        <v>440</v>
      </c>
      <c r="K15" s="7" t="str">
        <f>VLOOKUP(D15,'purchases Jul22'!$A$1:$K$134,4,false)</f>
        <v>Mew 119/128 Holo - 1st Edition - Pokemon TCG Expedition CGC 8.5</v>
      </c>
      <c r="L15" s="7" t="s">
        <v>476</v>
      </c>
    </row>
    <row r="16">
      <c r="A16" s="15">
        <v>1.20000972637128E14</v>
      </c>
      <c r="B16" s="15" t="s">
        <v>477</v>
      </c>
      <c r="C16" s="16">
        <v>44976.760416666664</v>
      </c>
      <c r="D16" s="17" t="str">
        <f t="shared" si="1"/>
        <v>2023-02-19jonafaz0</v>
      </c>
      <c r="E16" s="18" t="s">
        <v>478</v>
      </c>
      <c r="F16" s="15">
        <v>59.95</v>
      </c>
      <c r="G16" s="15" t="s">
        <v>434</v>
      </c>
      <c r="H16" s="15">
        <v>59.95</v>
      </c>
      <c r="I16" s="15" t="s">
        <v>435</v>
      </c>
      <c r="J16" s="15" t="s">
        <v>436</v>
      </c>
      <c r="K16" s="7" t="str">
        <f>VLOOKUP(D16,'purchases Jul22'!$A$1:$K$134,4,false)</f>
        <v>#N/A</v>
      </c>
      <c r="L16" s="7" t="s">
        <v>437</v>
      </c>
    </row>
    <row r="17">
      <c r="A17" s="15">
        <v>1.20000972637129E14</v>
      </c>
      <c r="B17" s="15" t="s">
        <v>479</v>
      </c>
      <c r="C17" s="16">
        <v>44976.760416666664</v>
      </c>
      <c r="D17" s="17" t="str">
        <f t="shared" si="1"/>
        <v>2023-02-19reverty_store_japan</v>
      </c>
      <c r="E17" s="18" t="s">
        <v>478</v>
      </c>
      <c r="F17" s="15">
        <v>4.36</v>
      </c>
      <c r="G17" s="15" t="s">
        <v>434</v>
      </c>
      <c r="H17" s="15">
        <v>4.36</v>
      </c>
      <c r="I17" s="15" t="s">
        <v>435</v>
      </c>
      <c r="J17" s="15" t="s">
        <v>436</v>
      </c>
      <c r="K17" s="7" t="str">
        <f>VLOOKUP(D17,'purchases Jul22'!$A$1:$K$134,4,false)</f>
        <v>#N/A</v>
      </c>
      <c r="L17" s="7" t="s">
        <v>437</v>
      </c>
    </row>
    <row r="18">
      <c r="A18" s="15">
        <v>1.30000970351642E14</v>
      </c>
      <c r="B18" s="15" t="s">
        <v>480</v>
      </c>
      <c r="C18" s="16">
        <v>44970.92517361111</v>
      </c>
      <c r="D18" s="17" t="str">
        <f t="shared" si="1"/>
        <v>2023-02-13jaychen1993</v>
      </c>
      <c r="E18" s="18" t="s">
        <v>481</v>
      </c>
      <c r="F18" s="15">
        <v>73.4</v>
      </c>
      <c r="G18" s="15" t="s">
        <v>434</v>
      </c>
      <c r="H18" s="15">
        <v>73.4</v>
      </c>
      <c r="I18" s="15" t="s">
        <v>435</v>
      </c>
      <c r="J18" s="15" t="s">
        <v>440</v>
      </c>
      <c r="K18" s="7" t="str">
        <f>VLOOKUP(D18,'purchases Jul22'!$A$1:$K$134,4,false)</f>
        <v>70271327 GALARIAN SLOWKING V 2021 Pokemon SWSH Japan 080 Peerless Fighter PSA 10</v>
      </c>
      <c r="L18" s="7" t="s">
        <v>482</v>
      </c>
    </row>
    <row r="19">
      <c r="A19" s="15">
        <v>1.70000967980346E14</v>
      </c>
      <c r="B19" s="15" t="s">
        <v>483</v>
      </c>
      <c r="C19" s="16">
        <v>44965.326006944444</v>
      </c>
      <c r="D19" s="17" t="str">
        <f t="shared" si="1"/>
        <v>2023-02-08persona-14</v>
      </c>
      <c r="E19" s="18" t="s">
        <v>484</v>
      </c>
      <c r="F19" s="15">
        <v>5.45</v>
      </c>
      <c r="G19" s="15" t="s">
        <v>434</v>
      </c>
      <c r="H19" s="15">
        <v>5.45</v>
      </c>
      <c r="I19" s="15" t="s">
        <v>435</v>
      </c>
      <c r="J19" s="15" t="s">
        <v>436</v>
      </c>
      <c r="K19" s="7" t="str">
        <f>VLOOKUP(D19,'purchases Jul22'!$A$1:$K$134,4,false)</f>
        <v>Pokemon Card Bombirdier AR 089/078 sv1V Japanese japan Holo TCG Near Mint</v>
      </c>
      <c r="L19" s="7" t="s">
        <v>485</v>
      </c>
    </row>
    <row r="20">
      <c r="A20" s="15">
        <v>1.00000967714053E14</v>
      </c>
      <c r="B20" s="15" t="s">
        <v>486</v>
      </c>
      <c r="C20" s="16">
        <v>44963.94693287037</v>
      </c>
      <c r="D20" s="17" t="str">
        <f t="shared" si="1"/>
        <v>2023-02-06probstein123</v>
      </c>
      <c r="E20" s="18" t="s">
        <v>487</v>
      </c>
      <c r="F20" s="15">
        <v>73.51</v>
      </c>
      <c r="G20" s="15" t="s">
        <v>434</v>
      </c>
      <c r="H20" s="15">
        <v>73.51</v>
      </c>
      <c r="I20" s="15" t="s">
        <v>435</v>
      </c>
      <c r="J20" s="15" t="s">
        <v>436</v>
      </c>
      <c r="K20" s="7" t="str">
        <f>VLOOKUP(D20,'purchases Jul22'!$A$1:$K$134,4,false)</f>
        <v>2012 Pokemon Jpn B &amp; W Spiral Force 1st Ed. #033 Absol - Holo PSA 9 MINT</v>
      </c>
      <c r="L20" s="7" t="s">
        <v>488</v>
      </c>
    </row>
    <row r="21">
      <c r="A21" s="15">
        <v>2.70000966124522E14</v>
      </c>
      <c r="B21" s="15" t="s">
        <v>489</v>
      </c>
      <c r="C21" s="16">
        <v>44961.794583333336</v>
      </c>
      <c r="D21" s="17" t="str">
        <f t="shared" si="1"/>
        <v>2023-02-04bootsy81</v>
      </c>
      <c r="E21" s="18" t="s">
        <v>490</v>
      </c>
      <c r="F21" s="15">
        <v>116.52</v>
      </c>
      <c r="G21" s="15" t="s">
        <v>434</v>
      </c>
      <c r="H21" s="15">
        <v>116.52</v>
      </c>
      <c r="I21" s="15" t="s">
        <v>435</v>
      </c>
      <c r="J21" s="15" t="s">
        <v>436</v>
      </c>
      <c r="K21" s="7" t="str">
        <f>VLOOKUP(D21,'purchases Jul22'!$A$1:$K$134,4,false)</f>
        <v>2004 Rocket's Scyther EX Holo 1st Ed Rocket Gang Strikes Back JPN PSA MINT 9</v>
      </c>
      <c r="L21" s="7" t="s">
        <v>491</v>
      </c>
    </row>
    <row r="22">
      <c r="A22" s="15">
        <v>2.40000967673925E14</v>
      </c>
      <c r="B22" s="15" t="s">
        <v>492</v>
      </c>
      <c r="C22" s="16">
        <v>44961.79369212963</v>
      </c>
      <c r="D22" s="17" t="str">
        <f t="shared" si="1"/>
        <v>2023-02-04supersaiyen89</v>
      </c>
      <c r="E22" s="18" t="s">
        <v>490</v>
      </c>
      <c r="F22" s="15">
        <v>44.92</v>
      </c>
      <c r="G22" s="15" t="s">
        <v>434</v>
      </c>
      <c r="H22" s="15">
        <v>44.92</v>
      </c>
      <c r="I22" s="15" t="s">
        <v>435</v>
      </c>
      <c r="J22" s="15" t="s">
        <v>436</v>
      </c>
      <c r="K22" s="7" t="str">
        <f>VLOOKUP(D22,'purchases Jul22'!$A$1:$K$134,4,false)</f>
        <v>Cgc 9 Pokémon TCG Celebi V Fusion Strike 245/264 Holo Full Art</v>
      </c>
      <c r="L22" s="7" t="s">
        <v>493</v>
      </c>
    </row>
    <row r="23">
      <c r="A23" s="15">
        <v>2.00000965680919E14</v>
      </c>
      <c r="B23" s="15" t="s">
        <v>494</v>
      </c>
      <c r="C23" s="16">
        <v>44959.99329861111</v>
      </c>
      <c r="D23" s="17" t="str">
        <f t="shared" si="1"/>
        <v>2023-02-02victamat0</v>
      </c>
      <c r="E23" s="18" t="s">
        <v>495</v>
      </c>
      <c r="F23" s="15">
        <v>28.29</v>
      </c>
      <c r="G23" s="15" t="s">
        <v>434</v>
      </c>
      <c r="H23" s="15">
        <v>28.29</v>
      </c>
      <c r="I23" s="15" t="s">
        <v>435</v>
      </c>
      <c r="J23" s="15" t="s">
        <v>436</v>
      </c>
      <c r="K23" s="7" t="str">
        <f>VLOOKUP(D23,'purchases Jul22'!$A$1:$K$134,4,false)</f>
        <v>Custom Metro Boomin - Heroes &amp; Villains Vintage Poster</v>
      </c>
      <c r="L23" s="7" t="s">
        <v>496</v>
      </c>
    </row>
    <row r="24">
      <c r="A24" s="15">
        <v>9.0000963479991E13</v>
      </c>
      <c r="B24" s="15" t="s">
        <v>497</v>
      </c>
      <c r="C24" s="16">
        <v>44953.589537037034</v>
      </c>
      <c r="D24" s="17" t="str">
        <f t="shared" si="1"/>
        <v>2023-01-27eastnccards</v>
      </c>
      <c r="E24" s="18" t="s">
        <v>498</v>
      </c>
      <c r="F24" s="15">
        <v>419.27</v>
      </c>
      <c r="G24" s="15" t="s">
        <v>434</v>
      </c>
      <c r="H24" s="15">
        <v>419.27</v>
      </c>
      <c r="I24" s="15" t="s">
        <v>435</v>
      </c>
      <c r="J24" s="15" t="s">
        <v>436</v>
      </c>
      <c r="K24" s="7" t="str">
        <f>VLOOKUP(D24,'purchases Jul22'!$A$1:$K$134,4,false)</f>
        <v>#N/A</v>
      </c>
      <c r="L24" s="7" t="s">
        <v>437</v>
      </c>
    </row>
    <row r="25">
      <c r="A25" s="15">
        <v>2.7000096234176E14</v>
      </c>
      <c r="B25" s="15" t="s">
        <v>499</v>
      </c>
      <c r="C25" s="16">
        <v>44952.500231481485</v>
      </c>
      <c r="D25" s="17" t="str">
        <f t="shared" si="1"/>
        <v>2023-01-26tjames1919</v>
      </c>
      <c r="E25" s="18" t="s">
        <v>500</v>
      </c>
      <c r="F25" s="15">
        <v>314.45</v>
      </c>
      <c r="G25" s="15" t="s">
        <v>434</v>
      </c>
      <c r="H25" s="15">
        <v>314.45</v>
      </c>
      <c r="I25" s="15" t="s">
        <v>435</v>
      </c>
      <c r="J25" s="15" t="s">
        <v>436</v>
      </c>
      <c r="K25" s="7" t="str">
        <f>VLOOKUP(D25,'purchases Jul22'!$A$1:$K$134,4,false)</f>
        <v>Pokemon PSA 9 MINT Holo Celebi EX 006/PLAY Promo Japanese EX Unseen Forces</v>
      </c>
      <c r="L25" s="7" t="s">
        <v>501</v>
      </c>
    </row>
    <row r="26">
      <c r="A26" s="15">
        <v>1.90000961866312E14</v>
      </c>
      <c r="B26" s="15" t="s">
        <v>502</v>
      </c>
      <c r="C26" s="16">
        <v>44950.509375</v>
      </c>
      <c r="D26" s="17" t="str">
        <f t="shared" si="1"/>
        <v>2023-01-24jam3850</v>
      </c>
      <c r="E26" s="18" t="s">
        <v>503</v>
      </c>
      <c r="F26" s="15">
        <v>78.41</v>
      </c>
      <c r="G26" s="15" t="s">
        <v>434</v>
      </c>
      <c r="H26" s="15">
        <v>78.41</v>
      </c>
      <c r="I26" s="15" t="s">
        <v>435</v>
      </c>
      <c r="J26" s="15" t="s">
        <v>436</v>
      </c>
      <c r="K26" s="7" t="str">
        <f>VLOOKUP(D26,'purchases Jul22'!$A$1:$K$134,4,false)</f>
        <v>PSA 10 Pokemon Moltres Zapdos Articuno GX Hidden Fates ETB FA Promo SM210 - 872</v>
      </c>
      <c r="L26" s="7" t="s">
        <v>504</v>
      </c>
    </row>
    <row r="27">
      <c r="A27" s="15">
        <v>1.0000962359611E13</v>
      </c>
      <c r="B27" s="15" t="s">
        <v>505</v>
      </c>
      <c r="C27" s="16">
        <v>44950.09755787037</v>
      </c>
      <c r="D27" s="17" t="str">
        <f t="shared" si="1"/>
        <v>2023-01-24nextupcollectibles</v>
      </c>
      <c r="E27" s="18" t="s">
        <v>503</v>
      </c>
      <c r="F27" s="15">
        <v>11.97</v>
      </c>
      <c r="G27" s="15" t="s">
        <v>434</v>
      </c>
      <c r="H27" s="15">
        <v>11.97</v>
      </c>
      <c r="I27" s="15" t="s">
        <v>435</v>
      </c>
      <c r="J27" s="15" t="s">
        <v>436</v>
      </c>
      <c r="K27" s="7" t="str">
        <f>VLOOKUP(D27,'purchases Jul22'!$A$1:$K$134,4,false)</f>
        <v>10 Count - NEW BCW Brand Sports Card Small Stands Holder Display</v>
      </c>
      <c r="L27" s="7" t="s">
        <v>506</v>
      </c>
    </row>
    <row r="28">
      <c r="A28" s="15">
        <v>1.00000958700799E14</v>
      </c>
      <c r="B28" s="15" t="s">
        <v>507</v>
      </c>
      <c r="C28" s="16">
        <v>44941.71984953704</v>
      </c>
      <c r="D28" s="17" t="str">
        <f t="shared" si="1"/>
        <v>2023-01-15jigglypuffpuffpass357</v>
      </c>
      <c r="E28" s="18" t="s">
        <v>508</v>
      </c>
      <c r="F28" s="15">
        <v>24.07</v>
      </c>
      <c r="G28" s="15" t="s">
        <v>434</v>
      </c>
      <c r="H28" s="15">
        <v>24.07</v>
      </c>
      <c r="I28" s="15" t="s">
        <v>435</v>
      </c>
      <c r="J28" s="15" t="s">
        <v>436</v>
      </c>
      <c r="K28" s="7" t="str">
        <f>VLOOKUP(D28,'purchases Jul22'!$A$1:$K$134,4,false)</f>
        <v>#N/A</v>
      </c>
      <c r="L28" s="7" t="s">
        <v>437</v>
      </c>
    </row>
    <row r="29">
      <c r="A29" s="15">
        <v>2.0000956743386E13</v>
      </c>
      <c r="B29" s="15" t="s">
        <v>509</v>
      </c>
      <c r="C29" s="16">
        <v>44935.84690972222</v>
      </c>
      <c r="D29" s="17" t="str">
        <f t="shared" si="1"/>
        <v>2023-01-09mandarake</v>
      </c>
      <c r="E29" s="18" t="s">
        <v>510</v>
      </c>
      <c r="F29" s="15">
        <v>59.9</v>
      </c>
      <c r="G29" s="15" t="s">
        <v>434</v>
      </c>
      <c r="H29" s="15">
        <v>59.9</v>
      </c>
      <c r="I29" s="15" t="s">
        <v>435</v>
      </c>
      <c r="J29" s="15" t="s">
        <v>436</v>
      </c>
      <c r="K29" s="7" t="str">
        <f>VLOOKUP(D29,'purchases Jul22'!$A$1:$K$134,4,false)</f>
        <v>BANDAI SPIRITS WCF One Piece Wano Country 1 2 Roronoa Zoro</v>
      </c>
      <c r="L29" s="7" t="s">
        <v>511</v>
      </c>
    </row>
    <row r="30">
      <c r="A30" s="15">
        <v>2.70000955723958E14</v>
      </c>
      <c r="B30" s="15" t="s">
        <v>512</v>
      </c>
      <c r="C30" s="16">
        <v>44935.69349537037</v>
      </c>
      <c r="D30" s="17" t="str">
        <f t="shared" si="1"/>
        <v>2023-01-09micflo1431</v>
      </c>
      <c r="E30" s="18" t="s">
        <v>510</v>
      </c>
      <c r="F30" s="15">
        <v>161.28</v>
      </c>
      <c r="G30" s="15" t="s">
        <v>434</v>
      </c>
      <c r="H30" s="15">
        <v>161.28</v>
      </c>
      <c r="I30" s="15" t="s">
        <v>435</v>
      </c>
      <c r="J30" s="15" t="s">
        <v>436</v>
      </c>
      <c r="K30" s="7" t="str">
        <f>VLOOKUP(D30,'purchases Jul22'!$A$1:$K$134,4,false)</f>
        <v>Pokemon Card TCG Charizard Gold Metal 4/102 Celebrations Ultra Premium 25th</v>
      </c>
      <c r="L30" s="7" t="s">
        <v>513</v>
      </c>
    </row>
    <row r="31">
      <c r="A31" s="15">
        <v>8.0000956059724E13</v>
      </c>
      <c r="B31" s="15" t="s">
        <v>514</v>
      </c>
      <c r="C31" s="16">
        <v>44934.89523148148</v>
      </c>
      <c r="D31" s="17" t="str">
        <f t="shared" si="1"/>
        <v>2023-01-08ollieshops</v>
      </c>
      <c r="E31" s="18" t="s">
        <v>515</v>
      </c>
      <c r="F31" s="15">
        <v>107.54</v>
      </c>
      <c r="G31" s="15" t="s">
        <v>434</v>
      </c>
      <c r="H31" s="15">
        <v>107.54</v>
      </c>
      <c r="I31" s="15" t="s">
        <v>435</v>
      </c>
      <c r="J31" s="15" t="s">
        <v>436</v>
      </c>
      <c r="K31" s="7" t="str">
        <f>VLOOKUP(D31,'purchases Jul22'!$A$1:$K$134,4,false)</f>
        <v>PSA 10 GEM MINT Flareon VMAX Sword Shield Promos 180 ALTERNATE ART Pokemon Card</v>
      </c>
      <c r="L31" s="7" t="s">
        <v>516</v>
      </c>
    </row>
    <row r="32">
      <c r="A32" s="15">
        <v>8.0000956059723E13</v>
      </c>
      <c r="B32" s="15" t="s">
        <v>517</v>
      </c>
      <c r="C32" s="16">
        <v>44934.89523148148</v>
      </c>
      <c r="D32" s="17" t="str">
        <f t="shared" si="1"/>
        <v>2023-01-08kblakney</v>
      </c>
      <c r="E32" s="18" t="s">
        <v>515</v>
      </c>
      <c r="F32" s="15">
        <v>3.05</v>
      </c>
      <c r="G32" s="15" t="s">
        <v>434</v>
      </c>
      <c r="H32" s="15">
        <v>3.05</v>
      </c>
      <c r="I32" s="15" t="s">
        <v>435</v>
      </c>
      <c r="J32" s="15" t="s">
        <v>436</v>
      </c>
      <c r="K32" s="7" t="str">
        <f>VLOOKUP(D32,'purchases Jul22'!$A$1:$K$134,4,false)</f>
        <v>Pokémon TCG Luxray [GL] LV.X World Championship Singles 109/111</v>
      </c>
      <c r="L32" s="7" t="s">
        <v>518</v>
      </c>
    </row>
    <row r="33">
      <c r="A33" s="15">
        <v>7.0000955543481E13</v>
      </c>
      <c r="B33" s="15" t="s">
        <v>519</v>
      </c>
      <c r="C33" s="16">
        <v>44933.44888888889</v>
      </c>
      <c r="D33" s="17" t="str">
        <f t="shared" si="1"/>
        <v>2023-01-07rk8796</v>
      </c>
      <c r="E33" s="18" t="s">
        <v>520</v>
      </c>
      <c r="F33" s="15">
        <v>35.94</v>
      </c>
      <c r="G33" s="15" t="s">
        <v>434</v>
      </c>
      <c r="H33" s="15">
        <v>35.94</v>
      </c>
      <c r="I33" s="15" t="s">
        <v>435</v>
      </c>
      <c r="J33" s="15" t="s">
        <v>436</v>
      </c>
      <c r="K33" s="7" t="str">
        <f>VLOOKUP(D33,'purchases Jul22'!$A$1:$K$134,4,false)</f>
        <v>Pokémon TCG Scyther Jungle 10/64 Holo Unlimited Holo Rare</v>
      </c>
      <c r="L33" s="7" t="s">
        <v>521</v>
      </c>
    </row>
    <row r="34">
      <c r="A34" s="15">
        <v>7.0000955543478E13</v>
      </c>
      <c r="B34" s="15" t="s">
        <v>522</v>
      </c>
      <c r="C34" s="16">
        <v>44933.44888888889</v>
      </c>
      <c r="D34" s="17" t="str">
        <f t="shared" si="1"/>
        <v>2023-01-07pandag24</v>
      </c>
      <c r="E34" s="18" t="s">
        <v>520</v>
      </c>
      <c r="F34" s="15">
        <v>37.68</v>
      </c>
      <c r="G34" s="15" t="s">
        <v>434</v>
      </c>
      <c r="H34" s="15">
        <v>37.68</v>
      </c>
      <c r="I34" s="15" t="s">
        <v>435</v>
      </c>
      <c r="J34" s="15" t="s">
        <v>436</v>
      </c>
      <c r="K34" s="7" t="str">
        <f>VLOOKUP(D34,'purchases Jul22'!$A$1:$K$134,4,false)</f>
        <v>2021 Pokemon SWSH Japanese Silver Lance #074 Full Art Galarian Rapidash V PSA 10</v>
      </c>
      <c r="L34" s="7" t="s">
        <v>523</v>
      </c>
    </row>
    <row r="35">
      <c r="A35" s="15">
        <v>7.0000955543482E13</v>
      </c>
      <c r="B35" s="15" t="s">
        <v>524</v>
      </c>
      <c r="C35" s="16">
        <v>44933.44888888889</v>
      </c>
      <c r="D35" s="17" t="str">
        <f t="shared" si="1"/>
        <v>2023-01-07gotmiltank</v>
      </c>
      <c r="E35" s="18" t="s">
        <v>520</v>
      </c>
      <c r="F35" s="15">
        <v>11.71</v>
      </c>
      <c r="G35" s="15" t="s">
        <v>434</v>
      </c>
      <c r="H35" s="15">
        <v>11.71</v>
      </c>
      <c r="I35" s="15" t="s">
        <v>435</v>
      </c>
      <c r="J35" s="15" t="s">
        <v>436</v>
      </c>
      <c r="K35" s="7" t="str">
        <f>VLOOKUP(D35,'purchases Jul22'!$A$1:$K$134,4,false)</f>
        <v>#N/A</v>
      </c>
      <c r="L35" s="7" t="s">
        <v>437</v>
      </c>
    </row>
    <row r="36">
      <c r="A36" s="15">
        <v>1.80000952956424E14</v>
      </c>
      <c r="B36" s="15" t="s">
        <v>525</v>
      </c>
      <c r="C36" s="16">
        <v>44927.94505787037</v>
      </c>
      <c r="D36" s="17" t="str">
        <f t="shared" si="1"/>
        <v>2023-01-01jhowe0587</v>
      </c>
      <c r="E36" s="18" t="s">
        <v>526</v>
      </c>
      <c r="F36" s="15">
        <v>76.23</v>
      </c>
      <c r="G36" s="15" t="s">
        <v>434</v>
      </c>
      <c r="H36" s="15">
        <v>76.23</v>
      </c>
      <c r="I36" s="15" t="s">
        <v>435</v>
      </c>
      <c r="J36" s="15" t="s">
        <v>436</v>
      </c>
      <c r="K36" s="7" t="str">
        <f>VLOOKUP(D36,'purchases Jul22'!$A$1:$K$134,4,false)</f>
        <v>PSA 10 Full Art Pikachu VMax Ultra Rare 2021 Pokemon Japanese VMax Climax #279</v>
      </c>
      <c r="L36" s="7" t="s">
        <v>527</v>
      </c>
    </row>
    <row r="37">
      <c r="A37" s="15">
        <v>1.200009531284E14</v>
      </c>
      <c r="B37" s="15" t="s">
        <v>528</v>
      </c>
      <c r="C37" s="16">
        <v>44927.73321759259</v>
      </c>
      <c r="D37" s="17" t="str">
        <f t="shared" si="1"/>
        <v>2023-01-01pokefeensstore</v>
      </c>
      <c r="E37" s="18" t="s">
        <v>526</v>
      </c>
      <c r="F37" s="15">
        <v>35.81</v>
      </c>
      <c r="G37" s="15" t="s">
        <v>434</v>
      </c>
      <c r="H37" s="15">
        <v>35.81</v>
      </c>
      <c r="I37" s="15" t="s">
        <v>435</v>
      </c>
      <c r="J37" s="15" t="s">
        <v>436</v>
      </c>
      <c r="K37" s="7" t="str">
        <f>VLOOKUP(D37,'purchases Jul22'!$A$1:$K$134,4,false)</f>
        <v>2022 SWSH Black Star Promo Ultra Prem Coll #260 Full Art Charizard V PSA 9 MINT!</v>
      </c>
      <c r="L37" s="7" t="s">
        <v>529</v>
      </c>
    </row>
    <row r="38">
      <c r="A38" s="15">
        <v>2.60000807173344E14</v>
      </c>
      <c r="B38" s="15" t="s">
        <v>530</v>
      </c>
      <c r="C38" s="16">
        <v>44926.709386574075</v>
      </c>
      <c r="D38" s="17" t="str">
        <f t="shared" si="1"/>
        <v>2022-12-31bswombat</v>
      </c>
      <c r="E38" s="18" t="s">
        <v>531</v>
      </c>
      <c r="F38" s="15">
        <v>9.8</v>
      </c>
      <c r="G38" s="15" t="s">
        <v>434</v>
      </c>
      <c r="H38" s="15">
        <v>9.8</v>
      </c>
      <c r="I38" s="15" t="s">
        <v>435</v>
      </c>
      <c r="J38" s="15" t="s">
        <v>440</v>
      </c>
      <c r="K38" s="7" t="str">
        <f>VLOOKUP(D38,'purchases Jul22'!$A$1:$K$134,4,false)</f>
        <v>#N/A</v>
      </c>
      <c r="L38" s="7" t="s">
        <v>437</v>
      </c>
    </row>
    <row r="39">
      <c r="A39" s="15">
        <v>2.00000807297052E14</v>
      </c>
      <c r="B39" s="15" t="s">
        <v>532</v>
      </c>
      <c r="C39" s="16">
        <v>44926.692465277774</v>
      </c>
      <c r="D39" s="17" t="str">
        <f t="shared" si="1"/>
        <v>2022-12-31acgamebreakers</v>
      </c>
      <c r="E39" s="18" t="s">
        <v>531</v>
      </c>
      <c r="F39" s="15">
        <v>7.0</v>
      </c>
      <c r="G39" s="15" t="s">
        <v>434</v>
      </c>
      <c r="H39" s="15">
        <v>7.0</v>
      </c>
      <c r="I39" s="15" t="s">
        <v>435</v>
      </c>
      <c r="J39" s="15" t="s">
        <v>440</v>
      </c>
      <c r="K39" s="7" t="str">
        <f>VLOOKUP(D39,'purchases Jul22'!$A$1:$K$134,4,false)</f>
        <v>#N/A</v>
      </c>
      <c r="L39" s="7" t="s">
        <v>437</v>
      </c>
    </row>
    <row r="40">
      <c r="A40" s="15">
        <v>2.70000806626885E14</v>
      </c>
      <c r="B40" s="15" t="s">
        <v>533</v>
      </c>
      <c r="C40" s="16">
        <v>44925.335231481484</v>
      </c>
      <c r="D40" s="17" t="str">
        <f t="shared" si="1"/>
        <v>2022-12-30tjhen05</v>
      </c>
      <c r="E40" s="18" t="s">
        <v>534</v>
      </c>
      <c r="F40" s="15">
        <v>32.5</v>
      </c>
      <c r="G40" s="15" t="s">
        <v>434</v>
      </c>
      <c r="H40" s="15">
        <v>32.5</v>
      </c>
      <c r="I40" s="15" t="s">
        <v>435</v>
      </c>
      <c r="J40" s="15" t="s">
        <v>436</v>
      </c>
      <c r="K40" s="7" t="str">
        <f>VLOOKUP(D40,'purchases Jul22'!$A$1:$K$134,4,false)</f>
        <v>#N/A</v>
      </c>
      <c r="L40" s="7" t="s">
        <v>437</v>
      </c>
    </row>
    <row r="41">
      <c r="A41" s="15">
        <v>2.60000806484702E14</v>
      </c>
      <c r="B41" s="15" t="s">
        <v>535</v>
      </c>
      <c r="C41" s="16">
        <v>44924.840474537035</v>
      </c>
      <c r="D41" s="17" t="str">
        <f t="shared" si="1"/>
        <v>2022-12-29tenryu-collector</v>
      </c>
      <c r="E41" s="18" t="s">
        <v>536</v>
      </c>
      <c r="F41" s="15">
        <v>55.54</v>
      </c>
      <c r="G41" s="15" t="s">
        <v>434</v>
      </c>
      <c r="H41" s="15">
        <v>55.54</v>
      </c>
      <c r="I41" s="15" t="s">
        <v>435</v>
      </c>
      <c r="J41" s="15" t="s">
        <v>436</v>
      </c>
      <c r="K41" s="7" t="str">
        <f>VLOOKUP(D41,'purchases Jul22'!$A$1:$K$134,4,false)</f>
        <v>#N/A</v>
      </c>
      <c r="L41" s="7" t="s">
        <v>437</v>
      </c>
    </row>
    <row r="42">
      <c r="A42" s="15">
        <v>6.0000806745105E13</v>
      </c>
      <c r="B42" s="15" t="s">
        <v>537</v>
      </c>
      <c r="C42" s="16">
        <v>44924.44484953704</v>
      </c>
      <c r="D42" s="17" t="str">
        <f t="shared" si="1"/>
        <v>2022-12-29taka3145</v>
      </c>
      <c r="E42" s="18" t="s">
        <v>536</v>
      </c>
      <c r="F42" s="15">
        <v>55.53</v>
      </c>
      <c r="G42" s="15" t="s">
        <v>434</v>
      </c>
      <c r="H42" s="15">
        <v>55.53</v>
      </c>
      <c r="I42" s="15" t="s">
        <v>435</v>
      </c>
      <c r="J42" s="15" t="s">
        <v>436</v>
      </c>
      <c r="K42" s="7" t="str">
        <f>VLOOKUP(D42,'purchases Jul22'!$A$1:$K$134,4,false)</f>
        <v>#N/A</v>
      </c>
      <c r="L42" s="7" t="s">
        <v>437</v>
      </c>
    </row>
    <row r="43">
      <c r="A43" s="15">
        <v>3.0000806156136E13</v>
      </c>
      <c r="B43" s="15" t="s">
        <v>538</v>
      </c>
      <c r="C43" s="16">
        <v>44922.94237268518</v>
      </c>
      <c r="D43" s="17" t="str">
        <f t="shared" si="1"/>
        <v>2022-12-27sora-japanstore2</v>
      </c>
      <c r="E43" s="18" t="s">
        <v>539</v>
      </c>
      <c r="F43" s="15">
        <v>135.58</v>
      </c>
      <c r="G43" s="15" t="s">
        <v>434</v>
      </c>
      <c r="H43" s="15">
        <v>135.58</v>
      </c>
      <c r="I43" s="15" t="s">
        <v>435</v>
      </c>
      <c r="J43" s="15" t="s">
        <v>436</v>
      </c>
      <c r="K43" s="7" t="str">
        <f>VLOOKUP(D43,'purchases Jul22'!$A$1:$K$134,4,false)</f>
        <v>#N/A</v>
      </c>
      <c r="L43" s="7" t="s">
        <v>437</v>
      </c>
    </row>
    <row r="44">
      <c r="A44" s="15">
        <v>1.30000805973122E14</v>
      </c>
      <c r="B44" s="15" t="s">
        <v>538</v>
      </c>
      <c r="C44" s="16">
        <v>44922.92177083333</v>
      </c>
      <c r="D44" s="17" t="str">
        <f t="shared" si="1"/>
        <v>2022-12-27sora-japanstore2</v>
      </c>
      <c r="E44" s="18" t="s">
        <v>539</v>
      </c>
      <c r="F44" s="15">
        <v>71.87</v>
      </c>
      <c r="G44" s="15" t="s">
        <v>434</v>
      </c>
      <c r="H44" s="15">
        <v>71.87</v>
      </c>
      <c r="I44" s="15" t="s">
        <v>435</v>
      </c>
      <c r="J44" s="15" t="s">
        <v>436</v>
      </c>
      <c r="K44" s="7" t="str">
        <f>VLOOKUP(D44,'purchases Jul22'!$A$1:$K$134,4,false)</f>
        <v>#N/A</v>
      </c>
      <c r="L44" s="7" t="s">
        <v>437</v>
      </c>
    </row>
    <row r="45">
      <c r="A45" s="15">
        <v>1.50000948928316E14</v>
      </c>
      <c r="B45" s="15" t="s">
        <v>540</v>
      </c>
      <c r="C45" s="16">
        <v>44914.94527777778</v>
      </c>
      <c r="D45" s="17" t="str">
        <f t="shared" si="1"/>
        <v>2022-12-19patcwongva-0</v>
      </c>
      <c r="E45" s="18" t="s">
        <v>541</v>
      </c>
      <c r="F45" s="15">
        <v>16.34</v>
      </c>
      <c r="G45" s="15" t="s">
        <v>434</v>
      </c>
      <c r="H45" s="15">
        <v>16.34</v>
      </c>
      <c r="I45" s="15" t="s">
        <v>435</v>
      </c>
      <c r="J45" s="15" t="s">
        <v>436</v>
      </c>
      <c r="K45" s="7" t="str">
        <f>VLOOKUP(D45,'purchases Jul22'!$A$1:$K$134,4,false)</f>
        <v>McDonald Happy Meal, One's Piece</v>
      </c>
      <c r="L45" s="7" t="s">
        <v>542</v>
      </c>
    </row>
    <row r="46">
      <c r="A46" s="15">
        <v>2.20000943406822E14</v>
      </c>
      <c r="B46" s="15" t="s">
        <v>543</v>
      </c>
      <c r="C46" s="16">
        <v>44901.879583333335</v>
      </c>
      <c r="D46" s="17" t="str">
        <f t="shared" si="1"/>
        <v>2022-12-06animart_japan</v>
      </c>
      <c r="E46" s="18" t="s">
        <v>544</v>
      </c>
      <c r="F46" s="15">
        <v>14.51</v>
      </c>
      <c r="G46" s="15" t="s">
        <v>434</v>
      </c>
      <c r="H46" s="15">
        <v>14.51</v>
      </c>
      <c r="I46" s="15" t="s">
        <v>435</v>
      </c>
      <c r="J46" s="15" t="s">
        <v>436</v>
      </c>
      <c r="K46" s="7" t="str">
        <f>VLOOKUP(D46,'purchases Jul22'!$A$1:$K$134,4,false)</f>
        <v>Deoxys AR 185/172 S12a VSTAR Universe - Pokemon Card Japanese</v>
      </c>
      <c r="L46" s="7" t="s">
        <v>545</v>
      </c>
    </row>
    <row r="47">
      <c r="A47" s="15">
        <v>1.20000943790876E14</v>
      </c>
      <c r="B47" s="15" t="s">
        <v>546</v>
      </c>
      <c r="C47" s="16">
        <v>44901.877488425926</v>
      </c>
      <c r="D47" s="17" t="str">
        <f t="shared" si="1"/>
        <v>2022-12-06pleasant_trading_shop</v>
      </c>
      <c r="E47" s="18" t="s">
        <v>544</v>
      </c>
      <c r="F47" s="15">
        <v>30.47</v>
      </c>
      <c r="G47" s="15" t="s">
        <v>434</v>
      </c>
      <c r="H47" s="15">
        <v>30.47</v>
      </c>
      <c r="I47" s="15" t="s">
        <v>435</v>
      </c>
      <c r="J47" s="15" t="s">
        <v>436</v>
      </c>
      <c r="K47" s="7" t="str">
        <f>VLOOKUP(D47,'purchases Jul22'!$A$1:$K$134,4,false)</f>
        <v>Pokemon Card Suicune , Entei , Raikou V SAR S12a VSTAR Universe Japanese "NM"</v>
      </c>
      <c r="L47" s="7" t="s">
        <v>547</v>
      </c>
    </row>
    <row r="48">
      <c r="A48" s="15">
        <v>1.20000943790877E14</v>
      </c>
      <c r="B48" s="15" t="s">
        <v>543</v>
      </c>
      <c r="C48" s="16">
        <v>44901.877488425926</v>
      </c>
      <c r="D48" s="17" t="str">
        <f t="shared" si="1"/>
        <v>2022-12-06animart_japan</v>
      </c>
      <c r="E48" s="18" t="s">
        <v>544</v>
      </c>
      <c r="F48" s="15">
        <v>9.58</v>
      </c>
      <c r="G48" s="15" t="s">
        <v>434</v>
      </c>
      <c r="H48" s="15">
        <v>9.58</v>
      </c>
      <c r="I48" s="15" t="s">
        <v>435</v>
      </c>
      <c r="J48" s="15" t="s">
        <v>436</v>
      </c>
      <c r="K48" s="7" t="str">
        <f>VLOOKUP(D48,'purchases Jul22'!$A$1:$K$134,4,false)</f>
        <v>Deoxys AR 185/172 S12a VSTAR Universe - Pokemon Card Japanese</v>
      </c>
      <c r="L48" s="7" t="s">
        <v>545</v>
      </c>
    </row>
    <row r="49">
      <c r="A49" s="15">
        <v>2.20000939068365E14</v>
      </c>
      <c r="B49" s="15" t="s">
        <v>548</v>
      </c>
      <c r="C49" s="16">
        <v>44892.49292824074</v>
      </c>
      <c r="D49" s="17" t="str">
        <f t="shared" si="1"/>
        <v>2022-11-27jfisch16</v>
      </c>
      <c r="E49" s="18" t="s">
        <v>549</v>
      </c>
      <c r="F49" s="15">
        <v>71.33</v>
      </c>
      <c r="G49" s="15" t="s">
        <v>434</v>
      </c>
      <c r="H49" s="15">
        <v>71.33</v>
      </c>
      <c r="I49" s="15" t="s">
        <v>435</v>
      </c>
      <c r="J49" s="15" t="s">
        <v>436</v>
      </c>
      <c r="K49" s="7" t="str">
        <f>VLOOKUP(D49,'purchases Jul22'!$A$1:$K$134,4,false)</f>
        <v>#N/A</v>
      </c>
      <c r="L49" s="7" t="s">
        <v>437</v>
      </c>
    </row>
    <row r="50">
      <c r="A50" s="15">
        <v>1.50000937690191E14</v>
      </c>
      <c r="B50" s="15" t="s">
        <v>550</v>
      </c>
      <c r="C50" s="16">
        <v>44888.445439814815</v>
      </c>
      <c r="D50" s="17" t="str">
        <f t="shared" si="1"/>
        <v>2022-11-23sellin_scraps</v>
      </c>
      <c r="E50" s="18" t="s">
        <v>551</v>
      </c>
      <c r="F50" s="15">
        <v>10.33</v>
      </c>
      <c r="G50" s="15" t="s">
        <v>434</v>
      </c>
      <c r="H50" s="15">
        <v>10.33</v>
      </c>
      <c r="I50" s="15" t="s">
        <v>435</v>
      </c>
      <c r="J50" s="15" t="s">
        <v>436</v>
      </c>
      <c r="K50" s="7" t="str">
        <f>VLOOKUP(D50,'purchases Jul22'!$A$1:$K$134,4,false)</f>
        <v>Serperior vStar 210/195 - Silver Tempest - FULL ART - Pokemon - Never played</v>
      </c>
      <c r="L50" s="7" t="s">
        <v>552</v>
      </c>
    </row>
    <row r="51">
      <c r="A51" s="15">
        <v>2.60000937082972E14</v>
      </c>
      <c r="B51" s="15" t="s">
        <v>553</v>
      </c>
      <c r="C51" s="16">
        <v>44888.01395833334</v>
      </c>
      <c r="D51" s="17" t="str">
        <f t="shared" si="1"/>
        <v>2022-11-23jorluc-39</v>
      </c>
      <c r="E51" s="18" t="s">
        <v>551</v>
      </c>
      <c r="F51" s="15">
        <v>91.8</v>
      </c>
      <c r="G51" s="15" t="s">
        <v>434</v>
      </c>
      <c r="H51" s="15">
        <v>91.8</v>
      </c>
      <c r="I51" s="15" t="s">
        <v>435</v>
      </c>
      <c r="J51" s="15" t="s">
        <v>436</v>
      </c>
      <c r="K51" s="7" t="str">
        <f>VLOOKUP(D51,'purchases Jul22'!$A$1:$K$134,4,false)</f>
        <v>#N/A</v>
      </c>
      <c r="L51" s="7" t="s">
        <v>437</v>
      </c>
    </row>
    <row r="52">
      <c r="A52" s="15">
        <v>2.60000935246433E14</v>
      </c>
      <c r="B52" s="15" t="s">
        <v>554</v>
      </c>
      <c r="C52" s="16">
        <v>44883.52048611111</v>
      </c>
      <c r="D52" s="17" t="str">
        <f t="shared" si="1"/>
        <v>2022-11-18sub_f_collectibles</v>
      </c>
      <c r="E52" s="18" t="s">
        <v>555</v>
      </c>
      <c r="F52" s="15">
        <v>42.47</v>
      </c>
      <c r="G52" s="15" t="s">
        <v>434</v>
      </c>
      <c r="H52" s="15">
        <v>42.47</v>
      </c>
      <c r="I52" s="15" t="s">
        <v>435</v>
      </c>
      <c r="J52" s="15" t="s">
        <v>436</v>
      </c>
      <c r="K52" s="7" t="str">
        <f>VLOOKUP(D52,'purchases Jul22'!$A$1:$K$134,4,false)</f>
        <v>CGC 7.5 Kyurem EX Hail Blizzard 053/052 Japanese Pokémon</v>
      </c>
      <c r="L52" s="7" t="s">
        <v>556</v>
      </c>
    </row>
    <row r="53">
      <c r="A53" s="15">
        <v>1.50000932041838E14</v>
      </c>
      <c r="B53" s="15" t="s">
        <v>557</v>
      </c>
      <c r="C53" s="16">
        <v>44874.90552083333</v>
      </c>
      <c r="D53" s="17" t="str">
        <f t="shared" si="1"/>
        <v>2022-11-09baron405okc</v>
      </c>
      <c r="E53" s="18" t="s">
        <v>558</v>
      </c>
      <c r="F53" s="15">
        <v>96.92</v>
      </c>
      <c r="G53" s="15" t="s">
        <v>434</v>
      </c>
      <c r="H53" s="15">
        <v>96.92</v>
      </c>
      <c r="I53" s="15" t="s">
        <v>435</v>
      </c>
      <c r="J53" s="15" t="s">
        <v>436</v>
      </c>
      <c r="K53" s="7" t="str">
        <f>VLOOKUP(D53,'purchases Jul22'!$A$1:$K$134,4,false)</f>
        <v>Nintendo Switch Pokemon Scarlet Sealed BUY NOW SHIPS TOMORROW Free 2 Day Ship</v>
      </c>
      <c r="L53" s="7" t="s">
        <v>559</v>
      </c>
    </row>
    <row r="54">
      <c r="A54" s="15">
        <v>2.60000928653063E14</v>
      </c>
      <c r="B54" s="15" t="s">
        <v>560</v>
      </c>
      <c r="C54" s="16">
        <v>44867.574907407405</v>
      </c>
      <c r="D54" s="17" t="str">
        <f t="shared" si="1"/>
        <v>2022-11-02cardhouse_eu</v>
      </c>
      <c r="E54" s="18" t="s">
        <v>561</v>
      </c>
      <c r="F54" s="15">
        <v>271.71</v>
      </c>
      <c r="G54" s="15" t="s">
        <v>434</v>
      </c>
      <c r="H54" s="15">
        <v>271.71</v>
      </c>
      <c r="I54" s="15" t="s">
        <v>435</v>
      </c>
      <c r="J54" s="15" t="s">
        <v>436</v>
      </c>
      <c r="K54" s="7" t="str">
        <f>VLOOKUP(D54,'purchases Jul22'!$A$1:$K$134,4,false)</f>
        <v>PSA 9 MINT Blaziken EX EX Team Magma vs. Team Aqua Holo Pokemon 2004 Nintendo</v>
      </c>
      <c r="L54" s="7" t="s">
        <v>562</v>
      </c>
    </row>
    <row r="55">
      <c r="A55" s="15">
        <v>5.0000925587521E13</v>
      </c>
      <c r="B55" s="15" t="s">
        <v>563</v>
      </c>
      <c r="C55" s="16">
        <v>44857.769583333335</v>
      </c>
      <c r="D55" s="17" t="str">
        <f t="shared" si="1"/>
        <v>2022-10-23ulybalanz0</v>
      </c>
      <c r="E55" s="18" t="s">
        <v>564</v>
      </c>
      <c r="F55" s="15">
        <v>47.86</v>
      </c>
      <c r="G55" s="15" t="s">
        <v>434</v>
      </c>
      <c r="H55" s="15">
        <v>47.86</v>
      </c>
      <c r="I55" s="15" t="s">
        <v>435</v>
      </c>
      <c r="J55" s="15" t="s">
        <v>436</v>
      </c>
      <c r="K55" s="7" t="str">
        <f>VLOOKUP(D55,'purchases Jul22'!$A$1:$K$134,4,false)</f>
        <v>Pokemon PSA 9 MINT - Celebi EX 060/059 SR BW6 Cold Flare 1st Edition Japanese</v>
      </c>
      <c r="L55" s="7" t="s">
        <v>565</v>
      </c>
    </row>
    <row r="56">
      <c r="A56" s="15">
        <v>1.90000925020655E14</v>
      </c>
      <c r="B56" s="15" t="s">
        <v>566</v>
      </c>
      <c r="C56" s="16">
        <v>44857.72248842593</v>
      </c>
      <c r="D56" s="17" t="str">
        <f t="shared" si="1"/>
        <v>2022-10-23magicisland2020</v>
      </c>
      <c r="E56" s="18" t="s">
        <v>564</v>
      </c>
      <c r="F56" s="15">
        <v>82.76</v>
      </c>
      <c r="G56" s="15" t="s">
        <v>434</v>
      </c>
      <c r="H56" s="15">
        <v>82.76</v>
      </c>
      <c r="I56" s="15" t="s">
        <v>435</v>
      </c>
      <c r="J56" s="15" t="s">
        <v>436</v>
      </c>
      <c r="K56" s="7" t="str">
        <f>VLOOKUP(D56,'purchases Jul22'!$A$1:$K$134,4,false)</f>
        <v>Tyranitar [Unleashed] [Graded CGC 8.5] [Pokemon Card]</v>
      </c>
      <c r="L56" s="7" t="s">
        <v>567</v>
      </c>
    </row>
    <row r="57">
      <c r="A57" s="15">
        <v>5.0000924913763E13</v>
      </c>
      <c r="B57" s="15" t="s">
        <v>568</v>
      </c>
      <c r="C57" s="16">
        <v>44855.96179398148</v>
      </c>
      <c r="D57" s="17" t="str">
        <f t="shared" si="1"/>
        <v>2022-10-21taylograha_7</v>
      </c>
      <c r="E57" s="18" t="s">
        <v>569</v>
      </c>
      <c r="F57" s="15">
        <v>156.6</v>
      </c>
      <c r="G57" s="15" t="s">
        <v>434</v>
      </c>
      <c r="H57" s="15">
        <v>156.6</v>
      </c>
      <c r="I57" s="15" t="s">
        <v>435</v>
      </c>
      <c r="J57" s="15" t="s">
        <v>436</v>
      </c>
      <c r="K57" s="7" t="str">
        <f>VLOOKUP(D57,'purchases Jul22'!$A$1:$K$134,4,false)</f>
        <v>Pokémon TCG Zapdos Base Set 16/102 Holo Shadowless Holo Rare PSA 8</v>
      </c>
      <c r="L57" s="7" t="s">
        <v>570</v>
      </c>
    </row>
    <row r="58">
      <c r="A58" s="15">
        <v>1.20000924194154E14</v>
      </c>
      <c r="B58" s="15" t="s">
        <v>571</v>
      </c>
      <c r="C58" s="16">
        <v>44854.66711805556</v>
      </c>
      <c r="D58" s="17" t="str">
        <f t="shared" si="1"/>
        <v>2022-10-20ig_caspers_collectibles</v>
      </c>
      <c r="E58" s="18" t="s">
        <v>572</v>
      </c>
      <c r="F58" s="15">
        <v>70.65</v>
      </c>
      <c r="G58" s="15" t="s">
        <v>434</v>
      </c>
      <c r="H58" s="15">
        <v>70.65</v>
      </c>
      <c r="I58" s="15" t="s">
        <v>435</v>
      </c>
      <c r="J58" s="15" t="s">
        <v>436</v>
      </c>
      <c r="K58" s="7" t="str">
        <f>VLOOKUP(D58,'purchases Jul22'!$A$1:$K$134,4,false)</f>
        <v>#N/A</v>
      </c>
      <c r="L58" s="7" t="s">
        <v>437</v>
      </c>
    </row>
    <row r="59">
      <c r="A59" s="15">
        <v>2.70000921341587E14</v>
      </c>
      <c r="B59" s="15" t="s">
        <v>573</v>
      </c>
      <c r="C59" s="16">
        <v>44848.85576388889</v>
      </c>
      <c r="D59" s="17" t="str">
        <f t="shared" si="1"/>
        <v>2022-10-14sergiocardsafari</v>
      </c>
      <c r="E59" s="18" t="s">
        <v>574</v>
      </c>
      <c r="F59" s="15">
        <v>103.46</v>
      </c>
      <c r="G59" s="15" t="s">
        <v>434</v>
      </c>
      <c r="H59" s="15">
        <v>103.46</v>
      </c>
      <c r="I59" s="15" t="s">
        <v>435</v>
      </c>
      <c r="J59" s="15" t="s">
        <v>436</v>
      </c>
      <c r="K59" s="7" t="str">
        <f>VLOOKUP(D59,'purchases Jul22'!$A$1:$K$134,4,false)</f>
        <v>1996 Japanese Pokemon Base Set Basic Alakazam Holo PSA 9 Mint</v>
      </c>
      <c r="L59" s="7" t="s">
        <v>575</v>
      </c>
    </row>
    <row r="60">
      <c r="A60" s="15">
        <v>1.70000919633435E14</v>
      </c>
      <c r="B60" s="15" t="s">
        <v>576</v>
      </c>
      <c r="C60" s="16">
        <v>44843.75537037037</v>
      </c>
      <c r="D60" s="17" t="str">
        <f t="shared" si="1"/>
        <v>2022-10-09cardboundllc</v>
      </c>
      <c r="E60" s="18" t="s">
        <v>577</v>
      </c>
      <c r="F60" s="15">
        <v>127.95</v>
      </c>
      <c r="G60" s="15" t="s">
        <v>434</v>
      </c>
      <c r="H60" s="15">
        <v>127.95</v>
      </c>
      <c r="I60" s="15" t="s">
        <v>435</v>
      </c>
      <c r="J60" s="15" t="s">
        <v>436</v>
      </c>
      <c r="K60" s="7" t="str">
        <f>VLOOKUP(D60,'purchases Jul22'!$A$1:$K$134,4,false)</f>
        <v>Pokemon PSA 9 Mint Japanese Wind From the Sea Ninetales - Holo 1st Ed. #023</v>
      </c>
      <c r="L60" s="7" t="s">
        <v>578</v>
      </c>
    </row>
    <row r="61">
      <c r="A61" s="15">
        <v>1.10000919832744E14</v>
      </c>
      <c r="B61" s="15" t="s">
        <v>579</v>
      </c>
      <c r="C61" s="16">
        <v>44843.748564814814</v>
      </c>
      <c r="D61" s="17" t="str">
        <f t="shared" si="1"/>
        <v>2022-10-09forbidden_forest_collectibles</v>
      </c>
      <c r="E61" s="18" t="s">
        <v>577</v>
      </c>
      <c r="F61" s="15">
        <v>156.05</v>
      </c>
      <c r="G61" s="15" t="s">
        <v>434</v>
      </c>
      <c r="H61" s="15">
        <v>156.05</v>
      </c>
      <c r="I61" s="15" t="s">
        <v>435</v>
      </c>
      <c r="J61" s="15" t="s">
        <v>436</v>
      </c>
      <c r="K61" s="7" t="str">
        <f>VLOOKUP(D61,'purchases Jul22'!$A$1:$K$134,4,false)</f>
        <v>2005 Pokemon Japanese Golden Sky, Silvery Ocean Jolteon Holo 034 PSA 10 GEM MINT</v>
      </c>
      <c r="L61" s="7" t="s">
        <v>580</v>
      </c>
    </row>
    <row r="62">
      <c r="A62" s="15">
        <v>2.6000091860148E14</v>
      </c>
      <c r="B62" s="15" t="s">
        <v>581</v>
      </c>
      <c r="C62" s="16">
        <v>44841.77795138889</v>
      </c>
      <c r="D62" s="17" t="str">
        <f t="shared" si="1"/>
        <v>2022-10-07unpackednyc</v>
      </c>
      <c r="E62" s="18" t="s">
        <v>582</v>
      </c>
      <c r="F62" s="15">
        <v>82.75</v>
      </c>
      <c r="G62" s="15" t="s">
        <v>434</v>
      </c>
      <c r="H62" s="15">
        <v>82.75</v>
      </c>
      <c r="I62" s="15" t="s">
        <v>435</v>
      </c>
      <c r="J62" s="15" t="s">
        <v>436</v>
      </c>
      <c r="K62" s="7" t="str">
        <f>VLOOKUP(D62,'purchases Jul22'!$A$1:$K$134,4,false)</f>
        <v>Pokemon Japanese Collection Pack PtR Regigigas LV.X 011/012 Holo CGC 10 PRISTINE</v>
      </c>
      <c r="L62" s="7" t="s">
        <v>583</v>
      </c>
    </row>
    <row r="63">
      <c r="A63" s="15">
        <v>2.70000918184779E14</v>
      </c>
      <c r="B63" s="15" t="s">
        <v>584</v>
      </c>
      <c r="C63" s="16">
        <v>44840.63416666666</v>
      </c>
      <c r="D63" s="17" t="str">
        <f t="shared" si="1"/>
        <v>2022-10-06buckanater2009</v>
      </c>
      <c r="E63" s="18" t="s">
        <v>585</v>
      </c>
      <c r="F63" s="15">
        <v>94.58</v>
      </c>
      <c r="G63" s="15" t="s">
        <v>434</v>
      </c>
      <c r="H63" s="15">
        <v>94.58</v>
      </c>
      <c r="I63" s="15" t="s">
        <v>435</v>
      </c>
      <c r="J63" s="15" t="s">
        <v>436</v>
      </c>
      <c r="K63" s="7" t="str">
        <f>VLOOKUP(D63,'purchases Jul22'!$A$1:$K$134,4,false)</f>
        <v>Pokemon PSA 9 MINT Entei EX 103/108 Dark Explorers Full Art Ultra Rare 2012</v>
      </c>
      <c r="L63" s="7" t="s">
        <v>586</v>
      </c>
    </row>
    <row r="64">
      <c r="A64" s="15">
        <v>1.000091704209E13</v>
      </c>
      <c r="B64" s="15" t="s">
        <v>587</v>
      </c>
      <c r="C64" s="16">
        <v>44836.009791666664</v>
      </c>
      <c r="D64" s="17" t="str">
        <f t="shared" si="1"/>
        <v>2022-10-02tooactive712</v>
      </c>
      <c r="E64" s="18" t="s">
        <v>588</v>
      </c>
      <c r="F64" s="15">
        <v>85.54</v>
      </c>
      <c r="G64" s="15" t="s">
        <v>434</v>
      </c>
      <c r="H64" s="15">
        <v>85.54</v>
      </c>
      <c r="I64" s="15" t="s">
        <v>435</v>
      </c>
      <c r="J64" s="15" t="s">
        <v>436</v>
      </c>
      <c r="K64" s="7" t="str">
        <f>VLOOKUP(D64,'purchases Jul22'!$A$1:$K$134,4,false)</f>
        <v>#N/A</v>
      </c>
      <c r="L64" s="7" t="s">
        <v>437</v>
      </c>
    </row>
    <row r="65">
      <c r="A65" s="15">
        <v>1.90000916402096E14</v>
      </c>
      <c r="B65" s="15" t="s">
        <v>589</v>
      </c>
      <c r="C65" s="16">
        <v>44835.787824074076</v>
      </c>
      <c r="D65" s="17" t="str">
        <f t="shared" si="1"/>
        <v>2022-10-01sleeved_cardboard</v>
      </c>
      <c r="E65" s="18" t="s">
        <v>590</v>
      </c>
      <c r="F65" s="15">
        <v>77.32</v>
      </c>
      <c r="G65" s="15" t="s">
        <v>434</v>
      </c>
      <c r="H65" s="15">
        <v>77.32</v>
      </c>
      <c r="I65" s="15" t="s">
        <v>435</v>
      </c>
      <c r="J65" s="15" t="s">
        <v>436</v>
      </c>
      <c r="K65" s="7" t="str">
        <f>VLOOKUP(D65,'purchases Jul22'!$A$1:$K$134,4,false)</f>
        <v>Pokemon Dark Ampharos 039/084 Rocket Gang Strikes Back Japan Holo PSA 9</v>
      </c>
      <c r="L65" s="7" t="s">
        <v>591</v>
      </c>
    </row>
    <row r="66">
      <c r="A66" s="15">
        <v>2.50000914032249E14</v>
      </c>
      <c r="B66" s="15" t="s">
        <v>592</v>
      </c>
      <c r="C66" s="16">
        <v>44830.353784722225</v>
      </c>
      <c r="D66" s="17" t="str">
        <f t="shared" si="1"/>
        <v>2022-09-26blastoisemaster</v>
      </c>
      <c r="E66" s="18" t="s">
        <v>593</v>
      </c>
      <c r="F66" s="15">
        <v>154.61</v>
      </c>
      <c r="G66" s="15" t="s">
        <v>434</v>
      </c>
      <c r="H66" s="15">
        <v>154.61</v>
      </c>
      <c r="I66" s="15" t="s">
        <v>435</v>
      </c>
      <c r="J66" s="15" t="s">
        <v>436</v>
      </c>
      <c r="K66" s="7" t="str">
        <f>VLOOKUP(D66,'purchases Jul22'!$A$1:$K$134,4,false)</f>
        <v>#N/A</v>
      </c>
      <c r="L66" s="7" t="s">
        <v>437</v>
      </c>
    </row>
    <row r="67">
      <c r="A67" s="15">
        <v>1.70000912628303E14</v>
      </c>
      <c r="B67" s="15" t="s">
        <v>432</v>
      </c>
      <c r="C67" s="16">
        <v>44825.796689814815</v>
      </c>
      <c r="D67" s="17" t="str">
        <f t="shared" si="1"/>
        <v>2022-09-21kantos_finest</v>
      </c>
      <c r="E67" s="18" t="s">
        <v>594</v>
      </c>
      <c r="F67" s="15">
        <v>80.29</v>
      </c>
      <c r="G67" s="15" t="s">
        <v>434</v>
      </c>
      <c r="H67" s="15">
        <v>80.29</v>
      </c>
      <c r="I67" s="15" t="s">
        <v>435</v>
      </c>
      <c r="J67" s="15" t="s">
        <v>436</v>
      </c>
      <c r="K67" s="7" t="str">
        <f>VLOOKUP(D67,'purchases Jul22'!$A$1:$K$134,4,false)</f>
        <v>CGC 8.5 Rayquaza Holo Rare Legends Awakened 2008 Pokemon Card #14</v>
      </c>
      <c r="L67" s="7" t="s">
        <v>595</v>
      </c>
    </row>
    <row r="68">
      <c r="A68" s="15">
        <v>1.70000912628302E14</v>
      </c>
      <c r="B68" s="15" t="s">
        <v>596</v>
      </c>
      <c r="C68" s="16">
        <v>44825.796689814815</v>
      </c>
      <c r="D68" s="17" t="str">
        <f t="shared" si="1"/>
        <v>2022-09-21westicide92</v>
      </c>
      <c r="E68" s="18" t="s">
        <v>594</v>
      </c>
      <c r="F68" s="15">
        <v>87.89</v>
      </c>
      <c r="G68" s="15" t="s">
        <v>434</v>
      </c>
      <c r="H68" s="15">
        <v>87.89</v>
      </c>
      <c r="I68" s="15" t="s">
        <v>435</v>
      </c>
      <c r="J68" s="15" t="s">
        <v>436</v>
      </c>
      <c r="K68" s="7" t="str">
        <f>VLOOKUP(D68,'purchases Jul22'!$A$1:$K$134,4,false)</f>
        <v>#N/A</v>
      </c>
      <c r="L68" s="7" t="s">
        <v>437</v>
      </c>
    </row>
    <row r="69">
      <c r="A69" s="15">
        <v>1.50000911274498E14</v>
      </c>
      <c r="B69" s="15" t="s">
        <v>597</v>
      </c>
      <c r="C69" s="16">
        <v>44822.38423611111</v>
      </c>
      <c r="D69" s="17" t="str">
        <f t="shared" si="1"/>
        <v>2022-09-18card_secret</v>
      </c>
      <c r="E69" s="18" t="s">
        <v>598</v>
      </c>
      <c r="F69" s="15">
        <v>151.9</v>
      </c>
      <c r="G69" s="15" t="s">
        <v>434</v>
      </c>
      <c r="H69" s="15">
        <v>151.9</v>
      </c>
      <c r="I69" s="15" t="s">
        <v>435</v>
      </c>
      <c r="J69" s="15" t="s">
        <v>436</v>
      </c>
      <c r="K69" s="7" t="str">
        <f>VLOOKUP(D69,'purchases Jul22'!$A$1:$K$134,4,false)</f>
        <v>PSA 9 POKEMON JAPANESE TYRANITAR EX HOLO GOKD SKY SILVER OCEAN 1ST 093 2005 54</v>
      </c>
      <c r="L69" s="7" t="s">
        <v>599</v>
      </c>
    </row>
    <row r="70">
      <c r="A70" s="15">
        <v>1.50000910646392E14</v>
      </c>
      <c r="B70" s="15" t="s">
        <v>600</v>
      </c>
      <c r="C70" s="16">
        <v>44820.45736111111</v>
      </c>
      <c r="D70" s="17" t="str">
        <f t="shared" si="1"/>
        <v>2022-09-16dansaps</v>
      </c>
      <c r="E70" s="18" t="s">
        <v>601</v>
      </c>
      <c r="F70" s="15">
        <v>16.82</v>
      </c>
      <c r="G70" s="15" t="s">
        <v>434</v>
      </c>
      <c r="H70" s="15">
        <v>16.82</v>
      </c>
      <c r="I70" s="15" t="s">
        <v>435</v>
      </c>
      <c r="J70" s="15" t="s">
        <v>436</v>
      </c>
      <c r="K70" s="7" t="str">
        <f>VLOOKUP(D70,'purchases Jul22'!$A$1:$K$134,4,false)</f>
        <v>2002 Pokemon Expedition Reverse Foil #118 Magikarp - FREE SHIPPING</v>
      </c>
      <c r="L70" s="7" t="s">
        <v>602</v>
      </c>
    </row>
    <row r="71">
      <c r="A71" s="15">
        <v>1.70000910114498E14</v>
      </c>
      <c r="B71" s="15" t="s">
        <v>603</v>
      </c>
      <c r="C71" s="16">
        <v>44819.26173611111</v>
      </c>
      <c r="D71" s="17" t="str">
        <f t="shared" si="1"/>
        <v>2022-09-15dkbustr</v>
      </c>
      <c r="E71" s="18" t="s">
        <v>604</v>
      </c>
      <c r="F71" s="15">
        <v>65.59</v>
      </c>
      <c r="G71" s="15" t="s">
        <v>434</v>
      </c>
      <c r="H71" s="15">
        <v>65.59</v>
      </c>
      <c r="I71" s="15" t="s">
        <v>435</v>
      </c>
      <c r="J71" s="15" t="s">
        <v>436</v>
      </c>
      <c r="K71" s="7" t="str">
        <f>VLOOKUP(D71,'purchases Jul22'!$A$1:$K$134,4,false)</f>
        <v>#N/A</v>
      </c>
      <c r="L71" s="7" t="s">
        <v>437</v>
      </c>
    </row>
    <row r="72">
      <c r="A72" s="15">
        <v>1.40000909279207E14</v>
      </c>
      <c r="B72" s="15" t="s">
        <v>605</v>
      </c>
      <c r="C72" s="16">
        <v>44816.8253125</v>
      </c>
      <c r="D72" s="17" t="str">
        <f t="shared" si="1"/>
        <v>2022-09-12miracle_gro</v>
      </c>
      <c r="E72" s="18" t="s">
        <v>606</v>
      </c>
      <c r="F72" s="15">
        <v>67.27</v>
      </c>
      <c r="G72" s="15" t="s">
        <v>444</v>
      </c>
      <c r="H72" s="15">
        <v>67.27</v>
      </c>
      <c r="I72" s="15" t="s">
        <v>435</v>
      </c>
      <c r="J72" s="15" t="s">
        <v>436</v>
      </c>
      <c r="K72" s="7" t="str">
        <f>VLOOKUP(D72,'purchases Jul22'!$A$1:$K$134,4,false)</f>
        <v>Pokemon 2007 Japanese CGC 9 Mint Gardevoir Lv X Dawn Dash Secret Rare Holo PSA</v>
      </c>
      <c r="L72" s="7" t="s">
        <v>607</v>
      </c>
    </row>
    <row r="73">
      <c r="A73" s="15">
        <v>1.40000909279207E14</v>
      </c>
      <c r="B73" s="15" t="s">
        <v>605</v>
      </c>
      <c r="C73" s="16">
        <v>44816.8253125</v>
      </c>
      <c r="D73" s="17" t="str">
        <f t="shared" si="1"/>
        <v>2022-09-12miracle_gro</v>
      </c>
      <c r="E73" s="18" t="s">
        <v>606</v>
      </c>
      <c r="F73" s="15">
        <v>67.27</v>
      </c>
      <c r="G73" s="15" t="s">
        <v>434</v>
      </c>
      <c r="H73" s="15">
        <v>67.27</v>
      </c>
      <c r="I73" s="15" t="s">
        <v>435</v>
      </c>
      <c r="J73" s="15" t="s">
        <v>436</v>
      </c>
      <c r="K73" s="7" t="str">
        <f>VLOOKUP(D73,'purchases Jul22'!$A$1:$K$134,4,false)</f>
        <v>Pokemon 2007 Japanese CGC 9 Mint Gardevoir Lv X Dawn Dash Secret Rare Holo PSA</v>
      </c>
      <c r="L73" s="7" t="s">
        <v>607</v>
      </c>
    </row>
    <row r="74">
      <c r="A74" s="15">
        <v>4.0000907864623E13</v>
      </c>
      <c r="B74" s="15" t="s">
        <v>608</v>
      </c>
      <c r="C74" s="16">
        <v>44812.27155092593</v>
      </c>
      <c r="D74" s="17" t="str">
        <f t="shared" si="1"/>
        <v>2022-09-08shinjuku-donquixote</v>
      </c>
      <c r="E74" s="18" t="s">
        <v>609</v>
      </c>
      <c r="F74" s="15">
        <v>28.21</v>
      </c>
      <c r="G74" s="15" t="s">
        <v>434</v>
      </c>
      <c r="H74" s="15">
        <v>28.21</v>
      </c>
      <c r="I74" s="15" t="s">
        <v>435</v>
      </c>
      <c r="J74" s="15" t="s">
        <v>436</v>
      </c>
      <c r="K74" s="7" t="str">
        <f>VLOOKUP(D74,'purchases Jul22'!$A$1:$K$134,4,false)</f>
        <v>#N/A</v>
      </c>
      <c r="L74" s="7" t="s">
        <v>437</v>
      </c>
    </row>
    <row r="75">
      <c r="A75" s="15">
        <v>2.00000905975482E14</v>
      </c>
      <c r="B75" s="15" t="s">
        <v>581</v>
      </c>
      <c r="C75" s="16">
        <v>44808.85721064815</v>
      </c>
      <c r="D75" s="17" t="str">
        <f t="shared" si="1"/>
        <v>2022-09-04unpackednyc</v>
      </c>
      <c r="E75" s="18" t="s">
        <v>610</v>
      </c>
      <c r="F75" s="15">
        <v>30.93</v>
      </c>
      <c r="G75" s="15" t="s">
        <v>434</v>
      </c>
      <c r="H75" s="15">
        <v>30.93</v>
      </c>
      <c r="I75" s="15" t="s">
        <v>435</v>
      </c>
      <c r="J75" s="15" t="s">
        <v>436</v>
      </c>
      <c r="K75" s="7" t="str">
        <f>VLOOKUP(D75,'purchases Jul22'!$A$1:$K$134,4,false)</f>
        <v>Pokemon Card Japanese HeartGold Collection L1 Smoochum 037/070 Holo 1ST ED CGC 9</v>
      </c>
      <c r="L75" s="7" t="s">
        <v>611</v>
      </c>
    </row>
    <row r="76">
      <c r="A76" s="15">
        <v>2.00000905975483E14</v>
      </c>
      <c r="B76" s="15" t="s">
        <v>612</v>
      </c>
      <c r="C76" s="16">
        <v>44808.85721064815</v>
      </c>
      <c r="D76" s="17" t="str">
        <f t="shared" si="1"/>
        <v>2022-09-04esuprojapan</v>
      </c>
      <c r="E76" s="18" t="s">
        <v>610</v>
      </c>
      <c r="F76" s="15">
        <v>39.08</v>
      </c>
      <c r="G76" s="15" t="s">
        <v>434</v>
      </c>
      <c r="H76" s="15">
        <v>39.08</v>
      </c>
      <c r="I76" s="15" t="s">
        <v>435</v>
      </c>
      <c r="J76" s="15" t="s">
        <v>436</v>
      </c>
      <c r="K76" s="7" t="str">
        <f>VLOOKUP(D76,'purchases Jul22'!$A$1:$K$134,4,false)</f>
        <v>CGC 9 2014 YVELTAL EX POKEMON CARD JAPANESE SUPER LEGEND SET PSA BGS 006/023</v>
      </c>
      <c r="L76" s="7" t="s">
        <v>613</v>
      </c>
    </row>
    <row r="77">
      <c r="A77" s="15">
        <v>1.10000906233603E14</v>
      </c>
      <c r="B77" s="15" t="s">
        <v>614</v>
      </c>
      <c r="C77" s="16">
        <v>44808.75133101852</v>
      </c>
      <c r="D77" s="17" t="str">
        <f t="shared" si="1"/>
        <v>2022-09-04jckicksattire_more</v>
      </c>
      <c r="E77" s="18" t="s">
        <v>610</v>
      </c>
      <c r="F77" s="15">
        <v>123.15</v>
      </c>
      <c r="G77" s="15" t="s">
        <v>434</v>
      </c>
      <c r="H77" s="15">
        <v>123.15</v>
      </c>
      <c r="I77" s="15" t="s">
        <v>435</v>
      </c>
      <c r="J77" s="15" t="s">
        <v>436</v>
      </c>
      <c r="K77" s="7" t="str">
        <f>VLOOKUP(D77,'purchases Jul22'!$A$1:$K$134,4,false)</f>
        <v>2018 POKÉMON JAPANESE S&amp;M SUPER BURST IMPACT FULL ART LUGIA GX 100/95 PSA 10</v>
      </c>
      <c r="L77" s="7" t="s">
        <v>615</v>
      </c>
    </row>
    <row r="78">
      <c r="A78" s="15">
        <v>2.10000905706543E14</v>
      </c>
      <c r="B78" s="15" t="s">
        <v>616</v>
      </c>
      <c r="C78" s="16">
        <v>44808.33751157407</v>
      </c>
      <c r="D78" s="17" t="str">
        <f t="shared" si="1"/>
        <v>2022-09-04locomotive_breath_y2k</v>
      </c>
      <c r="E78" s="18" t="s">
        <v>610</v>
      </c>
      <c r="F78" s="15">
        <v>85.72</v>
      </c>
      <c r="G78" s="15" t="s">
        <v>434</v>
      </c>
      <c r="H78" s="15">
        <v>85.72</v>
      </c>
      <c r="I78" s="15" t="s">
        <v>435</v>
      </c>
      <c r="J78" s="15" t="s">
        <v>436</v>
      </c>
      <c r="K78" s="7" t="str">
        <f>VLOOKUP(D78,'purchases Jul22'!$A$1:$K$134,4,false)</f>
        <v>#N/A</v>
      </c>
      <c r="L78" s="7" t="s">
        <v>437</v>
      </c>
    </row>
    <row r="79">
      <c r="A79" s="15">
        <v>5.0000903788858E13</v>
      </c>
      <c r="B79" s="15" t="s">
        <v>617</v>
      </c>
      <c r="C79" s="16">
        <v>44801.77877314815</v>
      </c>
      <c r="D79" s="17" t="str">
        <f t="shared" si="1"/>
        <v>2022-08-28mintymountaincollectibles</v>
      </c>
      <c r="E79" s="18" t="s">
        <v>618</v>
      </c>
      <c r="F79" s="15">
        <v>71.63</v>
      </c>
      <c r="G79" s="15" t="s">
        <v>434</v>
      </c>
      <c r="H79" s="15">
        <v>71.63</v>
      </c>
      <c r="I79" s="15" t="s">
        <v>435</v>
      </c>
      <c r="J79" s="15" t="s">
        <v>436</v>
      </c>
      <c r="K79" s="7" t="str">
        <f>VLOOKUP(D79,'purchases Jul22'!$A$1:$K$134,4,false)</f>
        <v>Charmander Stormfront Holo 090/092 CGC 8.5 NM/ Mint Pokemon Card 2008 Japanese</v>
      </c>
      <c r="L79" s="7" t="s">
        <v>619</v>
      </c>
    </row>
    <row r="80">
      <c r="A80" s="15">
        <v>1.30000902622543E14</v>
      </c>
      <c r="B80" s="15" t="s">
        <v>620</v>
      </c>
      <c r="C80" s="16">
        <v>44799.27576388889</v>
      </c>
      <c r="D80" s="17" t="str">
        <f t="shared" si="1"/>
        <v>2022-08-26nijac7415</v>
      </c>
      <c r="E80" s="18" t="s">
        <v>621</v>
      </c>
      <c r="F80" s="15">
        <v>82.08</v>
      </c>
      <c r="G80" s="15" t="s">
        <v>434</v>
      </c>
      <c r="H80" s="15">
        <v>82.08</v>
      </c>
      <c r="I80" s="15" t="s">
        <v>435</v>
      </c>
      <c r="J80" s="15" t="s">
        <v>436</v>
      </c>
      <c r="K80" s="7" t="str">
        <f>VLOOKUP(D80,'purchases Jul22'!$A$1:$K$134,4,false)</f>
        <v>Pokemon card Japanese CHARIZARD HOLO SHINING DARKNESS D&amp;P DP #006 PSA 8</v>
      </c>
      <c r="L80" s="7" t="s">
        <v>622</v>
      </c>
    </row>
    <row r="81">
      <c r="A81" s="15">
        <v>1.30000902622544E14</v>
      </c>
      <c r="B81" s="15" t="s">
        <v>486</v>
      </c>
      <c r="C81" s="16">
        <v>44799.27576388889</v>
      </c>
      <c r="D81" s="17" t="str">
        <f t="shared" si="1"/>
        <v>2022-08-26probstein123</v>
      </c>
      <c r="E81" s="18" t="s">
        <v>621</v>
      </c>
      <c r="F81" s="15">
        <v>86.8</v>
      </c>
      <c r="G81" s="15" t="s">
        <v>434</v>
      </c>
      <c r="H81" s="15">
        <v>86.8</v>
      </c>
      <c r="I81" s="15" t="s">
        <v>435</v>
      </c>
      <c r="J81" s="15" t="s">
        <v>436</v>
      </c>
      <c r="K81" s="7" t="str">
        <f>VLOOKUP(D81,'purchases Jul22'!$A$1:$K$134,4,false)</f>
        <v>#N/A</v>
      </c>
      <c r="L81" s="7" t="s">
        <v>437</v>
      </c>
    </row>
    <row r="82">
      <c r="A82" s="15">
        <v>5.0000902761126E13</v>
      </c>
      <c r="B82" s="15" t="s">
        <v>623</v>
      </c>
      <c r="C82" s="16">
        <v>44798.76813657407</v>
      </c>
      <c r="D82" s="17" t="str">
        <f t="shared" si="1"/>
        <v>2022-08-25floating-lotus-trading</v>
      </c>
      <c r="E82" s="18" t="s">
        <v>624</v>
      </c>
      <c r="F82" s="15">
        <v>103.06</v>
      </c>
      <c r="G82" s="15" t="s">
        <v>434</v>
      </c>
      <c r="H82" s="15">
        <v>103.06</v>
      </c>
      <c r="I82" s="15" t="s">
        <v>435</v>
      </c>
      <c r="J82" s="15" t="s">
        <v>436</v>
      </c>
      <c r="K82" s="7" t="str">
        <f>VLOOKUP(D82,'purchases Jul22'!$A$1:$K$134,4,false)</f>
        <v>2007 Pokemon Japanese Shining Darkness Suicune Holo Rare DP 3 DPBP#295 CGC 9.5</v>
      </c>
      <c r="L82" s="7" t="s">
        <v>625</v>
      </c>
    </row>
    <row r="83">
      <c r="A83" s="15">
        <v>2.70000902012618E14</v>
      </c>
      <c r="B83" s="15" t="s">
        <v>626</v>
      </c>
      <c r="C83" s="16">
        <v>44798.67849537037</v>
      </c>
      <c r="D83" s="17" t="str">
        <f t="shared" si="1"/>
        <v>2022-08-25newpal777</v>
      </c>
      <c r="E83" s="18" t="s">
        <v>624</v>
      </c>
      <c r="F83" s="15">
        <v>26.04</v>
      </c>
      <c r="G83" s="15" t="s">
        <v>434</v>
      </c>
      <c r="H83" s="15">
        <v>26.04</v>
      </c>
      <c r="I83" s="15" t="s">
        <v>435</v>
      </c>
      <c r="J83" s="15" t="s">
        <v>436</v>
      </c>
      <c r="K83" s="7" t="str">
        <f>VLOOKUP(D83,'purchases Jul22'!$A$1:$K$134,4,false)</f>
        <v>#N/A</v>
      </c>
      <c r="L83" s="7" t="s">
        <v>437</v>
      </c>
    </row>
    <row r="84">
      <c r="A84" s="15">
        <v>2.20000901762495E14</v>
      </c>
      <c r="B84" s="15" t="s">
        <v>627</v>
      </c>
      <c r="C84" s="16">
        <v>44797.605775462966</v>
      </c>
      <c r="D84" s="17" t="str">
        <f t="shared" si="1"/>
        <v>2022-08-24masahikkamij-0</v>
      </c>
      <c r="E84" s="18" t="s">
        <v>628</v>
      </c>
      <c r="F84" s="15">
        <v>6.28</v>
      </c>
      <c r="G84" s="15" t="s">
        <v>434</v>
      </c>
      <c r="H84" s="15">
        <v>6.28</v>
      </c>
      <c r="I84" s="15" t="s">
        <v>435</v>
      </c>
      <c r="J84" s="15" t="s">
        <v>436</v>
      </c>
      <c r="K84" s="7" t="str">
        <f>VLOOKUP(D84,'purchases Jul22'!$A$1:$K$134,4,false)</f>
        <v>Pokemon Card Japanese Leon's Charizard CHR 187/184 8SB VMAX Climax HOLO JP #32</v>
      </c>
      <c r="L84" s="7" t="s">
        <v>629</v>
      </c>
    </row>
    <row r="85">
      <c r="A85" s="15">
        <v>2.70000899712689E14</v>
      </c>
      <c r="B85" s="15" t="s">
        <v>630</v>
      </c>
      <c r="C85" s="16">
        <v>44792.6628125</v>
      </c>
      <c r="D85" s="17" t="str">
        <f t="shared" si="1"/>
        <v>2022-08-19catoes_collectibles</v>
      </c>
      <c r="E85" s="18" t="s">
        <v>631</v>
      </c>
      <c r="F85" s="15">
        <v>44.05</v>
      </c>
      <c r="G85" s="15" t="s">
        <v>434</v>
      </c>
      <c r="H85" s="15">
        <v>44.05</v>
      </c>
      <c r="I85" s="15" t="s">
        <v>435</v>
      </c>
      <c r="J85" s="15" t="s">
        <v>436</v>
      </c>
      <c r="K85" s="7" t="str">
        <f>VLOOKUP(D85,'purchases Jul22'!$A$1:$K$134,4,false)</f>
        <v>Pokemon TCG Kingdra EX Ultra Rare Holo Full Art Fates Collide XY 122/124 BGS 9.5</v>
      </c>
      <c r="L85" s="7" t="s">
        <v>632</v>
      </c>
    </row>
    <row r="86">
      <c r="A86" s="15">
        <v>1.80000898786448E14</v>
      </c>
      <c r="B86" s="15" t="s">
        <v>633</v>
      </c>
      <c r="C86" s="16">
        <v>44789.55454861111</v>
      </c>
      <c r="D86" s="17" t="str">
        <f t="shared" si="1"/>
        <v>2022-08-16islecollectibles</v>
      </c>
      <c r="E86" s="18" t="s">
        <v>634</v>
      </c>
      <c r="F86" s="15">
        <v>70.31</v>
      </c>
      <c r="G86" s="15" t="s">
        <v>434</v>
      </c>
      <c r="H86" s="15">
        <v>70.31</v>
      </c>
      <c r="I86" s="15" t="s">
        <v>435</v>
      </c>
      <c r="J86" s="15" t="s">
        <v>436</v>
      </c>
      <c r="K86" s="7" t="str">
        <f>VLOOKUP(D86,'purchases Jul22'!$A$1:$K$134,4,false)</f>
        <v>CGC 8.5 Dragonite Holo DPBP#180 DP5 Legends Awakened 2008 Japanese Pokemon</v>
      </c>
      <c r="L86" s="7" t="s">
        <v>635</v>
      </c>
    </row>
    <row r="87">
      <c r="A87" s="15">
        <v>5.0000898930779E13</v>
      </c>
      <c r="B87" s="15" t="s">
        <v>486</v>
      </c>
      <c r="C87" s="16">
        <v>44788.80743055556</v>
      </c>
      <c r="D87" s="17" t="str">
        <f t="shared" si="1"/>
        <v>2022-08-15probstein123</v>
      </c>
      <c r="E87" s="18" t="s">
        <v>636</v>
      </c>
      <c r="F87" s="15">
        <v>22.24</v>
      </c>
      <c r="G87" s="15" t="s">
        <v>434</v>
      </c>
      <c r="H87" s="15">
        <v>22.24</v>
      </c>
      <c r="I87" s="15" t="s">
        <v>435</v>
      </c>
      <c r="J87" s="15" t="s">
        <v>436</v>
      </c>
      <c r="K87" s="7" t="str">
        <f>VLOOKUP(D87,'purchases Jul22'!$A$1:$K$134,4,false)</f>
        <v>2018 Pokemon Sun &amp; Moon Celestial Storm #28 Blaziken GX PSA 9 MINT</v>
      </c>
      <c r="L87" s="7" t="s">
        <v>637</v>
      </c>
    </row>
    <row r="88">
      <c r="A88" s="15">
        <v>1.50000898566613E14</v>
      </c>
      <c r="B88" s="15" t="s">
        <v>581</v>
      </c>
      <c r="C88" s="16">
        <v>44788.79146990741</v>
      </c>
      <c r="D88" s="17" t="str">
        <f t="shared" si="1"/>
        <v>2022-08-15unpackednyc</v>
      </c>
      <c r="E88" s="18" t="s">
        <v>636</v>
      </c>
      <c r="F88" s="15">
        <v>44.47</v>
      </c>
      <c r="G88" s="15" t="s">
        <v>434</v>
      </c>
      <c r="H88" s="15">
        <v>44.47</v>
      </c>
      <c r="I88" s="15" t="s">
        <v>435</v>
      </c>
      <c r="J88" s="15" t="s">
        <v>436</v>
      </c>
      <c r="K88" s="7" t="str">
        <f>VLOOKUP(D88,'purchases Jul22'!$A$1:$K$134,4,false)</f>
        <v>Pokemon Card Japanese Special Pack Empoleon LV.X 078/DP-P Holo Promo CGC 8.5</v>
      </c>
      <c r="L88" s="7" t="s">
        <v>638</v>
      </c>
    </row>
    <row r="89">
      <c r="A89" s="15">
        <v>2.30000898233318E14</v>
      </c>
      <c r="B89" s="15" t="s">
        <v>639</v>
      </c>
      <c r="C89" s="16">
        <v>44788.55482638889</v>
      </c>
      <c r="D89" s="17" t="str">
        <f t="shared" si="1"/>
        <v>2022-08-15brandon61687</v>
      </c>
      <c r="E89" s="18" t="s">
        <v>636</v>
      </c>
      <c r="F89" s="15">
        <v>9.22</v>
      </c>
      <c r="G89" s="15" t="s">
        <v>434</v>
      </c>
      <c r="H89" s="15">
        <v>9.22</v>
      </c>
      <c r="I89" s="15" t="s">
        <v>435</v>
      </c>
      <c r="J89" s="15" t="s">
        <v>436</v>
      </c>
      <c r="K89" s="7" t="str">
        <f>VLOOKUP(D89,'purchases Jul22'!$A$1:$K$134,4,false)</f>
        <v>��Pokémon TCG - Qwilfish 27/109 - EX Team Rocket Returns Reverse Holofoil NM��</v>
      </c>
      <c r="L89" s="7" t="s">
        <v>640</v>
      </c>
    </row>
    <row r="90">
      <c r="A90" s="15">
        <v>1.40000898172298E14</v>
      </c>
      <c r="B90" s="15" t="s">
        <v>641</v>
      </c>
      <c r="C90" s="16">
        <v>44787.801574074074</v>
      </c>
      <c r="D90" s="17" t="str">
        <f t="shared" si="1"/>
        <v>2022-08-14samurai_420</v>
      </c>
      <c r="E90" s="18" t="s">
        <v>642</v>
      </c>
      <c r="F90" s="15">
        <v>87.89</v>
      </c>
      <c r="G90" s="15" t="s">
        <v>434</v>
      </c>
      <c r="H90" s="15">
        <v>87.89</v>
      </c>
      <c r="I90" s="15" t="s">
        <v>435</v>
      </c>
      <c r="J90" s="15" t="s">
        <v>436</v>
      </c>
      <c r="K90" s="7" t="str">
        <f>VLOOKUP(D90,'purchases Jul22'!$A$1:$K$134,4,false)</f>
        <v>NM!!) Pokemon Card Steelix 073/087 Japanese E-Series 1st Edition Holo-Rare 2001</v>
      </c>
      <c r="L90" s="7" t="s">
        <v>643</v>
      </c>
    </row>
    <row r="91">
      <c r="A91" s="15">
        <v>2.00000897944611E14</v>
      </c>
      <c r="B91" s="15" t="s">
        <v>644</v>
      </c>
      <c r="C91" s="16">
        <v>44787.69596064815</v>
      </c>
      <c r="D91" s="17" t="str">
        <f t="shared" si="1"/>
        <v>2022-08-14afenicchia879</v>
      </c>
      <c r="E91" s="18" t="s">
        <v>642</v>
      </c>
      <c r="F91" s="15">
        <v>17.41</v>
      </c>
      <c r="G91" s="15" t="s">
        <v>434</v>
      </c>
      <c r="H91" s="15">
        <v>17.41</v>
      </c>
      <c r="I91" s="15" t="s">
        <v>435</v>
      </c>
      <c r="J91" s="15" t="s">
        <v>436</v>
      </c>
      <c r="K91" s="7" t="str">
        <f>VLOOKUP(D91,'purchases Jul22'!$A$1:$K$134,4,false)</f>
        <v>Pokémon TCG Pikachu V SWSH Brilliant Stars 157/172 Full Art Holo Ultra Rare NM</v>
      </c>
      <c r="L91" s="7" t="s">
        <v>645</v>
      </c>
    </row>
    <row r="92">
      <c r="A92" s="15">
        <v>2.30000897857879E14</v>
      </c>
      <c r="B92" s="15" t="s">
        <v>646</v>
      </c>
      <c r="C92" s="16">
        <v>44787.683958333335</v>
      </c>
      <c r="D92" s="17" t="str">
        <f t="shared" si="1"/>
        <v>2022-08-14kevin1987kmf</v>
      </c>
      <c r="E92" s="18" t="s">
        <v>642</v>
      </c>
      <c r="F92" s="15">
        <v>48.5</v>
      </c>
      <c r="G92" s="15" t="s">
        <v>434</v>
      </c>
      <c r="H92" s="15">
        <v>48.5</v>
      </c>
      <c r="I92" s="15" t="s">
        <v>435</v>
      </c>
      <c r="J92" s="15" t="s">
        <v>436</v>
      </c>
      <c r="K92" s="7" t="str">
        <f>VLOOKUP(D92,'purchases Jul22'!$A$1:$K$134,4,false)</f>
        <v>1996 Japanese Pokemon Base Set #130 Gyarados Holo Rare PSA 8 NM-MINT</v>
      </c>
      <c r="L92" s="7" t="s">
        <v>647</v>
      </c>
    </row>
    <row r="93">
      <c r="A93" s="15">
        <v>2.10000897906422E14</v>
      </c>
      <c r="B93" s="15" t="s">
        <v>648</v>
      </c>
      <c r="C93" s="16">
        <v>44787.683541666665</v>
      </c>
      <c r="D93" s="17" t="str">
        <f t="shared" si="1"/>
        <v>2022-08-14loonsbay</v>
      </c>
      <c r="E93" s="18" t="s">
        <v>642</v>
      </c>
      <c r="F93" s="15">
        <v>60.43</v>
      </c>
      <c r="G93" s="15" t="s">
        <v>434</v>
      </c>
      <c r="H93" s="15">
        <v>60.43</v>
      </c>
      <c r="I93" s="15" t="s">
        <v>435</v>
      </c>
      <c r="J93" s="15" t="s">
        <v>436</v>
      </c>
      <c r="K93" s="7" t="str">
        <f>VLOOKUP(D93,'purchases Jul22'!$A$1:$K$134,4,false)</f>
        <v>1999 Pokemon Shadowless Gyrados Holo PSA 7 NM #6</v>
      </c>
      <c r="L93" s="7" t="s">
        <v>649</v>
      </c>
    </row>
    <row r="94">
      <c r="A94" s="15">
        <v>1.00000897906067E14</v>
      </c>
      <c r="B94" s="15" t="s">
        <v>581</v>
      </c>
      <c r="C94" s="16">
        <v>44786.71045138889</v>
      </c>
      <c r="D94" s="17" t="str">
        <f t="shared" si="1"/>
        <v>2022-08-13unpackednyc</v>
      </c>
      <c r="E94" s="18" t="s">
        <v>650</v>
      </c>
      <c r="F94" s="15">
        <v>48.81</v>
      </c>
      <c r="G94" s="15" t="s">
        <v>434</v>
      </c>
      <c r="H94" s="15">
        <v>48.81</v>
      </c>
      <c r="I94" s="15" t="s">
        <v>435</v>
      </c>
      <c r="J94" s="15" t="s">
        <v>436</v>
      </c>
      <c r="K94" s="7" t="str">
        <f>VLOOKUP(D94,'purchases Jul22'!$A$1:$K$134,4,false)</f>
        <v>Pokemon Card Japanese Reviving Legends L2 Togekiss 061/080 Holo 1ST ED CGC 9</v>
      </c>
      <c r="L94" s="7" t="s">
        <v>651</v>
      </c>
    </row>
    <row r="95">
      <c r="A95" s="15">
        <v>2.40000898682984E14</v>
      </c>
      <c r="B95" s="15" t="s">
        <v>652</v>
      </c>
      <c r="C95" s="16">
        <v>44785.988125</v>
      </c>
      <c r="D95" s="17" t="str">
        <f t="shared" si="1"/>
        <v>2022-08-12themanbat_5</v>
      </c>
      <c r="E95" s="18" t="s">
        <v>653</v>
      </c>
      <c r="F95" s="15">
        <v>63.64</v>
      </c>
      <c r="G95" s="15" t="s">
        <v>434</v>
      </c>
      <c r="H95" s="15">
        <v>63.64</v>
      </c>
      <c r="I95" s="15" t="s">
        <v>435</v>
      </c>
      <c r="J95" s="15" t="s">
        <v>436</v>
      </c>
      <c r="K95" s="7" t="str">
        <f>VLOOKUP(D95,'purchases Jul22'!$A$1:$K$134,4,false)</f>
        <v>PSA 9 2001 Neo Destiny Dark Scizor 9/105 HOLO Pokemon Card (Neo 4)</v>
      </c>
      <c r="L95" s="7" t="s">
        <v>654</v>
      </c>
    </row>
    <row r="96">
      <c r="A96" s="15">
        <v>1.0000897864926E13</v>
      </c>
      <c r="B96" s="15" t="s">
        <v>655</v>
      </c>
      <c r="C96" s="16">
        <v>44785.70396990741</v>
      </c>
      <c r="D96" s="17" t="str">
        <f t="shared" si="1"/>
        <v>2022-08-12a321gaming_collectibles</v>
      </c>
      <c r="E96" s="18" t="s">
        <v>653</v>
      </c>
      <c r="F96" s="15">
        <v>39.05</v>
      </c>
      <c r="G96" s="15" t="s">
        <v>434</v>
      </c>
      <c r="H96" s="15">
        <v>39.05</v>
      </c>
      <c r="I96" s="15" t="s">
        <v>435</v>
      </c>
      <c r="J96" s="15" t="s">
        <v>436</v>
      </c>
      <c r="K96" s="7" t="str">
        <f>VLOOKUP(D96,'purchases Jul22'!$A$1:$K$134,4,false)</f>
        <v>2005 Pokemon Slowbro Holo - EX Unseen Forces #13 - PSA 9 MINT #~</v>
      </c>
      <c r="L96" s="7" t="s">
        <v>656</v>
      </c>
    </row>
    <row r="97">
      <c r="A97" s="15">
        <v>1.0000896810772E13</v>
      </c>
      <c r="B97" s="15" t="s">
        <v>657</v>
      </c>
      <c r="C97" s="16">
        <v>44782.88868055555</v>
      </c>
      <c r="D97" s="17" t="str">
        <f t="shared" si="1"/>
        <v>2022-08-09poke.prof3</v>
      </c>
      <c r="E97" s="18" t="s">
        <v>658</v>
      </c>
      <c r="F97" s="15">
        <v>39.06</v>
      </c>
      <c r="G97" s="15" t="s">
        <v>434</v>
      </c>
      <c r="H97" s="15">
        <v>39.06</v>
      </c>
      <c r="I97" s="15" t="s">
        <v>435</v>
      </c>
      <c r="J97" s="15" t="s">
        <v>436</v>
      </c>
      <c r="K97" s="7" t="str">
        <f>VLOOKUP(D97,'purchases Jul22'!$A$1:$K$134,4,false)</f>
        <v>Pokemon Spanish PSA 9 MINT Gyarados Heartgold Soulsilver Holo 4/123</v>
      </c>
      <c r="L97" s="7" t="s">
        <v>659</v>
      </c>
    </row>
    <row r="98">
      <c r="A98" s="15">
        <v>4.0000896724268E13</v>
      </c>
      <c r="B98" s="15" t="s">
        <v>660</v>
      </c>
      <c r="C98" s="16">
        <v>44782.888344907406</v>
      </c>
      <c r="D98" s="17" t="str">
        <f t="shared" si="1"/>
        <v>2022-08-09driveshaft04</v>
      </c>
      <c r="E98" s="18" t="s">
        <v>658</v>
      </c>
      <c r="F98" s="15">
        <v>54.98</v>
      </c>
      <c r="G98" s="15" t="s">
        <v>434</v>
      </c>
      <c r="H98" s="15">
        <v>54.98</v>
      </c>
      <c r="I98" s="15" t="s">
        <v>435</v>
      </c>
      <c r="J98" s="15" t="s">
        <v>436</v>
      </c>
      <c r="K98" s="7" t="str">
        <f>VLOOKUP(D98,'purchases Jul22'!$A$1:$K$134,4,false)</f>
        <v>PSA 10 Pokemon Japanese SWSH Shiny Star V Baby Shiny #221 SUICUNE Holo PSA 10</v>
      </c>
      <c r="L98" s="7" t="s">
        <v>661</v>
      </c>
    </row>
    <row r="99">
      <c r="A99" s="15">
        <v>2.2000089136708E14</v>
      </c>
      <c r="B99" s="15" t="s">
        <v>662</v>
      </c>
      <c r="C99" s="16">
        <v>44770.41909722222</v>
      </c>
      <c r="D99" s="17" t="str">
        <f t="shared" si="1"/>
        <v>2022-07-28cataclysmcollectables</v>
      </c>
      <c r="E99" s="18" t="s">
        <v>663</v>
      </c>
      <c r="F99" s="15">
        <v>108.48</v>
      </c>
      <c r="G99" s="15" t="s">
        <v>434</v>
      </c>
      <c r="H99" s="15">
        <v>108.48</v>
      </c>
      <c r="I99" s="15" t="s">
        <v>435</v>
      </c>
      <c r="J99" s="15" t="s">
        <v>436</v>
      </c>
      <c r="K99" s="7" t="str">
        <f>VLOOKUP(D99,'purchases Jul22'!$A$1:$K$134,4,false)</f>
        <v>Pokemon Go Gift Tin Set of 3 - Pikachu Snorlax Blissey - Brand New - In Stock!</v>
      </c>
      <c r="L99" s="7" t="s">
        <v>664</v>
      </c>
    </row>
    <row r="100">
      <c r="A100" s="15">
        <v>9.0000891552168E13</v>
      </c>
      <c r="B100" s="15" t="s">
        <v>665</v>
      </c>
      <c r="C100" s="16">
        <v>44769.87252314815</v>
      </c>
      <c r="D100" s="17" t="str">
        <f t="shared" si="1"/>
        <v>2022-07-27394vv92</v>
      </c>
      <c r="E100" s="18" t="s">
        <v>666</v>
      </c>
      <c r="F100" s="15">
        <v>50.62</v>
      </c>
      <c r="G100" s="15" t="s">
        <v>434</v>
      </c>
      <c r="H100" s="15">
        <v>50.62</v>
      </c>
      <c r="I100" s="15" t="s">
        <v>435</v>
      </c>
      <c r="J100" s="15" t="s">
        <v>436</v>
      </c>
      <c r="K100" s="7" t="str">
        <f>VLOOKUP(D100,'purchases Jul22'!$A$1:$K$134,4,false)</f>
        <v>#N/A</v>
      </c>
      <c r="L100" s="7" t="s">
        <v>437</v>
      </c>
    </row>
    <row r="101">
      <c r="A101" s="15">
        <v>1.00000888803333E14</v>
      </c>
      <c r="B101" s="15" t="s">
        <v>667</v>
      </c>
      <c r="C101" s="16">
        <v>44762.72075231482</v>
      </c>
      <c r="D101" s="17" t="str">
        <f t="shared" si="1"/>
        <v>2022-07-20hifumi-japan</v>
      </c>
      <c r="E101" s="18" t="s">
        <v>668</v>
      </c>
      <c r="F101" s="15">
        <v>34.75</v>
      </c>
      <c r="G101" s="15" t="s">
        <v>434</v>
      </c>
      <c r="H101" s="15">
        <v>34.75</v>
      </c>
      <c r="I101" s="15" t="s">
        <v>435</v>
      </c>
      <c r="J101" s="15" t="s">
        <v>436</v>
      </c>
      <c r="K101" s="7" t="str">
        <f>VLOOKUP(D101,'purchases Jul22'!$A$1:$K$134,4,false)</f>
        <v>#N/A</v>
      </c>
      <c r="L101" s="7" t="s">
        <v>437</v>
      </c>
    </row>
    <row r="102">
      <c r="A102" s="15">
        <v>5.0000886778165E13</v>
      </c>
      <c r="B102" s="15" t="s">
        <v>669</v>
      </c>
      <c r="C102" s="16">
        <v>44756.752916666665</v>
      </c>
      <c r="D102" s="17" t="str">
        <f t="shared" si="1"/>
        <v>2022-07-14goryokaku</v>
      </c>
      <c r="E102" s="18" t="s">
        <v>670</v>
      </c>
      <c r="F102" s="15">
        <v>176.23</v>
      </c>
      <c r="G102" s="15" t="s">
        <v>434</v>
      </c>
      <c r="H102" s="15">
        <v>176.23</v>
      </c>
      <c r="I102" s="15" t="s">
        <v>435</v>
      </c>
      <c r="J102" s="15" t="s">
        <v>436</v>
      </c>
      <c r="K102" s="7" t="str">
        <f>VLOOKUP(D102,'purchases Jul22'!$A$1:$K$134,4,false)</f>
        <v>Pokemon Card Japanese Sword &amp; Shield Booster Box Lost Abyss s11 Sealed</v>
      </c>
      <c r="L102" s="7" t="s">
        <v>671</v>
      </c>
    </row>
    <row r="103">
      <c r="A103" s="15">
        <v>7.0000846733909E13</v>
      </c>
      <c r="B103" s="15" t="s">
        <v>672</v>
      </c>
      <c r="C103" s="16">
        <v>44654.63798611111</v>
      </c>
      <c r="D103" s="17" t="str">
        <f t="shared" si="1"/>
        <v>2022-04-03borderless-japan</v>
      </c>
      <c r="E103" s="18" t="s">
        <v>673</v>
      </c>
      <c r="F103" s="15">
        <v>110.0</v>
      </c>
      <c r="G103" s="15" t="s">
        <v>434</v>
      </c>
      <c r="H103" s="15">
        <v>110.0</v>
      </c>
      <c r="I103" s="15" t="s">
        <v>435</v>
      </c>
      <c r="J103" s="15" t="s">
        <v>436</v>
      </c>
      <c r="K103" s="7" t="str">
        <f>VLOOKUP(D103,'purchases Jul22'!$A$1:$K$134,4,false)</f>
        <v>#N/A</v>
      </c>
      <c r="L103" s="7" t="s">
        <v>437</v>
      </c>
    </row>
    <row r="104">
      <c r="A104" s="15">
        <v>1.80000812176493E14</v>
      </c>
      <c r="B104" s="15" t="s">
        <v>674</v>
      </c>
      <c r="C104" s="16">
        <v>44573.39376157407</v>
      </c>
      <c r="D104" s="17" t="str">
        <f t="shared" si="1"/>
        <v>2022-01-12north_street_shop_japan</v>
      </c>
      <c r="E104" s="18" t="s">
        <v>675</v>
      </c>
      <c r="F104" s="15">
        <v>88.15</v>
      </c>
      <c r="G104" s="15" t="s">
        <v>434</v>
      </c>
      <c r="H104" s="15">
        <v>88.15</v>
      </c>
      <c r="I104" s="15" t="s">
        <v>435</v>
      </c>
      <c r="J104" s="15" t="s">
        <v>436</v>
      </c>
      <c r="K104" s="7" t="str">
        <f>VLOOKUP(D104,'purchases Jul22'!$A$1:$K$134,4,false)</f>
        <v>#N/A</v>
      </c>
      <c r="L104" s="7" t="s">
        <v>437</v>
      </c>
    </row>
    <row r="105">
      <c r="A105" s="15">
        <v>1.90000810109688E14</v>
      </c>
      <c r="B105" s="15" t="s">
        <v>676</v>
      </c>
      <c r="C105" s="16">
        <v>44568.55056712963</v>
      </c>
      <c r="D105" s="17" t="str">
        <f t="shared" si="1"/>
        <v>2022-01-07tucgar-61</v>
      </c>
      <c r="E105" s="18" t="s">
        <v>677</v>
      </c>
      <c r="F105" s="15">
        <v>164.54</v>
      </c>
      <c r="G105" s="15" t="s">
        <v>434</v>
      </c>
      <c r="H105" s="15">
        <v>164.54</v>
      </c>
      <c r="I105" s="15" t="s">
        <v>435</v>
      </c>
      <c r="J105" s="15" t="s">
        <v>436</v>
      </c>
      <c r="K105" s="7" t="str">
        <f>VLOOKUP(D105,'purchases Jul22'!$A$1:$K$134,4,false)</f>
        <v>#N/A</v>
      </c>
      <c r="L105" s="7" t="s">
        <v>437</v>
      </c>
    </row>
    <row r="106">
      <c r="A106" s="15">
        <v>2.0000808450036E13</v>
      </c>
      <c r="B106" s="15" t="s">
        <v>535</v>
      </c>
      <c r="C106" s="16">
        <v>44563.8428587963</v>
      </c>
      <c r="D106" s="17" t="str">
        <f t="shared" si="1"/>
        <v>2022-01-02tenryu-collector</v>
      </c>
      <c r="E106" s="18" t="s">
        <v>678</v>
      </c>
      <c r="F106" s="15">
        <v>87.12</v>
      </c>
      <c r="G106" s="15" t="s">
        <v>434</v>
      </c>
      <c r="H106" s="15">
        <v>87.12</v>
      </c>
      <c r="I106" s="15" t="s">
        <v>435</v>
      </c>
      <c r="J106" s="15" t="s">
        <v>436</v>
      </c>
      <c r="K106" s="7" t="str">
        <f>VLOOKUP(D106,'purchases Jul22'!$A$1:$K$134,4,false)</f>
        <v>#N/A</v>
      </c>
      <c r="L106" s="7" t="s">
        <v>437</v>
      </c>
    </row>
    <row r="107">
      <c r="A107" s="15">
        <v>2.40000809007547E14</v>
      </c>
      <c r="B107" s="15" t="s">
        <v>535</v>
      </c>
      <c r="C107" s="16">
        <v>44562.83744212963</v>
      </c>
      <c r="D107" s="17" t="str">
        <f t="shared" si="1"/>
        <v>2022-01-01tenryu-collector</v>
      </c>
      <c r="E107" s="18" t="s">
        <v>679</v>
      </c>
      <c r="F107" s="15">
        <v>50.92</v>
      </c>
      <c r="G107" s="15" t="s">
        <v>434</v>
      </c>
      <c r="H107" s="15">
        <v>50.92</v>
      </c>
      <c r="I107" s="15" t="s">
        <v>435</v>
      </c>
      <c r="J107" s="15" t="s">
        <v>440</v>
      </c>
      <c r="K107" s="7" t="str">
        <f>VLOOKUP(D107,'purchases Jul22'!$A$1:$K$134,4,false)</f>
        <v>#N/A</v>
      </c>
      <c r="L107" s="7" t="s">
        <v>437</v>
      </c>
    </row>
    <row r="108">
      <c r="A108" s="15">
        <v>1.0000808048116E13</v>
      </c>
      <c r="B108" s="15" t="s">
        <v>680</v>
      </c>
      <c r="C108" s="16">
        <v>44562.83697916667</v>
      </c>
      <c r="D108" s="17" t="str">
        <f t="shared" si="1"/>
        <v>2022-01-01ustakasho</v>
      </c>
      <c r="E108" s="18" t="s">
        <v>679</v>
      </c>
      <c r="F108" s="15">
        <v>24.49</v>
      </c>
      <c r="G108" s="15" t="s">
        <v>434</v>
      </c>
      <c r="H108" s="15">
        <v>24.49</v>
      </c>
      <c r="I108" s="15" t="s">
        <v>435</v>
      </c>
      <c r="J108" s="15" t="s">
        <v>440</v>
      </c>
      <c r="K108" s="7" t="str">
        <f>VLOOKUP(D108,'purchases Jul22'!$A$1:$K$134,4,false)</f>
        <v>#N/A</v>
      </c>
      <c r="L108" s="7" t="s">
        <v>437</v>
      </c>
    </row>
    <row r="109">
      <c r="A109" s="15">
        <v>6.0000807805548E13</v>
      </c>
      <c r="B109" s="15" t="s">
        <v>681</v>
      </c>
      <c r="C109" s="16">
        <v>44562.45019675926</v>
      </c>
      <c r="D109" s="17" t="str">
        <f t="shared" si="1"/>
        <v>2022-01-01sora-japanstore</v>
      </c>
      <c r="E109" s="18" t="s">
        <v>679</v>
      </c>
      <c r="F109" s="15">
        <v>30.49</v>
      </c>
      <c r="G109" s="15" t="s">
        <v>434</v>
      </c>
      <c r="H109" s="15">
        <v>30.49</v>
      </c>
      <c r="I109" s="15" t="s">
        <v>435</v>
      </c>
      <c r="J109" s="15" t="s">
        <v>440</v>
      </c>
      <c r="K109" s="7" t="str">
        <f>VLOOKUP(D109,'purchases Jul22'!$A$1:$K$134,4,false)</f>
        <v>#N/A</v>
      </c>
      <c r="L109" s="7" t="s">
        <v>437</v>
      </c>
    </row>
    <row r="110">
      <c r="A110" s="15">
        <v>1.50000633144425E14</v>
      </c>
      <c r="B110" s="15" t="s">
        <v>682</v>
      </c>
      <c r="C110" s="16">
        <v>44561.94199074074</v>
      </c>
      <c r="D110" s="17" t="str">
        <f t="shared" si="1"/>
        <v>2021-12-31spintheglobe03</v>
      </c>
      <c r="E110" s="18" t="s">
        <v>683</v>
      </c>
      <c r="F110" s="15">
        <v>42.36</v>
      </c>
      <c r="G110" s="15" t="s">
        <v>434</v>
      </c>
      <c r="H110" s="15">
        <v>42.36</v>
      </c>
      <c r="I110" s="15" t="s">
        <v>435</v>
      </c>
      <c r="J110" s="15" t="s">
        <v>436</v>
      </c>
      <c r="K110" s="7" t="str">
        <f>VLOOKUP(D110,'purchases Jul22'!$A$1:$K$134,4,false)</f>
        <v>#N/A</v>
      </c>
      <c r="L110" s="7" t="s">
        <v>437</v>
      </c>
    </row>
    <row r="111">
      <c r="A111" s="15">
        <v>1.90000804696009E14</v>
      </c>
      <c r="B111" s="15" t="s">
        <v>684</v>
      </c>
      <c r="C111" s="16">
        <v>44554.466631944444</v>
      </c>
      <c r="D111" s="17" t="str">
        <f t="shared" si="1"/>
        <v>2021-12-24paradigm_pop_culture</v>
      </c>
      <c r="E111" s="18" t="s">
        <v>685</v>
      </c>
      <c r="F111" s="15">
        <v>78.95</v>
      </c>
      <c r="G111" s="15" t="s">
        <v>434</v>
      </c>
      <c r="H111" s="15">
        <v>78.95</v>
      </c>
      <c r="I111" s="15" t="s">
        <v>435</v>
      </c>
      <c r="J111" s="15" t="s">
        <v>436</v>
      </c>
      <c r="K111" s="7" t="str">
        <f>VLOOKUP(D111,'purchases Jul22'!$A$1:$K$134,4,false)</f>
        <v>#N/A</v>
      </c>
      <c r="L111" s="7" t="s">
        <v>437</v>
      </c>
    </row>
    <row r="112">
      <c r="A112" s="15">
        <v>2.50000804377868E14</v>
      </c>
      <c r="B112" s="15" t="s">
        <v>686</v>
      </c>
      <c r="C112" s="16">
        <v>44553.72652777778</v>
      </c>
      <c r="D112" s="17" t="str">
        <f t="shared" si="1"/>
        <v>2021-12-23c-bestcards</v>
      </c>
      <c r="E112" s="18" t="s">
        <v>687</v>
      </c>
      <c r="F112" s="15">
        <v>13.6</v>
      </c>
      <c r="G112" s="15" t="s">
        <v>434</v>
      </c>
      <c r="H112" s="15">
        <v>13.6</v>
      </c>
      <c r="I112" s="15" t="s">
        <v>435</v>
      </c>
      <c r="J112" s="15" t="s">
        <v>436</v>
      </c>
      <c r="K112" s="7" t="str">
        <f>VLOOKUP(D112,'purchases Jul22'!$A$1:$K$134,4,false)</f>
        <v>#N/A</v>
      </c>
      <c r="L112" s="7" t="s">
        <v>437</v>
      </c>
    </row>
    <row r="113">
      <c r="A113" s="15">
        <v>2.30000804405967E14</v>
      </c>
      <c r="B113" s="15" t="s">
        <v>688</v>
      </c>
      <c r="C113" s="16">
        <v>44553.68719907408</v>
      </c>
      <c r="D113" s="17" t="str">
        <f t="shared" si="1"/>
        <v>2021-12-23ceraff0</v>
      </c>
      <c r="E113" s="18" t="s">
        <v>687</v>
      </c>
      <c r="F113" s="15">
        <v>9.47</v>
      </c>
      <c r="G113" s="15" t="s">
        <v>434</v>
      </c>
      <c r="H113" s="15">
        <v>9.47</v>
      </c>
      <c r="I113" s="15" t="s">
        <v>435</v>
      </c>
      <c r="J113" s="15" t="s">
        <v>436</v>
      </c>
      <c r="K113" s="7" t="str">
        <f>VLOOKUP(D113,'purchases Jul22'!$A$1:$K$134,4,false)</f>
        <v>#N/A</v>
      </c>
      <c r="L113" s="7" t="s">
        <v>437</v>
      </c>
    </row>
    <row r="114">
      <c r="A114" s="15">
        <v>1.0000804428348E13</v>
      </c>
      <c r="B114" s="15" t="s">
        <v>689</v>
      </c>
      <c r="C114" s="16">
        <v>44552.42744212963</v>
      </c>
      <c r="D114" s="17" t="str">
        <f t="shared" si="1"/>
        <v>2021-12-22truckman52</v>
      </c>
      <c r="E114" s="18" t="s">
        <v>690</v>
      </c>
      <c r="F114" s="15">
        <v>39.25</v>
      </c>
      <c r="G114" s="15" t="s">
        <v>434</v>
      </c>
      <c r="H114" s="15">
        <v>39.25</v>
      </c>
      <c r="I114" s="15" t="s">
        <v>435</v>
      </c>
      <c r="J114" s="15" t="s">
        <v>436</v>
      </c>
      <c r="K114" s="7" t="str">
        <f>VLOOKUP(D114,'purchases Jul22'!$A$1:$K$134,4,false)</f>
        <v>#N/A</v>
      </c>
      <c r="L114" s="7" t="s">
        <v>437</v>
      </c>
    </row>
    <row r="115">
      <c r="A115" s="15">
        <v>9.0000804254416E13</v>
      </c>
      <c r="B115" s="15" t="s">
        <v>691</v>
      </c>
      <c r="C115" s="16">
        <v>44552.426886574074</v>
      </c>
      <c r="D115" s="17" t="str">
        <f t="shared" si="1"/>
        <v>2021-12-22chriced-76</v>
      </c>
      <c r="E115" s="18" t="s">
        <v>690</v>
      </c>
      <c r="F115" s="15">
        <v>21.78</v>
      </c>
      <c r="G115" s="15" t="s">
        <v>434</v>
      </c>
      <c r="H115" s="15">
        <v>21.78</v>
      </c>
      <c r="I115" s="15" t="s">
        <v>435</v>
      </c>
      <c r="J115" s="15" t="s">
        <v>436</v>
      </c>
      <c r="K115" s="7" t="str">
        <f>VLOOKUP(D115,'purchases Jul22'!$A$1:$K$134,4,false)</f>
        <v>#N/A</v>
      </c>
      <c r="L115" s="7" t="s">
        <v>437</v>
      </c>
    </row>
    <row r="116">
      <c r="A116" s="15">
        <v>9.0000804254416E13</v>
      </c>
      <c r="B116" s="15" t="s">
        <v>691</v>
      </c>
      <c r="C116" s="16">
        <v>44552.426886574074</v>
      </c>
      <c r="D116" s="17" t="str">
        <f t="shared" si="1"/>
        <v>2021-12-22chriced-76</v>
      </c>
      <c r="E116" s="18" t="s">
        <v>690</v>
      </c>
      <c r="F116" s="15">
        <v>21.78</v>
      </c>
      <c r="G116" s="15" t="s">
        <v>444</v>
      </c>
      <c r="H116" s="15">
        <v>21.78</v>
      </c>
      <c r="I116" s="15" t="s">
        <v>435</v>
      </c>
      <c r="J116" s="15" t="s">
        <v>436</v>
      </c>
      <c r="K116" s="7" t="str">
        <f>VLOOKUP(D116,'purchases Jul22'!$A$1:$K$134,4,false)</f>
        <v>#N/A</v>
      </c>
      <c r="L116" s="7" t="s">
        <v>437</v>
      </c>
    </row>
    <row r="117">
      <c r="A117" s="15">
        <v>1.60000803586675E14</v>
      </c>
      <c r="B117" s="15" t="s">
        <v>692</v>
      </c>
      <c r="C117" s="16">
        <v>44550.88590277778</v>
      </c>
      <c r="D117" s="17" t="str">
        <f t="shared" si="1"/>
        <v>2021-12-20nagu_456</v>
      </c>
      <c r="E117" s="18" t="s">
        <v>693</v>
      </c>
      <c r="F117" s="15">
        <v>6.21</v>
      </c>
      <c r="G117" s="15" t="s">
        <v>434</v>
      </c>
      <c r="H117" s="15">
        <v>6.21</v>
      </c>
      <c r="I117" s="15" t="s">
        <v>435</v>
      </c>
      <c r="J117" s="15" t="s">
        <v>436</v>
      </c>
      <c r="K117" s="7" t="str">
        <f>VLOOKUP(D117,'purchases Jul22'!$A$1:$K$134,4,false)</f>
        <v>#N/A</v>
      </c>
      <c r="L117" s="7" t="s">
        <v>437</v>
      </c>
    </row>
    <row r="118">
      <c r="A118" s="15">
        <v>1.90000803343491E14</v>
      </c>
      <c r="B118" s="15" t="s">
        <v>694</v>
      </c>
      <c r="C118" s="16">
        <v>44550.472905092596</v>
      </c>
      <c r="D118" s="17" t="str">
        <f t="shared" si="1"/>
        <v>2021-12-20robpow_6379</v>
      </c>
      <c r="E118" s="18" t="s">
        <v>693</v>
      </c>
      <c r="F118" s="15">
        <v>12.85</v>
      </c>
      <c r="G118" s="15" t="s">
        <v>434</v>
      </c>
      <c r="H118" s="15">
        <v>12.85</v>
      </c>
      <c r="I118" s="15" t="s">
        <v>435</v>
      </c>
      <c r="J118" s="15" t="s">
        <v>436</v>
      </c>
      <c r="K118" s="7" t="str">
        <f>VLOOKUP(D118,'purchases Jul22'!$A$1:$K$134,4,false)</f>
        <v>#N/A</v>
      </c>
      <c r="L118" s="7" t="s">
        <v>437</v>
      </c>
    </row>
    <row r="119">
      <c r="A119" s="15">
        <v>5.0000798959363E13</v>
      </c>
      <c r="B119" s="15" t="s">
        <v>695</v>
      </c>
      <c r="C119" s="16">
        <v>44539.88775462963</v>
      </c>
      <c r="D119" s="17" t="str">
        <f t="shared" si="1"/>
        <v>2021-12-09qazwsx57</v>
      </c>
      <c r="E119" s="18" t="s">
        <v>696</v>
      </c>
      <c r="F119" s="15">
        <v>10.62</v>
      </c>
      <c r="G119" s="15" t="s">
        <v>434</v>
      </c>
      <c r="H119" s="15">
        <v>10.62</v>
      </c>
      <c r="I119" s="15" t="s">
        <v>435</v>
      </c>
      <c r="J119" s="15" t="s">
        <v>440</v>
      </c>
      <c r="K119" s="7" t="str">
        <f>VLOOKUP(D119,'purchases Jul22'!$A$1:$K$134,4,false)</f>
        <v>#N/A</v>
      </c>
      <c r="L119" s="7" t="s">
        <v>437</v>
      </c>
    </row>
    <row r="120">
      <c r="A120" s="15">
        <v>1.20000798507588E14</v>
      </c>
      <c r="B120" s="15" t="s">
        <v>697</v>
      </c>
      <c r="C120" s="16">
        <v>44539.40560185185</v>
      </c>
      <c r="D120" s="17" t="str">
        <f t="shared" si="1"/>
        <v>2021-12-09pfootballpete4dhx</v>
      </c>
      <c r="E120" s="18" t="s">
        <v>696</v>
      </c>
      <c r="F120" s="15">
        <v>87.07</v>
      </c>
      <c r="G120" s="15" t="s">
        <v>434</v>
      </c>
      <c r="H120" s="15">
        <v>87.07</v>
      </c>
      <c r="I120" s="15" t="s">
        <v>435</v>
      </c>
      <c r="J120" s="15" t="s">
        <v>436</v>
      </c>
      <c r="K120" s="7" t="str">
        <f>VLOOKUP(D120,'purchases Jul22'!$A$1:$K$134,4,false)</f>
        <v>#N/A</v>
      </c>
      <c r="L120" s="7" t="s">
        <v>437</v>
      </c>
    </row>
    <row r="121">
      <c r="A121" s="15">
        <v>1.60000797614562E14</v>
      </c>
      <c r="B121" s="15" t="s">
        <v>698</v>
      </c>
      <c r="C121" s="16">
        <v>44537.74665509259</v>
      </c>
      <c r="D121" s="17" t="str">
        <f t="shared" si="1"/>
        <v>2021-12-07peytobec0</v>
      </c>
      <c r="E121" s="18" t="s">
        <v>699</v>
      </c>
      <c r="F121" s="15">
        <v>93.65</v>
      </c>
      <c r="G121" s="15" t="s">
        <v>434</v>
      </c>
      <c r="H121" s="15">
        <v>93.65</v>
      </c>
      <c r="I121" s="15" t="s">
        <v>435</v>
      </c>
      <c r="J121" s="15" t="s">
        <v>436</v>
      </c>
      <c r="K121" s="7" t="str">
        <f>VLOOKUP(D121,'purchases Jul22'!$A$1:$K$134,4,false)</f>
        <v>#N/A</v>
      </c>
      <c r="L121" s="7" t="s">
        <v>437</v>
      </c>
    </row>
    <row r="122">
      <c r="A122" s="15">
        <v>9.0000796605949E13</v>
      </c>
      <c r="B122" s="15" t="s">
        <v>700</v>
      </c>
      <c r="C122" s="16">
        <v>44535.62934027778</v>
      </c>
      <c r="D122" s="17" t="str">
        <f t="shared" si="1"/>
        <v>2021-12-05livraven</v>
      </c>
      <c r="E122" s="18" t="s">
        <v>701</v>
      </c>
      <c r="F122" s="15">
        <v>33.16</v>
      </c>
      <c r="G122" s="15" t="s">
        <v>434</v>
      </c>
      <c r="H122" s="15">
        <v>33.16</v>
      </c>
      <c r="I122" s="15" t="s">
        <v>435</v>
      </c>
      <c r="J122" s="15" t="s">
        <v>436</v>
      </c>
      <c r="K122" s="7" t="str">
        <f>VLOOKUP(D122,'purchases Jul22'!$A$1:$K$134,4,false)</f>
        <v>#N/A</v>
      </c>
      <c r="L122" s="7" t="s">
        <v>437</v>
      </c>
    </row>
    <row r="123">
      <c r="A123" s="15">
        <v>2.0000079534104E14</v>
      </c>
      <c r="B123" s="15" t="s">
        <v>702</v>
      </c>
      <c r="C123" s="16">
        <v>44533.44084490741</v>
      </c>
      <c r="D123" s="17" t="str">
        <f t="shared" si="1"/>
        <v>2021-12-03jpn-del</v>
      </c>
      <c r="E123" s="18" t="s">
        <v>703</v>
      </c>
      <c r="F123" s="15">
        <v>89.28</v>
      </c>
      <c r="G123" s="15" t="s">
        <v>434</v>
      </c>
      <c r="H123" s="15">
        <v>89.28</v>
      </c>
      <c r="I123" s="15" t="s">
        <v>435</v>
      </c>
      <c r="J123" s="15" t="s">
        <v>436</v>
      </c>
      <c r="K123" s="7" t="str">
        <f>VLOOKUP(D123,'purchases Jul22'!$A$1:$K$134,4,false)</f>
        <v>#N/A</v>
      </c>
      <c r="L123" s="7" t="s">
        <v>437</v>
      </c>
    </row>
    <row r="124">
      <c r="A124" s="15">
        <v>2.700007934725E14</v>
      </c>
      <c r="B124" s="15" t="s">
        <v>535</v>
      </c>
      <c r="C124" s="16">
        <v>44529.93336805556</v>
      </c>
      <c r="D124" s="17" t="str">
        <f t="shared" si="1"/>
        <v>2021-11-29tenryu-collector</v>
      </c>
      <c r="E124" s="18" t="s">
        <v>704</v>
      </c>
      <c r="F124" s="15">
        <v>55.54</v>
      </c>
      <c r="G124" s="15" t="s">
        <v>434</v>
      </c>
      <c r="H124" s="15">
        <v>55.54</v>
      </c>
      <c r="I124" s="15" t="s">
        <v>435</v>
      </c>
      <c r="J124" s="15" t="s">
        <v>436</v>
      </c>
      <c r="K124" s="7" t="str">
        <f>VLOOKUP(D124,'purchases Jul22'!$A$1:$K$134,4,false)</f>
        <v>#N/A</v>
      </c>
      <c r="L124" s="7" t="s">
        <v>437</v>
      </c>
    </row>
    <row r="125">
      <c r="A125" s="15">
        <v>1.90000793630985E14</v>
      </c>
      <c r="B125" s="15" t="s">
        <v>702</v>
      </c>
      <c r="C125" s="16">
        <v>44529.92865740741</v>
      </c>
      <c r="D125" s="17" t="str">
        <f t="shared" si="1"/>
        <v>2021-11-29jpn-del</v>
      </c>
      <c r="E125" s="18" t="s">
        <v>704</v>
      </c>
      <c r="F125" s="15">
        <v>177.42</v>
      </c>
      <c r="G125" s="15" t="s">
        <v>434</v>
      </c>
      <c r="H125" s="15">
        <v>177.42</v>
      </c>
      <c r="I125" s="15" t="s">
        <v>435</v>
      </c>
      <c r="J125" s="15" t="s">
        <v>436</v>
      </c>
      <c r="K125" s="7" t="str">
        <f>VLOOKUP(D125,'purchases Jul22'!$A$1:$K$134,4,false)</f>
        <v>#N/A</v>
      </c>
      <c r="L125" s="7" t="s">
        <v>437</v>
      </c>
    </row>
    <row r="126">
      <c r="A126" s="15">
        <v>5.0000792737808E13</v>
      </c>
      <c r="B126" s="15" t="s">
        <v>705</v>
      </c>
      <c r="C126" s="16">
        <v>44527.524502314816</v>
      </c>
      <c r="D126" s="17" t="str">
        <f t="shared" si="1"/>
        <v>2021-11-27wh-3219</v>
      </c>
      <c r="E126" s="18" t="s">
        <v>706</v>
      </c>
      <c r="F126" s="15">
        <v>170.97</v>
      </c>
      <c r="G126" s="15" t="s">
        <v>434</v>
      </c>
      <c r="H126" s="15">
        <v>170.97</v>
      </c>
      <c r="I126" s="15" t="s">
        <v>435</v>
      </c>
      <c r="J126" s="15" t="s">
        <v>436</v>
      </c>
      <c r="K126" s="7" t="str">
        <f>VLOOKUP(D126,'purchases Jul22'!$A$1:$K$134,4,false)</f>
        <v>#N/A</v>
      </c>
      <c r="L126" s="7" t="s">
        <v>437</v>
      </c>
    </row>
    <row r="127">
      <c r="A127" s="15">
        <v>1.0000792509669E13</v>
      </c>
      <c r="B127" s="15" t="s">
        <v>707</v>
      </c>
      <c r="C127" s="16">
        <v>44527.02538194445</v>
      </c>
      <c r="D127" s="17" t="str">
        <f t="shared" si="1"/>
        <v>2021-11-27xt88mk92</v>
      </c>
      <c r="E127" s="18" t="s">
        <v>706</v>
      </c>
      <c r="F127" s="15">
        <v>89.3</v>
      </c>
      <c r="G127" s="15" t="s">
        <v>434</v>
      </c>
      <c r="H127" s="15">
        <v>89.3</v>
      </c>
      <c r="I127" s="15" t="s">
        <v>435</v>
      </c>
      <c r="J127" s="15" t="s">
        <v>436</v>
      </c>
      <c r="K127" s="7" t="str">
        <f>VLOOKUP(D127,'purchases Jul22'!$A$1:$K$134,4,false)</f>
        <v>#N/A</v>
      </c>
      <c r="L127" s="7" t="s">
        <v>437</v>
      </c>
    </row>
    <row r="128">
      <c r="A128" s="15">
        <v>1.0000788679536E13</v>
      </c>
      <c r="B128" s="15" t="s">
        <v>708</v>
      </c>
      <c r="C128" s="16">
        <v>44518.432858796295</v>
      </c>
      <c r="D128" s="17" t="str">
        <f t="shared" si="1"/>
        <v>2021-11-18sassyotto</v>
      </c>
      <c r="E128" s="18" t="s">
        <v>709</v>
      </c>
      <c r="F128" s="15">
        <v>111.15</v>
      </c>
      <c r="G128" s="15" t="s">
        <v>434</v>
      </c>
      <c r="H128" s="15">
        <v>111.15</v>
      </c>
      <c r="I128" s="15" t="s">
        <v>435</v>
      </c>
      <c r="J128" s="15" t="s">
        <v>436</v>
      </c>
      <c r="K128" s="7" t="str">
        <f>VLOOKUP(D128,'purchases Jul22'!$A$1:$K$134,4,false)</f>
        <v>#N/A</v>
      </c>
      <c r="L128" s="7" t="s">
        <v>437</v>
      </c>
    </row>
    <row r="129">
      <c r="A129" s="15">
        <v>1.9000078811598E14</v>
      </c>
      <c r="B129" s="15" t="s">
        <v>710</v>
      </c>
      <c r="C129" s="16">
        <v>44517.968773148146</v>
      </c>
      <c r="D129" s="17" t="str">
        <f t="shared" si="1"/>
        <v>2021-11-17pepesshop</v>
      </c>
      <c r="E129" s="18" t="s">
        <v>711</v>
      </c>
      <c r="F129" s="15">
        <v>5.97</v>
      </c>
      <c r="G129" s="15" t="s">
        <v>434</v>
      </c>
      <c r="H129" s="15">
        <v>5.97</v>
      </c>
      <c r="I129" s="15" t="s">
        <v>435</v>
      </c>
      <c r="J129" s="15" t="s">
        <v>436</v>
      </c>
      <c r="K129" s="7" t="str">
        <f>VLOOKUP(D129,'purchases Jul22'!$A$1:$K$134,4,false)</f>
        <v>#N/A</v>
      </c>
      <c r="L129" s="7" t="s">
        <v>437</v>
      </c>
    </row>
    <row r="130">
      <c r="A130" s="15">
        <v>5.0000788379726E13</v>
      </c>
      <c r="B130" s="15" t="s">
        <v>712</v>
      </c>
      <c r="C130" s="16">
        <v>44517.69542824074</v>
      </c>
      <c r="D130" s="17" t="str">
        <f t="shared" si="1"/>
        <v>2021-11-17card-shop-live</v>
      </c>
      <c r="E130" s="18" t="s">
        <v>711</v>
      </c>
      <c r="F130" s="15">
        <v>113.25</v>
      </c>
      <c r="G130" s="15" t="s">
        <v>434</v>
      </c>
      <c r="H130" s="15">
        <v>113.25</v>
      </c>
      <c r="I130" s="15" t="s">
        <v>435</v>
      </c>
      <c r="J130" s="15" t="s">
        <v>436</v>
      </c>
      <c r="K130" s="7" t="str">
        <f>VLOOKUP(D130,'purchases Jul22'!$A$1:$K$134,4,false)</f>
        <v>#N/A</v>
      </c>
      <c r="L130" s="7" t="s">
        <v>437</v>
      </c>
    </row>
    <row r="131">
      <c r="A131" s="15">
        <v>1.10000787346276E14</v>
      </c>
      <c r="B131" s="15" t="s">
        <v>486</v>
      </c>
      <c r="C131" s="16">
        <v>44515.92563657407</v>
      </c>
      <c r="D131" s="17" t="str">
        <f t="shared" si="1"/>
        <v>2021-11-15probstein123</v>
      </c>
      <c r="E131" s="18" t="s">
        <v>713</v>
      </c>
      <c r="F131" s="15">
        <v>43.33</v>
      </c>
      <c r="G131" s="15" t="s">
        <v>434</v>
      </c>
      <c r="H131" s="15">
        <v>43.33</v>
      </c>
      <c r="I131" s="15" t="s">
        <v>435</v>
      </c>
      <c r="J131" s="15" t="s">
        <v>436</v>
      </c>
      <c r="K131" s="7" t="str">
        <f>VLOOKUP(D131,'purchases Jul22'!$A$1:$K$134,4,false)</f>
        <v>#N/A</v>
      </c>
      <c r="L131" s="7" t="s">
        <v>437</v>
      </c>
    </row>
    <row r="132">
      <c r="A132" s="15">
        <v>2.70000787021873E14</v>
      </c>
      <c r="B132" s="15" t="s">
        <v>714</v>
      </c>
      <c r="C132" s="16">
        <v>44515.9252662037</v>
      </c>
      <c r="D132" s="17" t="str">
        <f t="shared" si="1"/>
        <v>2021-11-15jotor-510081</v>
      </c>
      <c r="E132" s="18" t="s">
        <v>713</v>
      </c>
      <c r="F132" s="15">
        <v>31.03</v>
      </c>
      <c r="G132" s="15" t="s">
        <v>434</v>
      </c>
      <c r="H132" s="15">
        <v>31.03</v>
      </c>
      <c r="I132" s="15" t="s">
        <v>435</v>
      </c>
      <c r="J132" s="15" t="s">
        <v>436</v>
      </c>
      <c r="K132" s="7" t="str">
        <f>VLOOKUP(D132,'purchases Jul22'!$A$1:$K$134,4,false)</f>
        <v>#N/A</v>
      </c>
      <c r="L132" s="7" t="s">
        <v>437</v>
      </c>
    </row>
    <row r="133">
      <c r="A133" s="15">
        <v>2.20000786631313E14</v>
      </c>
      <c r="B133" s="15" t="s">
        <v>715</v>
      </c>
      <c r="C133" s="16">
        <v>44514.997349537036</v>
      </c>
      <c r="D133" s="17" t="str">
        <f t="shared" si="1"/>
        <v>2021-11-14wtm860143_4</v>
      </c>
      <c r="E133" s="18" t="s">
        <v>716</v>
      </c>
      <c r="F133" s="15">
        <v>21.16</v>
      </c>
      <c r="G133" s="15" t="s">
        <v>434</v>
      </c>
      <c r="H133" s="15">
        <v>21.16</v>
      </c>
      <c r="I133" s="15" t="s">
        <v>435</v>
      </c>
      <c r="J133" s="15" t="s">
        <v>436</v>
      </c>
      <c r="K133" s="7" t="str">
        <f>VLOOKUP(D133,'purchases Jul22'!$A$1:$K$134,4,false)</f>
        <v>#N/A</v>
      </c>
      <c r="L133" s="7" t="s">
        <v>437</v>
      </c>
    </row>
    <row r="134">
      <c r="A134" s="15">
        <v>1.70000786717905E14</v>
      </c>
      <c r="B134" s="15" t="s">
        <v>717</v>
      </c>
      <c r="C134" s="16">
        <v>44514.96003472222</v>
      </c>
      <c r="D134" s="17" t="str">
        <f t="shared" si="1"/>
        <v>2021-11-14sugarlove-japan</v>
      </c>
      <c r="E134" s="18" t="s">
        <v>716</v>
      </c>
      <c r="F134" s="15">
        <v>202.06</v>
      </c>
      <c r="G134" s="15" t="s">
        <v>434</v>
      </c>
      <c r="H134" s="15">
        <v>202.06</v>
      </c>
      <c r="I134" s="15" t="s">
        <v>435</v>
      </c>
      <c r="J134" s="15" t="s">
        <v>436</v>
      </c>
      <c r="K134" s="7" t="str">
        <f>VLOOKUP(D134,'purchases Jul22'!$A$1:$K$134,4,false)</f>
        <v>#N/A</v>
      </c>
      <c r="L134" s="7" t="s">
        <v>437</v>
      </c>
    </row>
    <row r="135">
      <c r="A135" s="15">
        <v>1.0000781885476E13</v>
      </c>
      <c r="B135" s="15" t="s">
        <v>546</v>
      </c>
      <c r="C135" s="16">
        <v>44503.28107638889</v>
      </c>
      <c r="D135" s="17" t="str">
        <f t="shared" si="1"/>
        <v>2021-11-03pleasant_trading_shop</v>
      </c>
      <c r="E135" s="18" t="s">
        <v>718</v>
      </c>
      <c r="F135" s="15">
        <v>89.08</v>
      </c>
      <c r="G135" s="15" t="s">
        <v>434</v>
      </c>
      <c r="H135" s="15">
        <v>89.08</v>
      </c>
      <c r="I135" s="15" t="s">
        <v>435</v>
      </c>
      <c r="J135" s="15" t="s">
        <v>436</v>
      </c>
      <c r="K135" s="7" t="str">
        <f>VLOOKUP(D135,'purchases Jul22'!$A$1:$K$134,4,false)</f>
        <v>#N/A</v>
      </c>
      <c r="L135" s="7" t="s">
        <v>437</v>
      </c>
    </row>
    <row r="136">
      <c r="A136" s="15">
        <v>4.0000780489418E13</v>
      </c>
      <c r="B136" s="15" t="s">
        <v>719</v>
      </c>
      <c r="C136" s="16">
        <v>44500.39934027778</v>
      </c>
      <c r="D136" s="17" t="str">
        <f t="shared" si="1"/>
        <v>2021-10-31marcofanta1</v>
      </c>
      <c r="E136" s="18" t="s">
        <v>720</v>
      </c>
      <c r="F136" s="15">
        <v>93.11</v>
      </c>
      <c r="G136" s="15" t="s">
        <v>434</v>
      </c>
      <c r="H136" s="15">
        <v>93.11</v>
      </c>
      <c r="I136" s="15" t="s">
        <v>435</v>
      </c>
      <c r="J136" s="15" t="s">
        <v>436</v>
      </c>
      <c r="K136" s="7" t="str">
        <f>VLOOKUP(D136,'purchases Jul22'!$A$1:$K$134,4,false)</f>
        <v>#N/A</v>
      </c>
      <c r="L136" s="7" t="s">
        <v>437</v>
      </c>
    </row>
    <row r="137">
      <c r="A137" s="15">
        <v>2.0000779983502E13</v>
      </c>
      <c r="B137" s="15" t="s">
        <v>721</v>
      </c>
      <c r="C137" s="16">
        <v>44498.7959837963</v>
      </c>
      <c r="D137" s="17" t="str">
        <f t="shared" si="1"/>
        <v>2021-10-29jz_pokemon</v>
      </c>
      <c r="E137" s="18" t="s">
        <v>722</v>
      </c>
      <c r="F137" s="15">
        <v>56.38</v>
      </c>
      <c r="G137" s="15" t="s">
        <v>434</v>
      </c>
      <c r="H137" s="15">
        <v>56.38</v>
      </c>
      <c r="I137" s="15" t="s">
        <v>435</v>
      </c>
      <c r="J137" s="15" t="s">
        <v>436</v>
      </c>
      <c r="K137" s="7" t="str">
        <f>VLOOKUP(D137,'purchases Jul22'!$A$1:$K$134,4,false)</f>
        <v>#N/A</v>
      </c>
      <c r="L137" s="7" t="s">
        <v>437</v>
      </c>
    </row>
    <row r="138">
      <c r="A138" s="15">
        <v>1.30000778773727E14</v>
      </c>
      <c r="B138" s="15" t="s">
        <v>723</v>
      </c>
      <c r="C138" s="16">
        <v>44496.420069444444</v>
      </c>
      <c r="D138" s="17" t="str">
        <f t="shared" si="1"/>
        <v>2021-10-27yobey.japan</v>
      </c>
      <c r="E138" s="18" t="s">
        <v>724</v>
      </c>
      <c r="F138" s="15">
        <v>162.94</v>
      </c>
      <c r="G138" s="15" t="s">
        <v>434</v>
      </c>
      <c r="H138" s="15">
        <v>162.94</v>
      </c>
      <c r="I138" s="15" t="s">
        <v>435</v>
      </c>
      <c r="J138" s="15" t="s">
        <v>436</v>
      </c>
      <c r="K138" s="7" t="str">
        <f>VLOOKUP(D138,'purchases Jul22'!$A$1:$K$134,4,false)</f>
        <v>#N/A</v>
      </c>
      <c r="L138" s="7" t="s">
        <v>437</v>
      </c>
    </row>
    <row r="139">
      <c r="A139" s="15">
        <v>2.30000776319857E14</v>
      </c>
      <c r="B139" s="15" t="s">
        <v>725</v>
      </c>
      <c r="C139" s="16">
        <v>44491.34092592593</v>
      </c>
      <c r="D139" s="17" t="str">
        <f t="shared" si="1"/>
        <v>2021-10-22golddragon1111</v>
      </c>
      <c r="E139" s="18" t="s">
        <v>726</v>
      </c>
      <c r="F139" s="15">
        <v>206.91</v>
      </c>
      <c r="G139" s="15" t="s">
        <v>434</v>
      </c>
      <c r="H139" s="15">
        <v>206.91</v>
      </c>
      <c r="I139" s="15" t="s">
        <v>435</v>
      </c>
      <c r="J139" s="15" t="s">
        <v>436</v>
      </c>
      <c r="K139" s="7" t="str">
        <f>VLOOKUP(D139,'purchases Jul22'!$A$1:$K$134,4,false)</f>
        <v>#N/A</v>
      </c>
      <c r="L139" s="7" t="s">
        <v>437</v>
      </c>
    </row>
    <row r="140">
      <c r="A140" s="15">
        <v>1.60000776051009E14</v>
      </c>
      <c r="B140" s="15" t="s">
        <v>727</v>
      </c>
      <c r="C140" s="16">
        <v>44490.34693287037</v>
      </c>
      <c r="D140" s="17" t="str">
        <f t="shared" si="1"/>
        <v>2021-10-21pokemonshop.konnichiwa</v>
      </c>
      <c r="E140" s="18" t="s">
        <v>728</v>
      </c>
      <c r="F140" s="15">
        <v>70.79</v>
      </c>
      <c r="G140" s="15" t="s">
        <v>434</v>
      </c>
      <c r="H140" s="15">
        <v>70.79</v>
      </c>
      <c r="I140" s="15" t="s">
        <v>435</v>
      </c>
      <c r="J140" s="15" t="s">
        <v>436</v>
      </c>
      <c r="K140" s="7" t="str">
        <f>VLOOKUP(D140,'purchases Jul22'!$A$1:$K$134,4,false)</f>
        <v>#N/A</v>
      </c>
      <c r="L140" s="7" t="s">
        <v>437</v>
      </c>
    </row>
    <row r="141">
      <c r="A141" s="15">
        <v>2.50000773751136E14</v>
      </c>
      <c r="B141" s="15" t="s">
        <v>729</v>
      </c>
      <c r="C141" s="16">
        <v>44485.535787037035</v>
      </c>
      <c r="D141" s="17" t="str">
        <f t="shared" si="1"/>
        <v>2021-10-16cards4humans</v>
      </c>
      <c r="E141" s="18" t="s">
        <v>730</v>
      </c>
      <c r="F141" s="15">
        <v>82.33</v>
      </c>
      <c r="G141" s="15" t="s">
        <v>434</v>
      </c>
      <c r="H141" s="15">
        <v>82.33</v>
      </c>
      <c r="I141" s="15" t="s">
        <v>435</v>
      </c>
      <c r="J141" s="15" t="s">
        <v>436</v>
      </c>
      <c r="K141" s="7" t="str">
        <f>VLOOKUP(D141,'purchases Jul22'!$A$1:$K$134,4,false)</f>
        <v>#N/A</v>
      </c>
      <c r="L141" s="7" t="s">
        <v>437</v>
      </c>
    </row>
    <row r="142">
      <c r="A142" s="15">
        <v>1.30000773204028E14</v>
      </c>
      <c r="B142" s="15" t="s">
        <v>697</v>
      </c>
      <c r="C142" s="16">
        <v>44483.4984837963</v>
      </c>
      <c r="D142" s="17" t="str">
        <f t="shared" si="1"/>
        <v>2021-10-14pfootballpete4dhx</v>
      </c>
      <c r="E142" s="18" t="s">
        <v>731</v>
      </c>
      <c r="F142" s="15">
        <v>158.86</v>
      </c>
      <c r="G142" s="15" t="s">
        <v>434</v>
      </c>
      <c r="H142" s="15">
        <v>158.86</v>
      </c>
      <c r="I142" s="15" t="s">
        <v>435</v>
      </c>
      <c r="J142" s="15" t="s">
        <v>436</v>
      </c>
      <c r="K142" s="7" t="str">
        <f>VLOOKUP(D142,'purchases Jul22'!$A$1:$K$134,4,false)</f>
        <v>#N/A</v>
      </c>
      <c r="L142" s="7" t="s">
        <v>437</v>
      </c>
    </row>
    <row r="143">
      <c r="A143" s="15">
        <v>2.20000771776213E14</v>
      </c>
      <c r="B143" s="15" t="s">
        <v>732</v>
      </c>
      <c r="C143" s="16">
        <v>44480.66636574074</v>
      </c>
      <c r="D143" s="17" t="str">
        <f t="shared" si="1"/>
        <v>2021-10-11matgl_4961</v>
      </c>
      <c r="E143" s="18" t="s">
        <v>733</v>
      </c>
      <c r="F143" s="15">
        <v>103.72</v>
      </c>
      <c r="G143" s="15" t="s">
        <v>434</v>
      </c>
      <c r="H143" s="15">
        <v>103.72</v>
      </c>
      <c r="I143" s="15" t="s">
        <v>435</v>
      </c>
      <c r="J143" s="15" t="s">
        <v>436</v>
      </c>
      <c r="K143" s="7" t="str">
        <f>VLOOKUP(D143,'purchases Jul22'!$A$1:$K$134,4,false)</f>
        <v>#N/A</v>
      </c>
      <c r="L143" s="7" t="s">
        <v>437</v>
      </c>
    </row>
    <row r="144">
      <c r="A144" s="15">
        <v>5.0000771733423E13</v>
      </c>
      <c r="B144" s="15" t="s">
        <v>734</v>
      </c>
      <c r="C144" s="16">
        <v>44479.77517361111</v>
      </c>
      <c r="D144" s="17" t="str">
        <f t="shared" si="1"/>
        <v>2021-10-10brunswick795</v>
      </c>
      <c r="E144" s="18" t="s">
        <v>735</v>
      </c>
      <c r="F144" s="15">
        <v>26.13</v>
      </c>
      <c r="G144" s="15" t="s">
        <v>434</v>
      </c>
      <c r="H144" s="15">
        <v>26.13</v>
      </c>
      <c r="I144" s="15" t="s">
        <v>435</v>
      </c>
      <c r="J144" s="15" t="s">
        <v>436</v>
      </c>
      <c r="K144" s="7" t="str">
        <f>VLOOKUP(D144,'purchases Jul22'!$A$1:$K$134,4,false)</f>
        <v>#N/A</v>
      </c>
      <c r="L144" s="7" t="s">
        <v>437</v>
      </c>
    </row>
    <row r="145">
      <c r="A145" s="15">
        <v>9.0000771180319E13</v>
      </c>
      <c r="B145" s="15" t="s">
        <v>736</v>
      </c>
      <c r="C145" s="16">
        <v>44478.8246875</v>
      </c>
      <c r="D145" s="17" t="str">
        <f t="shared" si="1"/>
        <v>2021-10-09tsunamicardcollective</v>
      </c>
      <c r="E145" s="18" t="s">
        <v>737</v>
      </c>
      <c r="F145" s="15">
        <v>6.78</v>
      </c>
      <c r="G145" s="15" t="s">
        <v>434</v>
      </c>
      <c r="H145" s="15">
        <v>6.78</v>
      </c>
      <c r="I145" s="15" t="s">
        <v>435</v>
      </c>
      <c r="J145" s="15" t="s">
        <v>436</v>
      </c>
      <c r="K145" s="7" t="str">
        <f>VLOOKUP(D145,'purchases Jul22'!$A$1:$K$134,4,false)</f>
        <v>#N/A</v>
      </c>
      <c r="L145" s="7" t="s">
        <v>437</v>
      </c>
    </row>
    <row r="146">
      <c r="A146" s="15">
        <v>9.0000770652913E13</v>
      </c>
      <c r="B146" s="15" t="s">
        <v>738</v>
      </c>
      <c r="C146" s="16">
        <v>44477.42634259259</v>
      </c>
      <c r="D146" s="17" t="str">
        <f t="shared" si="1"/>
        <v>2021-10-08hanz_and_franz</v>
      </c>
      <c r="E146" s="18" t="s">
        <v>739</v>
      </c>
      <c r="F146" s="15">
        <v>82.49</v>
      </c>
      <c r="G146" s="15" t="s">
        <v>434</v>
      </c>
      <c r="H146" s="15">
        <v>82.49</v>
      </c>
      <c r="I146" s="15" t="s">
        <v>435</v>
      </c>
      <c r="J146" s="15" t="s">
        <v>436</v>
      </c>
      <c r="K146" s="7" t="str">
        <f>VLOOKUP(D146,'purchases Jul22'!$A$1:$K$134,4,false)</f>
        <v>#N/A</v>
      </c>
      <c r="L146" s="7" t="s">
        <v>437</v>
      </c>
    </row>
    <row r="147">
      <c r="A147" s="15">
        <v>1.20000769805141E14</v>
      </c>
      <c r="B147" s="15" t="s">
        <v>740</v>
      </c>
      <c r="C147" s="16">
        <v>44475.464953703704</v>
      </c>
      <c r="D147" s="17" t="str">
        <f t="shared" si="1"/>
        <v>2021-10-06pokemobbhouse</v>
      </c>
      <c r="E147" s="18" t="s">
        <v>741</v>
      </c>
      <c r="F147" s="15">
        <v>72.69</v>
      </c>
      <c r="G147" s="15" t="s">
        <v>434</v>
      </c>
      <c r="H147" s="15">
        <v>72.69</v>
      </c>
      <c r="I147" s="15" t="s">
        <v>435</v>
      </c>
      <c r="J147" s="15" t="s">
        <v>436</v>
      </c>
      <c r="K147" s="7" t="str">
        <f>VLOOKUP(D147,'purchases Jul22'!$A$1:$K$134,4,false)</f>
        <v>#N/A</v>
      </c>
      <c r="L147" s="7" t="s">
        <v>437</v>
      </c>
    </row>
    <row r="148">
      <c r="A148" s="15">
        <v>1.50000767972629E14</v>
      </c>
      <c r="B148" s="15" t="s">
        <v>535</v>
      </c>
      <c r="C148" s="16">
        <v>44471.567465277774</v>
      </c>
      <c r="D148" s="17" t="str">
        <f t="shared" si="1"/>
        <v>2021-10-02tenryu-collector</v>
      </c>
      <c r="E148" s="18" t="s">
        <v>742</v>
      </c>
      <c r="F148" s="15">
        <v>11.98</v>
      </c>
      <c r="G148" s="15" t="s">
        <v>434</v>
      </c>
      <c r="H148" s="15">
        <v>11.98</v>
      </c>
      <c r="I148" s="15" t="s">
        <v>435</v>
      </c>
      <c r="J148" s="15" t="s">
        <v>436</v>
      </c>
      <c r="K148" s="7" t="str">
        <f>VLOOKUP(D148,'purchases Jul22'!$A$1:$K$134,4,false)</f>
        <v>#N/A</v>
      </c>
      <c r="L148" s="7" t="s">
        <v>437</v>
      </c>
    </row>
    <row r="149">
      <c r="A149" s="15">
        <v>1.50000767969671E14</v>
      </c>
      <c r="B149" s="15" t="s">
        <v>535</v>
      </c>
      <c r="C149" s="16">
        <v>44471.56113425926</v>
      </c>
      <c r="D149" s="17" t="str">
        <f t="shared" si="1"/>
        <v>2021-10-02tenryu-collector</v>
      </c>
      <c r="E149" s="18" t="s">
        <v>742</v>
      </c>
      <c r="F149" s="15">
        <v>59.9</v>
      </c>
      <c r="G149" s="15" t="s">
        <v>434</v>
      </c>
      <c r="H149" s="15">
        <v>59.9</v>
      </c>
      <c r="I149" s="15" t="s">
        <v>435</v>
      </c>
      <c r="J149" s="15" t="s">
        <v>436</v>
      </c>
      <c r="K149" s="7" t="str">
        <f>VLOOKUP(D149,'purchases Jul22'!$A$1:$K$134,4,false)</f>
        <v>#N/A</v>
      </c>
      <c r="L149" s="7" t="s">
        <v>437</v>
      </c>
    </row>
    <row r="150">
      <c r="A150" s="15">
        <v>9.0000762632888E13</v>
      </c>
      <c r="B150" s="15" t="s">
        <v>743</v>
      </c>
      <c r="C150" s="16">
        <v>44458.779699074075</v>
      </c>
      <c r="D150" s="17" t="str">
        <f t="shared" si="1"/>
        <v>2021-09-19420i_41</v>
      </c>
      <c r="E150" s="18" t="s">
        <v>744</v>
      </c>
      <c r="F150" s="15">
        <v>33.16</v>
      </c>
      <c r="G150" s="15" t="s">
        <v>434</v>
      </c>
      <c r="H150" s="15">
        <v>33.16</v>
      </c>
      <c r="I150" s="15" t="s">
        <v>435</v>
      </c>
      <c r="J150" s="15" t="s">
        <v>436</v>
      </c>
      <c r="K150" s="7" t="str">
        <f>VLOOKUP(D150,'purchases Jul22'!$A$1:$K$134,4,false)</f>
        <v>#N/A</v>
      </c>
      <c r="L150" s="7" t="s">
        <v>437</v>
      </c>
    </row>
    <row r="151">
      <c r="A151" s="15">
        <v>1.30000762443777E14</v>
      </c>
      <c r="B151" s="15" t="s">
        <v>745</v>
      </c>
      <c r="C151" s="16">
        <v>44458.51300925926</v>
      </c>
      <c r="D151" s="17" t="str">
        <f t="shared" si="1"/>
        <v>2021-09-19young784</v>
      </c>
      <c r="E151" s="18" t="s">
        <v>744</v>
      </c>
      <c r="F151" s="15">
        <v>185.12</v>
      </c>
      <c r="G151" s="15" t="s">
        <v>434</v>
      </c>
      <c r="H151" s="15">
        <v>185.12</v>
      </c>
      <c r="I151" s="15" t="s">
        <v>435</v>
      </c>
      <c r="J151" s="15" t="s">
        <v>436</v>
      </c>
      <c r="K151" s="7" t="str">
        <f>VLOOKUP(D151,'purchases Jul22'!$A$1:$K$134,4,false)</f>
        <v>#N/A</v>
      </c>
      <c r="L151" s="7" t="s">
        <v>437</v>
      </c>
    </row>
    <row r="152">
      <c r="A152" s="15">
        <v>1.00000762136565E14</v>
      </c>
      <c r="B152" s="15" t="s">
        <v>697</v>
      </c>
      <c r="C152" s="16">
        <v>44457.599953703706</v>
      </c>
      <c r="D152" s="17" t="str">
        <f t="shared" si="1"/>
        <v>2021-09-18pfootballpete4dhx</v>
      </c>
      <c r="E152" s="18" t="s">
        <v>746</v>
      </c>
      <c r="F152" s="15">
        <v>100.05</v>
      </c>
      <c r="G152" s="15" t="s">
        <v>434</v>
      </c>
      <c r="H152" s="15">
        <v>100.05</v>
      </c>
      <c r="I152" s="15" t="s">
        <v>435</v>
      </c>
      <c r="J152" s="15" t="s">
        <v>436</v>
      </c>
      <c r="K152" s="7" t="str">
        <f>VLOOKUP(D152,'purchases Jul22'!$A$1:$K$134,4,false)</f>
        <v>#N/A</v>
      </c>
      <c r="L152" s="7" t="s">
        <v>437</v>
      </c>
    </row>
    <row r="153">
      <c r="A153" s="15">
        <v>2.50000757719646E14</v>
      </c>
      <c r="B153" s="15" t="s">
        <v>747</v>
      </c>
      <c r="C153" s="16">
        <v>44447.684224537035</v>
      </c>
      <c r="D153" s="17" t="str">
        <f t="shared" si="1"/>
        <v>2021-09-08mitcfitzp0</v>
      </c>
      <c r="E153" s="18" t="s">
        <v>748</v>
      </c>
      <c r="F153" s="15">
        <v>192.75</v>
      </c>
      <c r="G153" s="15" t="s">
        <v>434</v>
      </c>
      <c r="H153" s="15">
        <v>192.75</v>
      </c>
      <c r="I153" s="15" t="s">
        <v>435</v>
      </c>
      <c r="J153" s="15" t="s">
        <v>436</v>
      </c>
      <c r="K153" s="7" t="str">
        <f>VLOOKUP(D153,'purchases Jul22'!$A$1:$K$134,4,false)</f>
        <v>#N/A</v>
      </c>
      <c r="L153" s="7" t="s">
        <v>437</v>
      </c>
    </row>
    <row r="154">
      <c r="A154" s="15">
        <v>1.30000755698342E14</v>
      </c>
      <c r="B154" s="15" t="s">
        <v>749</v>
      </c>
      <c r="C154" s="16">
        <v>44442.41740740741</v>
      </c>
      <c r="D154" s="17" t="str">
        <f t="shared" si="1"/>
        <v>2021-09-03cafar.joa</v>
      </c>
      <c r="E154" s="18" t="s">
        <v>750</v>
      </c>
      <c r="F154" s="15">
        <v>22.0</v>
      </c>
      <c r="G154" s="15" t="s">
        <v>434</v>
      </c>
      <c r="H154" s="15">
        <v>22.0</v>
      </c>
      <c r="I154" s="15" t="s">
        <v>435</v>
      </c>
      <c r="J154" s="15" t="s">
        <v>436</v>
      </c>
      <c r="K154" s="7" t="str">
        <f>VLOOKUP(D154,'purchases Jul22'!$A$1:$K$134,4,false)</f>
        <v>#N/A</v>
      </c>
      <c r="L154" s="7" t="s">
        <v>437</v>
      </c>
    </row>
    <row r="155">
      <c r="A155" s="15">
        <v>2.70000755223013E14</v>
      </c>
      <c r="B155" s="15" t="s">
        <v>751</v>
      </c>
      <c r="C155" s="16">
        <v>44442.0150462963</v>
      </c>
      <c r="D155" s="17" t="str">
        <f t="shared" si="1"/>
        <v>2021-09-03theama_54</v>
      </c>
      <c r="E155" s="18" t="s">
        <v>750</v>
      </c>
      <c r="F155" s="15">
        <v>48.46</v>
      </c>
      <c r="G155" s="15" t="s">
        <v>434</v>
      </c>
      <c r="H155" s="15">
        <v>48.46</v>
      </c>
      <c r="I155" s="15" t="s">
        <v>435</v>
      </c>
      <c r="J155" s="15" t="s">
        <v>436</v>
      </c>
      <c r="K155" s="7" t="str">
        <f>VLOOKUP(D155,'purchases Jul22'!$A$1:$K$134,4,false)</f>
        <v>#N/A</v>
      </c>
      <c r="L155" s="7" t="s">
        <v>437</v>
      </c>
    </row>
    <row r="156">
      <c r="A156" s="15">
        <v>2.70000755223013E14</v>
      </c>
      <c r="B156" s="15" t="s">
        <v>751</v>
      </c>
      <c r="C156" s="16">
        <v>44442.0150462963</v>
      </c>
      <c r="D156" s="17" t="str">
        <f t="shared" si="1"/>
        <v>2021-09-03theama_54</v>
      </c>
      <c r="E156" s="18" t="s">
        <v>750</v>
      </c>
      <c r="F156" s="15">
        <v>48.46</v>
      </c>
      <c r="G156" s="15" t="s">
        <v>444</v>
      </c>
      <c r="H156" s="15">
        <v>4.63</v>
      </c>
      <c r="I156" s="15" t="s">
        <v>435</v>
      </c>
      <c r="J156" s="15" t="s">
        <v>436</v>
      </c>
      <c r="K156" s="7" t="str">
        <f>VLOOKUP(D156,'purchases Jul22'!$A$1:$K$134,4,false)</f>
        <v>#N/A</v>
      </c>
      <c r="L156" s="7" t="s">
        <v>437</v>
      </c>
    </row>
    <row r="157">
      <c r="A157" s="15">
        <v>1.00000751948768E14</v>
      </c>
      <c r="B157" s="15" t="s">
        <v>752</v>
      </c>
      <c r="C157" s="16">
        <v>44433.56590277778</v>
      </c>
      <c r="D157" s="17" t="str">
        <f t="shared" si="1"/>
        <v>2021-08-25tholin-7015</v>
      </c>
      <c r="E157" s="18" t="s">
        <v>753</v>
      </c>
      <c r="F157" s="15">
        <v>10.35</v>
      </c>
      <c r="G157" s="15" t="s">
        <v>434</v>
      </c>
      <c r="H157" s="15">
        <v>10.35</v>
      </c>
      <c r="I157" s="15" t="s">
        <v>435</v>
      </c>
      <c r="J157" s="15" t="s">
        <v>436</v>
      </c>
      <c r="K157" s="7" t="str">
        <f>VLOOKUP(D157,'purchases Jul22'!$A$1:$K$134,4,false)</f>
        <v>#N/A</v>
      </c>
      <c r="L157" s="7" t="s">
        <v>437</v>
      </c>
    </row>
    <row r="158">
      <c r="A158" s="15">
        <v>6.0000750984008E13</v>
      </c>
      <c r="B158" s="15" t="s">
        <v>754</v>
      </c>
      <c r="C158" s="16">
        <v>44431.352951388886</v>
      </c>
      <c r="D158" s="17" t="str">
        <f t="shared" si="1"/>
        <v>2021-08-23wolfandstone</v>
      </c>
      <c r="E158" s="18" t="s">
        <v>755</v>
      </c>
      <c r="F158" s="15">
        <v>38.1</v>
      </c>
      <c r="G158" s="15" t="s">
        <v>434</v>
      </c>
      <c r="H158" s="15">
        <v>38.1</v>
      </c>
      <c r="I158" s="15" t="s">
        <v>435</v>
      </c>
      <c r="J158" s="15" t="s">
        <v>436</v>
      </c>
      <c r="K158" s="7" t="str">
        <f>VLOOKUP(D158,'purchases Jul22'!$A$1:$K$134,4,false)</f>
        <v>#N/A</v>
      </c>
      <c r="L158" s="7" t="s">
        <v>437</v>
      </c>
    </row>
    <row r="159">
      <c r="A159" s="15">
        <v>1.90000745880685E14</v>
      </c>
      <c r="B159" s="15" t="s">
        <v>756</v>
      </c>
      <c r="C159" s="16">
        <v>44419.86163194444</v>
      </c>
      <c r="D159" s="17" t="str">
        <f t="shared" si="1"/>
        <v>2021-08-11choicecollection1326</v>
      </c>
      <c r="E159" s="18" t="s">
        <v>757</v>
      </c>
      <c r="F159" s="15">
        <v>19.28</v>
      </c>
      <c r="G159" s="15" t="s">
        <v>434</v>
      </c>
      <c r="H159" s="15">
        <v>19.28</v>
      </c>
      <c r="I159" s="15" t="s">
        <v>435</v>
      </c>
      <c r="J159" s="15" t="s">
        <v>436</v>
      </c>
      <c r="K159" s="7" t="str">
        <f>VLOOKUP(D159,'purchases Jul22'!$A$1:$K$134,4,false)</f>
        <v>#N/A</v>
      </c>
      <c r="L159" s="7" t="s">
        <v>437</v>
      </c>
    </row>
    <row r="160">
      <c r="A160" s="15">
        <v>5.0000745967485E13</v>
      </c>
      <c r="B160" s="15" t="s">
        <v>758</v>
      </c>
      <c r="C160" s="16">
        <v>44419.39061342592</v>
      </c>
      <c r="D160" s="17" t="str">
        <f t="shared" si="1"/>
        <v>2021-08-11sasul_4833</v>
      </c>
      <c r="E160" s="18" t="s">
        <v>757</v>
      </c>
      <c r="F160" s="15">
        <v>38.29</v>
      </c>
      <c r="G160" s="15" t="s">
        <v>434</v>
      </c>
      <c r="H160" s="15">
        <v>38.29</v>
      </c>
      <c r="I160" s="15" t="s">
        <v>435</v>
      </c>
      <c r="J160" s="15" t="s">
        <v>436</v>
      </c>
      <c r="K160" s="7" t="str">
        <f>VLOOKUP(D160,'purchases Jul22'!$A$1:$K$134,4,false)</f>
        <v>#N/A</v>
      </c>
      <c r="L160" s="7" t="s">
        <v>437</v>
      </c>
    </row>
    <row r="161">
      <c r="A161" s="15">
        <v>1.90000744426817E14</v>
      </c>
      <c r="B161" s="15" t="s">
        <v>697</v>
      </c>
      <c r="C161" s="16">
        <v>44416.6984375</v>
      </c>
      <c r="D161" s="17" t="str">
        <f t="shared" si="1"/>
        <v>2021-08-08pfootballpete4dhx</v>
      </c>
      <c r="E161" s="18" t="s">
        <v>759</v>
      </c>
      <c r="F161" s="15">
        <v>186.06</v>
      </c>
      <c r="G161" s="15" t="s">
        <v>434</v>
      </c>
      <c r="H161" s="15">
        <v>186.06</v>
      </c>
      <c r="I161" s="15" t="s">
        <v>435</v>
      </c>
      <c r="J161" s="15" t="s">
        <v>436</v>
      </c>
      <c r="K161" s="7" t="str">
        <f>VLOOKUP(D161,'purchases Jul22'!$A$1:$K$134,4,false)</f>
        <v>#N/A</v>
      </c>
      <c r="L161" s="7" t="s">
        <v>437</v>
      </c>
    </row>
    <row r="162">
      <c r="A162" s="15">
        <v>2.50000743088032E14</v>
      </c>
      <c r="B162" s="15" t="s">
        <v>760</v>
      </c>
      <c r="C162" s="16">
        <v>44413.615335648145</v>
      </c>
      <c r="D162" s="17" t="str">
        <f t="shared" si="1"/>
        <v>2021-08-05jedun_1753</v>
      </c>
      <c r="E162" s="18" t="s">
        <v>761</v>
      </c>
      <c r="F162" s="15">
        <v>41.44</v>
      </c>
      <c r="G162" s="15" t="s">
        <v>434</v>
      </c>
      <c r="H162" s="15">
        <v>41.44</v>
      </c>
      <c r="I162" s="15" t="s">
        <v>435</v>
      </c>
      <c r="J162" s="15" t="s">
        <v>436</v>
      </c>
      <c r="K162" s="7" t="str">
        <f>VLOOKUP(D162,'purchases Jul22'!$A$1:$K$134,4,false)</f>
        <v>#N/A</v>
      </c>
      <c r="L162" s="7" t="s">
        <v>437</v>
      </c>
    </row>
    <row r="163">
      <c r="A163" s="15">
        <v>8.0000742549629E13</v>
      </c>
      <c r="B163" s="15" t="s">
        <v>762</v>
      </c>
      <c r="C163" s="16">
        <v>44411.772731481484</v>
      </c>
      <c r="D163" s="17" t="str">
        <f t="shared" si="1"/>
        <v>2021-08-03dcsports87</v>
      </c>
      <c r="E163" s="18" t="s">
        <v>763</v>
      </c>
      <c r="F163" s="15">
        <v>85.21</v>
      </c>
      <c r="G163" s="15" t="s">
        <v>434</v>
      </c>
      <c r="H163" s="15">
        <v>85.21</v>
      </c>
      <c r="I163" s="15" t="s">
        <v>435</v>
      </c>
      <c r="J163" s="15" t="s">
        <v>436</v>
      </c>
      <c r="K163" s="7" t="str">
        <f>VLOOKUP(D163,'purchases Jul22'!$A$1:$K$134,4,false)</f>
        <v>#N/A</v>
      </c>
      <c r="L163" s="7" t="s">
        <v>437</v>
      </c>
    </row>
    <row r="164">
      <c r="A164" s="15">
        <v>2.5000074054195E14</v>
      </c>
      <c r="B164" s="15" t="s">
        <v>764</v>
      </c>
      <c r="C164" s="16">
        <v>44407.7990162037</v>
      </c>
      <c r="D164" s="17" t="str">
        <f t="shared" si="1"/>
        <v>2021-07-30pokebro9000</v>
      </c>
      <c r="E164" s="18" t="s">
        <v>765</v>
      </c>
      <c r="F164" s="15">
        <v>12.51</v>
      </c>
      <c r="G164" s="15" t="s">
        <v>434</v>
      </c>
      <c r="H164" s="15">
        <v>12.51</v>
      </c>
      <c r="I164" s="15" t="s">
        <v>435</v>
      </c>
      <c r="J164" s="15" t="s">
        <v>436</v>
      </c>
      <c r="K164" s="7" t="str">
        <f>VLOOKUP(D164,'purchases Jul22'!$A$1:$K$134,4,false)</f>
        <v>#N/A</v>
      </c>
      <c r="L164" s="7" t="s">
        <v>437</v>
      </c>
    </row>
    <row r="165">
      <c r="A165" s="15">
        <v>2.0000074045901E14</v>
      </c>
      <c r="B165" s="15" t="s">
        <v>766</v>
      </c>
      <c r="C165" s="16">
        <v>44407.4171412037</v>
      </c>
      <c r="D165" s="17" t="str">
        <f t="shared" si="1"/>
        <v>2021-07-30feechlamna</v>
      </c>
      <c r="E165" s="18" t="s">
        <v>765</v>
      </c>
      <c r="F165" s="15">
        <v>59.9</v>
      </c>
      <c r="G165" s="15" t="s">
        <v>434</v>
      </c>
      <c r="H165" s="15">
        <v>59.9</v>
      </c>
      <c r="I165" s="15" t="s">
        <v>435</v>
      </c>
      <c r="J165" s="15" t="s">
        <v>436</v>
      </c>
      <c r="K165" s="7" t="str">
        <f>VLOOKUP(D165,'purchases Jul22'!$A$1:$K$134,4,false)</f>
        <v>#N/A</v>
      </c>
      <c r="L165" s="7" t="s">
        <v>437</v>
      </c>
    </row>
    <row r="166">
      <c r="A166" s="15">
        <v>8.0000740637502E13</v>
      </c>
      <c r="B166" s="15" t="s">
        <v>767</v>
      </c>
      <c r="C166" s="16">
        <v>44407.392962962964</v>
      </c>
      <c r="D166" s="17" t="str">
        <f t="shared" si="1"/>
        <v>2021-07-30mkc-japan</v>
      </c>
      <c r="E166" s="18" t="s">
        <v>765</v>
      </c>
      <c r="F166" s="15">
        <v>44.65</v>
      </c>
      <c r="G166" s="15" t="s">
        <v>434</v>
      </c>
      <c r="H166" s="15">
        <v>44.65</v>
      </c>
      <c r="I166" s="15" t="s">
        <v>435</v>
      </c>
      <c r="J166" s="15" t="s">
        <v>436</v>
      </c>
      <c r="K166" s="7" t="str">
        <f>VLOOKUP(D166,'purchases Jul22'!$A$1:$K$134,4,false)</f>
        <v>#N/A</v>
      </c>
      <c r="L166" s="7" t="s">
        <v>437</v>
      </c>
    </row>
    <row r="167">
      <c r="A167" s="15">
        <v>1.90000739726518E14</v>
      </c>
      <c r="B167" s="15" t="s">
        <v>768</v>
      </c>
      <c r="C167" s="16">
        <v>44405.572604166664</v>
      </c>
      <c r="D167" s="17" t="str">
        <f t="shared" si="1"/>
        <v>2021-07-28timsfunstuff2collect</v>
      </c>
      <c r="E167" s="18" t="s">
        <v>769</v>
      </c>
      <c r="F167" s="15">
        <v>116.52</v>
      </c>
      <c r="G167" s="15" t="s">
        <v>434</v>
      </c>
      <c r="H167" s="15">
        <v>116.52</v>
      </c>
      <c r="I167" s="15" t="s">
        <v>435</v>
      </c>
      <c r="J167" s="15" t="s">
        <v>436</v>
      </c>
      <c r="K167" s="7" t="str">
        <f>VLOOKUP(D167,'purchases Jul22'!$A$1:$K$134,4,false)</f>
        <v>#N/A</v>
      </c>
      <c r="L167" s="7" t="s">
        <v>437</v>
      </c>
    </row>
    <row r="168">
      <c r="A168" s="15">
        <v>1.10000739558821E14</v>
      </c>
      <c r="B168" s="15" t="s">
        <v>770</v>
      </c>
      <c r="C168" s="16">
        <v>44404.92175925926</v>
      </c>
      <c r="D168" s="17" t="str">
        <f t="shared" si="1"/>
        <v>2021-07-27hoytscardshop</v>
      </c>
      <c r="E168" s="18" t="s">
        <v>771</v>
      </c>
      <c r="F168" s="15">
        <v>16.87</v>
      </c>
      <c r="G168" s="15" t="s">
        <v>434</v>
      </c>
      <c r="H168" s="15">
        <v>16.87</v>
      </c>
      <c r="I168" s="15" t="s">
        <v>435</v>
      </c>
      <c r="J168" s="15" t="s">
        <v>436</v>
      </c>
      <c r="K168" s="7" t="str">
        <f>VLOOKUP(D168,'purchases Jul22'!$A$1:$K$134,4,false)</f>
        <v>#N/A</v>
      </c>
      <c r="L168" s="7" t="s">
        <v>437</v>
      </c>
    </row>
    <row r="169">
      <c r="A169" s="15">
        <v>1.70000738864285E14</v>
      </c>
      <c r="B169" s="15" t="s">
        <v>772</v>
      </c>
      <c r="C169" s="16">
        <v>44403.55180555556</v>
      </c>
      <c r="D169" s="17" t="str">
        <f t="shared" si="1"/>
        <v>2021-07-26marsbu_60</v>
      </c>
      <c r="E169" s="18" t="s">
        <v>773</v>
      </c>
      <c r="F169" s="15">
        <v>6.97</v>
      </c>
      <c r="G169" s="15" t="s">
        <v>434</v>
      </c>
      <c r="H169" s="15">
        <v>6.97</v>
      </c>
      <c r="I169" s="15" t="s">
        <v>435</v>
      </c>
      <c r="J169" s="15" t="s">
        <v>436</v>
      </c>
      <c r="K169" s="7" t="str">
        <f>VLOOKUP(D169,'purchases Jul22'!$A$1:$K$134,4,false)</f>
        <v>#N/A</v>
      </c>
      <c r="L169" s="7" t="s">
        <v>437</v>
      </c>
    </row>
    <row r="170">
      <c r="A170" s="15">
        <v>1.4000073888846E14</v>
      </c>
      <c r="B170" s="15" t="s">
        <v>774</v>
      </c>
      <c r="C170" s="16">
        <v>44403.522141203706</v>
      </c>
      <c r="D170" s="17" t="str">
        <f t="shared" si="1"/>
        <v>2021-07-26kool-aid24</v>
      </c>
      <c r="E170" s="18" t="s">
        <v>773</v>
      </c>
      <c r="F170" s="15">
        <v>47.1</v>
      </c>
      <c r="G170" s="15" t="s">
        <v>434</v>
      </c>
      <c r="H170" s="15">
        <v>47.1</v>
      </c>
      <c r="I170" s="15" t="s">
        <v>435</v>
      </c>
      <c r="J170" s="15" t="s">
        <v>436</v>
      </c>
      <c r="K170" s="7" t="str">
        <f>VLOOKUP(D170,'purchases Jul22'!$A$1:$K$134,4,false)</f>
        <v>#N/A</v>
      </c>
      <c r="L170" s="7" t="s">
        <v>437</v>
      </c>
    </row>
    <row r="171">
      <c r="A171" s="15">
        <v>6.0000735651318E13</v>
      </c>
      <c r="B171" s="15" t="s">
        <v>775</v>
      </c>
      <c r="C171" s="16">
        <v>44395.52244212963</v>
      </c>
      <c r="D171" s="17" t="str">
        <f t="shared" si="1"/>
        <v>2021-07-18ajcollectables2014</v>
      </c>
      <c r="E171" s="18" t="s">
        <v>776</v>
      </c>
      <c r="F171" s="15">
        <v>44.59</v>
      </c>
      <c r="G171" s="15" t="s">
        <v>434</v>
      </c>
      <c r="H171" s="15">
        <v>44.59</v>
      </c>
      <c r="I171" s="15" t="s">
        <v>435</v>
      </c>
      <c r="J171" s="15" t="s">
        <v>436</v>
      </c>
      <c r="K171" s="7" t="str">
        <f>VLOOKUP(D171,'purchases Jul22'!$A$1:$K$134,4,false)</f>
        <v>#N/A</v>
      </c>
      <c r="L171" s="7" t="s">
        <v>437</v>
      </c>
    </row>
    <row r="172">
      <c r="A172" s="15">
        <v>2.60000735295259E14</v>
      </c>
      <c r="B172" s="15" t="s">
        <v>752</v>
      </c>
      <c r="C172" s="16">
        <v>44395.51734953704</v>
      </c>
      <c r="D172" s="17" t="str">
        <f t="shared" si="1"/>
        <v>2021-07-18tholin-7015</v>
      </c>
      <c r="E172" s="18" t="s">
        <v>776</v>
      </c>
      <c r="F172" s="15">
        <v>23.41</v>
      </c>
      <c r="G172" s="15" t="s">
        <v>434</v>
      </c>
      <c r="H172" s="15">
        <v>23.41</v>
      </c>
      <c r="I172" s="15" t="s">
        <v>435</v>
      </c>
      <c r="J172" s="15" t="s">
        <v>436</v>
      </c>
      <c r="K172" s="7" t="str">
        <f>VLOOKUP(D172,'purchases Jul22'!$A$1:$K$134,4,false)</f>
        <v>#N/A</v>
      </c>
      <c r="L172" s="7" t="s">
        <v>437</v>
      </c>
    </row>
    <row r="173">
      <c r="A173" s="15">
        <v>5.0000734477327E13</v>
      </c>
      <c r="B173" s="15" t="s">
        <v>777</v>
      </c>
      <c r="C173" s="16">
        <v>44392.39150462963</v>
      </c>
      <c r="D173" s="17" t="str">
        <f t="shared" si="1"/>
        <v>2021-07-15velasquezkevin1</v>
      </c>
      <c r="E173" s="18" t="s">
        <v>778</v>
      </c>
      <c r="F173" s="15">
        <v>8.39</v>
      </c>
      <c r="G173" s="15" t="s">
        <v>434</v>
      </c>
      <c r="H173" s="15">
        <v>8.39</v>
      </c>
      <c r="I173" s="15" t="s">
        <v>435</v>
      </c>
      <c r="J173" s="15" t="s">
        <v>436</v>
      </c>
      <c r="K173" s="7" t="str">
        <f>VLOOKUP(D173,'purchases Jul22'!$A$1:$K$134,4,false)</f>
        <v>#N/A</v>
      </c>
      <c r="L173" s="7" t="s">
        <v>437</v>
      </c>
    </row>
    <row r="174">
      <c r="A174" s="15">
        <v>1.0000733629723E13</v>
      </c>
      <c r="B174" s="15" t="s">
        <v>779</v>
      </c>
      <c r="C174" s="16">
        <v>44390.44875</v>
      </c>
      <c r="D174" s="17" t="str">
        <f t="shared" si="1"/>
        <v>2021-07-13jospolitro0</v>
      </c>
      <c r="E174" s="18" t="s">
        <v>780</v>
      </c>
      <c r="F174" s="15">
        <v>7.84</v>
      </c>
      <c r="G174" s="15" t="s">
        <v>434</v>
      </c>
      <c r="H174" s="15">
        <v>7.84</v>
      </c>
      <c r="I174" s="15" t="s">
        <v>435</v>
      </c>
      <c r="J174" s="15" t="s">
        <v>436</v>
      </c>
      <c r="K174" s="7" t="str">
        <f>VLOOKUP(D174,'purchases Jul22'!$A$1:$K$134,4,false)</f>
        <v>#N/A</v>
      </c>
      <c r="L174" s="7" t="s">
        <v>437</v>
      </c>
    </row>
    <row r="175">
      <c r="A175" s="15">
        <v>1.80000733271708E14</v>
      </c>
      <c r="B175" s="15" t="s">
        <v>781</v>
      </c>
      <c r="C175" s="16">
        <v>44390.3253125</v>
      </c>
      <c r="D175" s="17" t="str">
        <f t="shared" si="1"/>
        <v>2021-07-13righteouscardsandcollectiblesllc</v>
      </c>
      <c r="E175" s="18" t="s">
        <v>780</v>
      </c>
      <c r="F175" s="15">
        <v>33.76</v>
      </c>
      <c r="G175" s="15" t="s">
        <v>434</v>
      </c>
      <c r="H175" s="15">
        <v>33.76</v>
      </c>
      <c r="I175" s="15" t="s">
        <v>435</v>
      </c>
      <c r="J175" s="15" t="s">
        <v>436</v>
      </c>
      <c r="K175" s="7" t="str">
        <f>VLOOKUP(D175,'purchases Jul22'!$A$1:$K$134,4,false)</f>
        <v>#N/A</v>
      </c>
      <c r="L175" s="7" t="s">
        <v>437</v>
      </c>
    </row>
    <row r="176">
      <c r="A176" s="15">
        <v>5.0000733297083E13</v>
      </c>
      <c r="B176" s="15" t="s">
        <v>782</v>
      </c>
      <c r="C176" s="16">
        <v>44389.67297453704</v>
      </c>
      <c r="D176" s="17" t="str">
        <f t="shared" si="1"/>
        <v>2021-07-12jrv1</v>
      </c>
      <c r="E176" s="18" t="s">
        <v>783</v>
      </c>
      <c r="F176" s="15">
        <v>145.93</v>
      </c>
      <c r="G176" s="15" t="s">
        <v>434</v>
      </c>
      <c r="H176" s="15">
        <v>145.93</v>
      </c>
      <c r="I176" s="15" t="s">
        <v>435</v>
      </c>
      <c r="J176" s="15" t="s">
        <v>436</v>
      </c>
      <c r="K176" s="7" t="str">
        <f>VLOOKUP(D176,'purchases Jul22'!$A$1:$K$134,4,false)</f>
        <v>#N/A</v>
      </c>
      <c r="L176" s="7" t="s">
        <v>437</v>
      </c>
    </row>
    <row r="177">
      <c r="A177" s="15">
        <v>2.40000734191835E14</v>
      </c>
      <c r="B177" s="15" t="s">
        <v>784</v>
      </c>
      <c r="C177" s="16">
        <v>44389.57497685185</v>
      </c>
      <c r="D177" s="17" t="str">
        <f t="shared" si="1"/>
        <v>2021-07-12tbeauxcards</v>
      </c>
      <c r="E177" s="18" t="s">
        <v>783</v>
      </c>
      <c r="F177" s="15">
        <v>7.79</v>
      </c>
      <c r="G177" s="15" t="s">
        <v>434</v>
      </c>
      <c r="H177" s="15">
        <v>7.79</v>
      </c>
      <c r="I177" s="15" t="s">
        <v>435</v>
      </c>
      <c r="J177" s="15" t="s">
        <v>436</v>
      </c>
      <c r="K177" s="7" t="str">
        <f>VLOOKUP(D177,'purchases Jul22'!$A$1:$K$134,4,false)</f>
        <v>#N/A</v>
      </c>
      <c r="L177" s="7" t="s">
        <v>437</v>
      </c>
    </row>
    <row r="178">
      <c r="A178" s="15">
        <v>2.20000732747834E14</v>
      </c>
      <c r="B178" s="15" t="s">
        <v>785</v>
      </c>
      <c r="C178" s="16">
        <v>44389.34336805555</v>
      </c>
      <c r="D178" s="17" t="str">
        <f t="shared" si="1"/>
        <v>2021-07-12gamessofastyouflip</v>
      </c>
      <c r="E178" s="18" t="s">
        <v>783</v>
      </c>
      <c r="F178" s="15">
        <v>27.23</v>
      </c>
      <c r="G178" s="15" t="s">
        <v>434</v>
      </c>
      <c r="H178" s="15">
        <v>27.23</v>
      </c>
      <c r="I178" s="15" t="s">
        <v>435</v>
      </c>
      <c r="J178" s="15" t="s">
        <v>436</v>
      </c>
      <c r="K178" s="7" t="str">
        <f>VLOOKUP(D178,'purchases Jul22'!$A$1:$K$134,4,false)</f>
        <v>#N/A</v>
      </c>
      <c r="L178" s="7" t="s">
        <v>437</v>
      </c>
    </row>
    <row r="179">
      <c r="A179" s="15">
        <v>1.50000729141504E14</v>
      </c>
      <c r="B179" s="15" t="s">
        <v>786</v>
      </c>
      <c r="C179" s="16">
        <v>44380.56784722222</v>
      </c>
      <c r="D179" s="17" t="str">
        <f t="shared" si="1"/>
        <v>2021-07-03fedusa</v>
      </c>
      <c r="E179" s="18" t="s">
        <v>787</v>
      </c>
      <c r="F179" s="15">
        <v>140.43</v>
      </c>
      <c r="G179" s="15" t="s">
        <v>434</v>
      </c>
      <c r="H179" s="15">
        <v>140.43</v>
      </c>
      <c r="I179" s="15" t="s">
        <v>435</v>
      </c>
      <c r="J179" s="15" t="s">
        <v>436</v>
      </c>
      <c r="K179" s="7" t="str">
        <f>VLOOKUP(D179,'purchases Jul22'!$A$1:$K$134,4,false)</f>
        <v>#N/A</v>
      </c>
      <c r="L179" s="7" t="s">
        <v>437</v>
      </c>
    </row>
    <row r="180">
      <c r="A180" s="15">
        <v>1.40000727569999E14</v>
      </c>
      <c r="B180" s="15" t="s">
        <v>788</v>
      </c>
      <c r="C180" s="16">
        <v>44376.93340277778</v>
      </c>
      <c r="D180" s="17" t="str">
        <f t="shared" si="1"/>
        <v>2021-06-29brianplant</v>
      </c>
      <c r="E180" s="18" t="s">
        <v>789</v>
      </c>
      <c r="F180" s="15">
        <v>66.36</v>
      </c>
      <c r="G180" s="15" t="s">
        <v>434</v>
      </c>
      <c r="H180" s="15">
        <v>66.36</v>
      </c>
      <c r="I180" s="15" t="s">
        <v>435</v>
      </c>
      <c r="J180" s="15" t="s">
        <v>436</v>
      </c>
      <c r="K180" s="7" t="str">
        <f>VLOOKUP(D180,'purchases Jul22'!$A$1:$K$134,4,false)</f>
        <v>#N/A</v>
      </c>
      <c r="L180" s="7" t="s">
        <v>437</v>
      </c>
    </row>
    <row r="181">
      <c r="A181" s="15">
        <v>1.70000723439392E14</v>
      </c>
      <c r="B181" s="15" t="s">
        <v>790</v>
      </c>
      <c r="C181" s="16">
        <v>44367.82965277778</v>
      </c>
      <c r="D181" s="17" t="str">
        <f t="shared" si="1"/>
        <v>2021-06-20heathesizemor1</v>
      </c>
      <c r="E181" s="18" t="s">
        <v>791</v>
      </c>
      <c r="F181" s="15">
        <v>28.31</v>
      </c>
      <c r="G181" s="15" t="s">
        <v>434</v>
      </c>
      <c r="H181" s="15">
        <v>28.31</v>
      </c>
      <c r="I181" s="15" t="s">
        <v>435</v>
      </c>
      <c r="J181" s="15" t="s">
        <v>436</v>
      </c>
      <c r="K181" s="7" t="str">
        <f>VLOOKUP(D181,'purchases Jul22'!$A$1:$K$134,4,false)</f>
        <v>#N/A</v>
      </c>
      <c r="L181" s="7" t="s">
        <v>437</v>
      </c>
    </row>
    <row r="182">
      <c r="A182" s="15">
        <v>3.0000721284896E13</v>
      </c>
      <c r="B182" s="15" t="s">
        <v>792</v>
      </c>
      <c r="C182" s="16">
        <v>44362.35859953704</v>
      </c>
      <c r="D182" s="17" t="str">
        <f t="shared" si="1"/>
        <v>2021-06-15tca_gaming</v>
      </c>
      <c r="E182" s="18" t="s">
        <v>793</v>
      </c>
      <c r="F182" s="15">
        <v>68.6</v>
      </c>
      <c r="G182" s="15" t="s">
        <v>434</v>
      </c>
      <c r="H182" s="15">
        <v>68.6</v>
      </c>
      <c r="I182" s="15" t="s">
        <v>435</v>
      </c>
      <c r="J182" s="15" t="s">
        <v>436</v>
      </c>
      <c r="K182" s="7" t="str">
        <f>VLOOKUP(D182,'purchases Jul22'!$A$1:$K$134,4,false)</f>
        <v>#N/A</v>
      </c>
      <c r="L182" s="7" t="s">
        <v>437</v>
      </c>
    </row>
    <row r="183">
      <c r="A183" s="15">
        <v>2.0000720438914E13</v>
      </c>
      <c r="B183" s="15" t="s">
        <v>794</v>
      </c>
      <c r="C183" s="16">
        <v>44360.53423611111</v>
      </c>
      <c r="D183" s="17" t="str">
        <f t="shared" si="1"/>
        <v>2021-06-13misfit900</v>
      </c>
      <c r="E183" s="18" t="s">
        <v>795</v>
      </c>
      <c r="F183" s="15">
        <v>96.92</v>
      </c>
      <c r="G183" s="15" t="s">
        <v>434</v>
      </c>
      <c r="H183" s="15">
        <v>96.92</v>
      </c>
      <c r="I183" s="15" t="s">
        <v>435</v>
      </c>
      <c r="J183" s="15" t="s">
        <v>436</v>
      </c>
      <c r="K183" s="7" t="str">
        <f>VLOOKUP(D183,'purchases Jul22'!$A$1:$K$134,4,false)</f>
        <v>#N/A</v>
      </c>
      <c r="L183" s="7" t="s">
        <v>437</v>
      </c>
    </row>
    <row r="184">
      <c r="A184" s="15">
        <v>7.0000707027002E13</v>
      </c>
      <c r="B184" s="15" t="s">
        <v>796</v>
      </c>
      <c r="C184" s="16">
        <v>44332.33877314815</v>
      </c>
      <c r="D184" s="17" t="str">
        <f t="shared" si="1"/>
        <v>2021-05-16thegoodcardsshop</v>
      </c>
      <c r="E184" s="18" t="s">
        <v>797</v>
      </c>
      <c r="F184" s="15">
        <v>32.07</v>
      </c>
      <c r="G184" s="15" t="s">
        <v>434</v>
      </c>
      <c r="H184" s="15">
        <v>32.07</v>
      </c>
      <c r="I184" s="15" t="s">
        <v>435</v>
      </c>
      <c r="J184" s="15" t="s">
        <v>436</v>
      </c>
      <c r="K184" s="7" t="str">
        <f>VLOOKUP(D184,'purchases Jul22'!$A$1:$K$134,4,false)</f>
        <v>#N/A</v>
      </c>
      <c r="L184" s="7" t="s">
        <v>437</v>
      </c>
    </row>
    <row r="185">
      <c r="A185" s="15">
        <v>1.40000704548714E14</v>
      </c>
      <c r="B185" s="15" t="s">
        <v>697</v>
      </c>
      <c r="C185" s="16">
        <v>44327.3969212963</v>
      </c>
      <c r="D185" s="17" t="str">
        <f t="shared" si="1"/>
        <v>2021-05-11pfootballpete4dhx</v>
      </c>
      <c r="E185" s="18" t="s">
        <v>798</v>
      </c>
      <c r="F185" s="15">
        <v>169.06</v>
      </c>
      <c r="G185" s="15" t="s">
        <v>434</v>
      </c>
      <c r="H185" s="15">
        <v>169.06</v>
      </c>
      <c r="I185" s="15" t="s">
        <v>435</v>
      </c>
      <c r="J185" s="15" t="s">
        <v>436</v>
      </c>
      <c r="K185" s="7" t="str">
        <f>VLOOKUP(D185,'purchases Jul22'!$A$1:$K$134,4,false)</f>
        <v>#N/A</v>
      </c>
      <c r="L185" s="7" t="s">
        <v>437</v>
      </c>
    </row>
    <row r="186">
      <c r="A186" s="15">
        <v>2.60000695635851E14</v>
      </c>
      <c r="B186" s="15" t="s">
        <v>799</v>
      </c>
      <c r="C186" s="16">
        <v>44310.62751157407</v>
      </c>
      <c r="D186" s="17" t="str">
        <f t="shared" si="1"/>
        <v>2021-04-24dirksrarecoins</v>
      </c>
      <c r="E186" s="18" t="s">
        <v>800</v>
      </c>
      <c r="F186" s="15">
        <v>3.54</v>
      </c>
      <c r="G186" s="15" t="s">
        <v>444</v>
      </c>
      <c r="H186" s="15">
        <v>3.54</v>
      </c>
      <c r="I186" s="15" t="s">
        <v>435</v>
      </c>
      <c r="J186" s="15" t="s">
        <v>436</v>
      </c>
      <c r="K186" s="7" t="str">
        <f>VLOOKUP(D186,'purchases Jul22'!$A$1:$K$134,4,false)</f>
        <v>#N/A</v>
      </c>
      <c r="L186" s="7" t="s">
        <v>437</v>
      </c>
    </row>
    <row r="187">
      <c r="A187" s="15">
        <v>2.60000695635851E14</v>
      </c>
      <c r="B187" s="15" t="s">
        <v>799</v>
      </c>
      <c r="C187" s="16">
        <v>44310.62751157407</v>
      </c>
      <c r="D187" s="17" t="str">
        <f t="shared" si="1"/>
        <v>2021-04-24dirksrarecoins</v>
      </c>
      <c r="E187" s="18" t="s">
        <v>800</v>
      </c>
      <c r="F187" s="15">
        <v>3.54</v>
      </c>
      <c r="G187" s="15" t="s">
        <v>434</v>
      </c>
      <c r="H187" s="15">
        <v>3.54</v>
      </c>
      <c r="I187" s="15" t="s">
        <v>435</v>
      </c>
      <c r="J187" s="15" t="s">
        <v>436</v>
      </c>
      <c r="K187" s="7" t="str">
        <f>VLOOKUP(D187,'purchases Jul22'!$A$1:$K$134,4,false)</f>
        <v>#N/A</v>
      </c>
      <c r="L187" s="7" t="s">
        <v>437</v>
      </c>
    </row>
    <row r="188">
      <c r="A188" s="15">
        <v>1.10000695346507E14</v>
      </c>
      <c r="B188" s="15" t="s">
        <v>801</v>
      </c>
      <c r="C188" s="16">
        <v>44309.50270833333</v>
      </c>
      <c r="D188" s="17" t="str">
        <f t="shared" si="1"/>
        <v>2021-04-23flipsidegaming</v>
      </c>
      <c r="E188" s="18" t="s">
        <v>802</v>
      </c>
      <c r="F188" s="15">
        <v>108.89</v>
      </c>
      <c r="G188" s="15" t="s">
        <v>434</v>
      </c>
      <c r="H188" s="15">
        <v>108.89</v>
      </c>
      <c r="I188" s="15" t="s">
        <v>435</v>
      </c>
      <c r="J188" s="15" t="s">
        <v>436</v>
      </c>
      <c r="K188" s="7" t="str">
        <f>VLOOKUP(D188,'purchases Jul22'!$A$1:$K$134,4,false)</f>
        <v>#N/A</v>
      </c>
      <c r="L188" s="7" t="s">
        <v>437</v>
      </c>
    </row>
    <row r="189">
      <c r="A189" s="15">
        <v>1.50000693243799E14</v>
      </c>
      <c r="B189" s="15" t="s">
        <v>697</v>
      </c>
      <c r="C189" s="16">
        <v>44305.55778935185</v>
      </c>
      <c r="D189" s="17" t="str">
        <f t="shared" si="1"/>
        <v>2021-04-19pfootballpete4dhx</v>
      </c>
      <c r="E189" s="18" t="s">
        <v>803</v>
      </c>
      <c r="F189" s="15">
        <v>182.91</v>
      </c>
      <c r="G189" s="15" t="s">
        <v>434</v>
      </c>
      <c r="H189" s="15">
        <v>182.91</v>
      </c>
      <c r="I189" s="15" t="s">
        <v>435</v>
      </c>
      <c r="J189" s="15" t="s">
        <v>436</v>
      </c>
      <c r="K189" s="7" t="str">
        <f>VLOOKUP(D189,'purchases Jul22'!$A$1:$K$134,4,false)</f>
        <v>#N/A</v>
      </c>
      <c r="L189" s="7" t="s">
        <v>437</v>
      </c>
    </row>
    <row r="190">
      <c r="A190" s="15">
        <v>2.30000692711376E14</v>
      </c>
      <c r="B190" s="15" t="s">
        <v>804</v>
      </c>
      <c r="C190" s="16">
        <v>44304.966840277775</v>
      </c>
      <c r="D190" s="17" t="str">
        <f t="shared" si="1"/>
        <v>2021-04-18poketrader25</v>
      </c>
      <c r="E190" s="18" t="s">
        <v>805</v>
      </c>
      <c r="F190" s="15">
        <v>157.89</v>
      </c>
      <c r="G190" s="15" t="s">
        <v>434</v>
      </c>
      <c r="H190" s="15">
        <v>157.89</v>
      </c>
      <c r="I190" s="15" t="s">
        <v>435</v>
      </c>
      <c r="J190" s="15" t="s">
        <v>436</v>
      </c>
      <c r="K190" s="7" t="str">
        <f>VLOOKUP(D190,'purchases Jul22'!$A$1:$K$134,4,false)</f>
        <v>#N/A</v>
      </c>
      <c r="L190" s="7" t="s">
        <v>437</v>
      </c>
    </row>
    <row r="191">
      <c r="A191" s="15">
        <v>9.000069186781E13</v>
      </c>
      <c r="B191" s="15" t="s">
        <v>806</v>
      </c>
      <c r="C191" s="16">
        <v>44302.80472222222</v>
      </c>
      <c r="D191" s="17" t="str">
        <f t="shared" si="1"/>
        <v>2021-04-16holosq</v>
      </c>
      <c r="E191" s="18" t="s">
        <v>807</v>
      </c>
      <c r="F191" s="15">
        <v>93.65</v>
      </c>
      <c r="G191" s="15" t="s">
        <v>434</v>
      </c>
      <c r="H191" s="15">
        <v>93.65</v>
      </c>
      <c r="I191" s="15" t="s">
        <v>435</v>
      </c>
      <c r="J191" s="15" t="s">
        <v>436</v>
      </c>
      <c r="K191" s="7" t="str">
        <f>VLOOKUP(D191,'purchases Jul22'!$A$1:$K$134,4,false)</f>
        <v>#N/A</v>
      </c>
      <c r="L191" s="7" t="s">
        <v>437</v>
      </c>
    </row>
    <row r="192">
      <c r="A192" s="15">
        <v>2.70000687641801E14</v>
      </c>
      <c r="B192" s="15" t="s">
        <v>808</v>
      </c>
      <c r="C192" s="16">
        <v>44295.44569444445</v>
      </c>
      <c r="D192" s="17" t="str">
        <f t="shared" si="1"/>
        <v>2021-04-09mortotri</v>
      </c>
      <c r="E192" s="18" t="s">
        <v>809</v>
      </c>
      <c r="F192" s="15">
        <v>54.45</v>
      </c>
      <c r="G192" s="15" t="s">
        <v>434</v>
      </c>
      <c r="H192" s="15">
        <v>54.45</v>
      </c>
      <c r="I192" s="15" t="s">
        <v>435</v>
      </c>
      <c r="J192" s="15" t="s">
        <v>436</v>
      </c>
      <c r="K192" s="7" t="str">
        <f>VLOOKUP(D192,'purchases Jul22'!$A$1:$K$134,4,false)</f>
        <v>#N/A</v>
      </c>
      <c r="L192" s="7" t="s">
        <v>437</v>
      </c>
    </row>
    <row r="193">
      <c r="A193" s="15">
        <v>2.00000683174921E14</v>
      </c>
      <c r="B193" s="15" t="s">
        <v>810</v>
      </c>
      <c r="C193" s="16">
        <v>44286.86289351852</v>
      </c>
      <c r="D193" s="17" t="str">
        <f t="shared" si="1"/>
        <v>2021-03-31plutusco</v>
      </c>
      <c r="E193" s="18" t="s">
        <v>811</v>
      </c>
      <c r="F193" s="15">
        <v>51.4</v>
      </c>
      <c r="G193" s="15" t="s">
        <v>434</v>
      </c>
      <c r="H193" s="15">
        <v>51.4</v>
      </c>
      <c r="I193" s="15" t="s">
        <v>435</v>
      </c>
      <c r="J193" s="15" t="s">
        <v>436</v>
      </c>
      <c r="K193" s="7" t="str">
        <f>VLOOKUP(D193,'purchases Jul22'!$A$1:$K$134,4,false)</f>
        <v>#N/A</v>
      </c>
      <c r="L193" s="7" t="s">
        <v>437</v>
      </c>
    </row>
    <row r="194">
      <c r="A194" s="15">
        <v>1.20000682778652E14</v>
      </c>
      <c r="B194" s="15" t="s">
        <v>812</v>
      </c>
      <c r="C194" s="16">
        <v>44285.88018518518</v>
      </c>
      <c r="D194" s="17" t="str">
        <f t="shared" si="1"/>
        <v>2021-03-30botabucollectibles</v>
      </c>
      <c r="E194" s="18" t="s">
        <v>813</v>
      </c>
      <c r="F194" s="15">
        <v>71.77</v>
      </c>
      <c r="G194" s="15" t="s">
        <v>434</v>
      </c>
      <c r="H194" s="15">
        <v>71.77</v>
      </c>
      <c r="I194" s="15" t="s">
        <v>435</v>
      </c>
      <c r="J194" s="15" t="s">
        <v>436</v>
      </c>
      <c r="K194" s="7" t="str">
        <f>VLOOKUP(D194,'purchases Jul22'!$A$1:$K$134,4,false)</f>
        <v>#N/A</v>
      </c>
      <c r="L194" s="7" t="s">
        <v>437</v>
      </c>
    </row>
    <row r="195">
      <c r="A195" s="15">
        <v>2.20000673067688E14</v>
      </c>
      <c r="B195" s="15" t="s">
        <v>814</v>
      </c>
      <c r="C195" s="16">
        <v>44269.04966435185</v>
      </c>
      <c r="D195" s="17" t="str">
        <f t="shared" si="1"/>
        <v>2021-03-14heyimslight</v>
      </c>
      <c r="E195" s="18" t="s">
        <v>815</v>
      </c>
      <c r="F195" s="15">
        <v>44.38</v>
      </c>
      <c r="G195" s="15" t="s">
        <v>434</v>
      </c>
      <c r="H195" s="15">
        <v>44.38</v>
      </c>
      <c r="I195" s="15" t="s">
        <v>435</v>
      </c>
      <c r="J195" s="15" t="s">
        <v>436</v>
      </c>
      <c r="K195" s="7" t="str">
        <f>VLOOKUP(D195,'purchases Jul22'!$A$1:$K$134,4,false)</f>
        <v>#N/A</v>
      </c>
      <c r="L195" s="7" t="s">
        <v>437</v>
      </c>
    </row>
    <row r="196">
      <c r="A196" s="15">
        <v>1.30000673161486E14</v>
      </c>
      <c r="B196" s="15" t="s">
        <v>816</v>
      </c>
      <c r="C196" s="16">
        <v>44268.89891203704</v>
      </c>
      <c r="D196" s="17" t="str">
        <f t="shared" si="1"/>
        <v>2021-03-13trstnadie</v>
      </c>
      <c r="E196" s="18" t="s">
        <v>817</v>
      </c>
      <c r="F196" s="15">
        <v>14.86</v>
      </c>
      <c r="G196" s="15" t="s">
        <v>434</v>
      </c>
      <c r="H196" s="15">
        <v>14.86</v>
      </c>
      <c r="I196" s="15" t="s">
        <v>435</v>
      </c>
      <c r="J196" s="15" t="s">
        <v>436</v>
      </c>
      <c r="K196" s="7" t="str">
        <f>VLOOKUP(D196,'purchases Jul22'!$A$1:$K$134,4,false)</f>
        <v>#N/A</v>
      </c>
      <c r="L196" s="7" t="s">
        <v>437</v>
      </c>
    </row>
    <row r="197">
      <c r="A197" s="15">
        <v>8.0000673034608E13</v>
      </c>
      <c r="B197" s="15" t="s">
        <v>818</v>
      </c>
      <c r="C197" s="16">
        <v>44268.56953703704</v>
      </c>
      <c r="D197" s="17" t="str">
        <f t="shared" si="1"/>
        <v>2021-03-13jtunesmusic</v>
      </c>
      <c r="E197" s="18" t="s">
        <v>817</v>
      </c>
      <c r="F197" s="15">
        <v>16.88</v>
      </c>
      <c r="G197" s="15" t="s">
        <v>434</v>
      </c>
      <c r="H197" s="15">
        <v>16.88</v>
      </c>
      <c r="I197" s="15" t="s">
        <v>435</v>
      </c>
      <c r="J197" s="15" t="s">
        <v>440</v>
      </c>
      <c r="K197" s="7" t="str">
        <f>VLOOKUP(D197,'purchases Jul22'!$A$1:$K$134,4,false)</f>
        <v>#N/A</v>
      </c>
      <c r="L197" s="7" t="s">
        <v>437</v>
      </c>
    </row>
    <row r="198">
      <c r="A198" s="15">
        <v>1.00000669884701E14</v>
      </c>
      <c r="B198" s="15" t="s">
        <v>819</v>
      </c>
      <c r="C198" s="16">
        <v>44262.853634259256</v>
      </c>
      <c r="D198" s="17" t="str">
        <f t="shared" si="1"/>
        <v>2021-03-07dardda-8hoo09c4av</v>
      </c>
      <c r="E198" s="18" t="s">
        <v>820</v>
      </c>
      <c r="F198" s="15">
        <v>12.43</v>
      </c>
      <c r="G198" s="15" t="s">
        <v>434</v>
      </c>
      <c r="H198" s="15">
        <v>12.43</v>
      </c>
      <c r="I198" s="15" t="s">
        <v>435</v>
      </c>
      <c r="J198" s="15" t="s">
        <v>436</v>
      </c>
      <c r="K198" s="7" t="str">
        <f>VLOOKUP(D198,'purchases Jul22'!$A$1:$K$134,4,false)</f>
        <v>#N/A</v>
      </c>
      <c r="L198" s="7" t="s">
        <v>437</v>
      </c>
    </row>
    <row r="199">
      <c r="A199" s="15">
        <v>2.20000669177104E14</v>
      </c>
      <c r="B199" s="15" t="s">
        <v>821</v>
      </c>
      <c r="C199" s="16">
        <v>44262.01771990741</v>
      </c>
      <c r="D199" s="17" t="str">
        <f t="shared" si="1"/>
        <v>2021-03-07recarded_investments</v>
      </c>
      <c r="E199" s="18" t="s">
        <v>820</v>
      </c>
      <c r="F199" s="15">
        <v>84.94</v>
      </c>
      <c r="G199" s="15" t="s">
        <v>434</v>
      </c>
      <c r="H199" s="15">
        <v>84.94</v>
      </c>
      <c r="I199" s="15" t="s">
        <v>435</v>
      </c>
      <c r="J199" s="15" t="s">
        <v>436</v>
      </c>
      <c r="K199" s="7" t="str">
        <f>VLOOKUP(D199,'purchases Jul22'!$A$1:$K$134,4,false)</f>
        <v>#N/A</v>
      </c>
      <c r="L199" s="7" t="s">
        <v>437</v>
      </c>
    </row>
    <row r="200">
      <c r="A200" s="15">
        <v>2.50000655447554E14</v>
      </c>
      <c r="B200" s="15" t="s">
        <v>822</v>
      </c>
      <c r="C200" s="16">
        <v>44236.750081018516</v>
      </c>
      <c r="D200" s="17" t="str">
        <f t="shared" si="1"/>
        <v>2021-02-09cancbay</v>
      </c>
      <c r="E200" s="18" t="s">
        <v>823</v>
      </c>
      <c r="F200" s="15">
        <v>38.61</v>
      </c>
      <c r="G200" s="15" t="s">
        <v>434</v>
      </c>
      <c r="H200" s="15">
        <v>38.61</v>
      </c>
      <c r="I200" s="15" t="s">
        <v>435</v>
      </c>
      <c r="J200" s="15" t="s">
        <v>436</v>
      </c>
      <c r="K200" s="7" t="str">
        <f>VLOOKUP(D200,'purchases Jul22'!$A$1:$K$134,4,false)</f>
        <v>#N/A</v>
      </c>
      <c r="L200" s="7" t="s">
        <v>437</v>
      </c>
    </row>
    <row r="201">
      <c r="A201" s="15">
        <v>1.6000065443151E14</v>
      </c>
      <c r="B201" s="15" t="s">
        <v>824</v>
      </c>
      <c r="C201" s="16">
        <v>44234.799895833334</v>
      </c>
      <c r="D201" s="17" t="str">
        <f t="shared" si="1"/>
        <v>2021-02-07fortunefavorstb</v>
      </c>
      <c r="E201" s="18" t="s">
        <v>825</v>
      </c>
      <c r="F201" s="15">
        <v>12.2</v>
      </c>
      <c r="G201" s="15" t="s">
        <v>434</v>
      </c>
      <c r="H201" s="15">
        <v>12.2</v>
      </c>
      <c r="I201" s="15" t="s">
        <v>435</v>
      </c>
      <c r="J201" s="15" t="s">
        <v>436</v>
      </c>
      <c r="K201" s="7" t="str">
        <f>VLOOKUP(D201,'purchases Jul22'!$A$1:$K$134,4,false)</f>
        <v>#N/A</v>
      </c>
      <c r="L201" s="7" t="s">
        <v>437</v>
      </c>
    </row>
    <row r="202">
      <c r="A202" s="15">
        <v>8.0000651791615E13</v>
      </c>
      <c r="B202" s="15" t="s">
        <v>826</v>
      </c>
      <c r="C202" s="16">
        <v>44229.929131944446</v>
      </c>
      <c r="D202" s="17" t="str">
        <f t="shared" si="1"/>
        <v>2021-02-02softbay25</v>
      </c>
      <c r="E202" s="18" t="s">
        <v>827</v>
      </c>
      <c r="F202" s="15">
        <v>15.46</v>
      </c>
      <c r="G202" s="15" t="s">
        <v>434</v>
      </c>
      <c r="H202" s="15">
        <v>15.46</v>
      </c>
      <c r="I202" s="15" t="s">
        <v>435</v>
      </c>
      <c r="J202" s="15" t="s">
        <v>436</v>
      </c>
      <c r="K202" s="7" t="str">
        <f>VLOOKUP(D202,'purchases Jul22'!$A$1:$K$134,4,false)</f>
        <v>#N/A</v>
      </c>
      <c r="L202" s="7" t="s">
        <v>437</v>
      </c>
    </row>
    <row r="203">
      <c r="A203" s="15">
        <v>4.000064799727E13</v>
      </c>
      <c r="B203" s="15" t="s">
        <v>828</v>
      </c>
      <c r="C203" s="16">
        <v>44223.3677662037</v>
      </c>
      <c r="D203" s="17" t="str">
        <f t="shared" si="1"/>
        <v>2021-01-27echobasecollectables</v>
      </c>
      <c r="E203" s="18" t="s">
        <v>829</v>
      </c>
      <c r="F203" s="15">
        <v>34.79</v>
      </c>
      <c r="G203" s="15" t="s">
        <v>434</v>
      </c>
      <c r="H203" s="15">
        <v>34.79</v>
      </c>
      <c r="I203" s="15" t="s">
        <v>435</v>
      </c>
      <c r="J203" s="15" t="s">
        <v>436</v>
      </c>
      <c r="K203" s="7" t="str">
        <f>VLOOKUP(D203,'purchases Jul22'!$A$1:$K$134,4,false)</f>
        <v>#N/A</v>
      </c>
      <c r="L203" s="7" t="s">
        <v>437</v>
      </c>
    </row>
    <row r="204">
      <c r="A204" s="15">
        <v>2.70000647242409E14</v>
      </c>
      <c r="B204" s="15" t="s">
        <v>830</v>
      </c>
      <c r="C204" s="16">
        <v>44222.50709490741</v>
      </c>
      <c r="D204" s="17" t="str">
        <f t="shared" si="1"/>
        <v>2021-01-26slowbro18</v>
      </c>
      <c r="E204" s="18" t="s">
        <v>831</v>
      </c>
      <c r="F204" s="15">
        <v>30.38</v>
      </c>
      <c r="G204" s="15" t="s">
        <v>434</v>
      </c>
      <c r="H204" s="15">
        <v>30.38</v>
      </c>
      <c r="I204" s="15" t="s">
        <v>435</v>
      </c>
      <c r="J204" s="15" t="s">
        <v>436</v>
      </c>
      <c r="K204" s="7" t="str">
        <f>VLOOKUP(D204,'purchases Jul22'!$A$1:$K$134,4,false)</f>
        <v>#N/A</v>
      </c>
      <c r="L204" s="7" t="s">
        <v>437</v>
      </c>
    </row>
    <row r="205">
      <c r="A205" s="15">
        <v>9.0000646460474E13</v>
      </c>
      <c r="B205" s="15" t="s">
        <v>832</v>
      </c>
      <c r="C205" s="16">
        <v>44220.779490740744</v>
      </c>
      <c r="D205" s="17" t="str">
        <f t="shared" si="1"/>
        <v>2021-01-24zosoili_0</v>
      </c>
      <c r="E205" s="18" t="s">
        <v>833</v>
      </c>
      <c r="F205" s="15">
        <v>22.49</v>
      </c>
      <c r="G205" s="15" t="s">
        <v>434</v>
      </c>
      <c r="H205" s="15">
        <v>22.49</v>
      </c>
      <c r="I205" s="15" t="s">
        <v>435</v>
      </c>
      <c r="J205" s="15" t="s">
        <v>436</v>
      </c>
      <c r="K205" s="7" t="str">
        <f>VLOOKUP(D205,'purchases Jul22'!$A$1:$K$134,4,false)</f>
        <v>#N/A</v>
      </c>
      <c r="L205" s="7" t="s">
        <v>437</v>
      </c>
    </row>
    <row r="206">
      <c r="A206" s="15">
        <v>2.0000646562605E13</v>
      </c>
      <c r="B206" s="15" t="s">
        <v>834</v>
      </c>
      <c r="C206" s="16">
        <v>44220.7790625</v>
      </c>
      <c r="D206" s="17" t="str">
        <f t="shared" si="1"/>
        <v>2021-01-24rontav_89</v>
      </c>
      <c r="E206" s="18" t="s">
        <v>833</v>
      </c>
      <c r="F206" s="15">
        <v>10.56</v>
      </c>
      <c r="G206" s="15" t="s">
        <v>434</v>
      </c>
      <c r="H206" s="15">
        <v>10.56</v>
      </c>
      <c r="I206" s="15" t="s">
        <v>435</v>
      </c>
      <c r="J206" s="15" t="s">
        <v>436</v>
      </c>
      <c r="K206" s="7" t="str">
        <f>VLOOKUP(D206,'purchases Jul22'!$A$1:$K$134,4,false)</f>
        <v>#N/A</v>
      </c>
      <c r="L206" s="7" t="s">
        <v>437</v>
      </c>
    </row>
    <row r="207">
      <c r="A207" s="15">
        <v>1.60000645797036E14</v>
      </c>
      <c r="B207" s="15" t="s">
        <v>835</v>
      </c>
      <c r="C207" s="16">
        <v>44219.782488425924</v>
      </c>
      <c r="D207" s="17" t="str">
        <f t="shared" si="1"/>
        <v>2021-01-23fogogoods</v>
      </c>
      <c r="E207" s="18" t="s">
        <v>836</v>
      </c>
      <c r="F207" s="15">
        <v>35.94</v>
      </c>
      <c r="G207" s="15" t="s">
        <v>434</v>
      </c>
      <c r="H207" s="15">
        <v>35.94</v>
      </c>
      <c r="I207" s="15" t="s">
        <v>435</v>
      </c>
      <c r="J207" s="15" t="s">
        <v>436</v>
      </c>
      <c r="K207" s="7" t="str">
        <f>VLOOKUP(D207,'purchases Jul22'!$A$1:$K$134,4,false)</f>
        <v>#N/A</v>
      </c>
      <c r="L207" s="7" t="s">
        <v>437</v>
      </c>
    </row>
    <row r="208">
      <c r="A208" s="15">
        <v>5.0000645870905E13</v>
      </c>
      <c r="B208" s="15" t="s">
        <v>837</v>
      </c>
      <c r="C208" s="16">
        <v>44219.56420138889</v>
      </c>
      <c r="D208" s="17" t="str">
        <f t="shared" si="1"/>
        <v>2021-01-23stuff_n_thangs_110</v>
      </c>
      <c r="E208" s="18" t="s">
        <v>836</v>
      </c>
      <c r="F208" s="15">
        <v>211.16</v>
      </c>
      <c r="G208" s="15" t="s">
        <v>434</v>
      </c>
      <c r="H208" s="15">
        <v>211.16</v>
      </c>
      <c r="I208" s="15" t="s">
        <v>435</v>
      </c>
      <c r="J208" s="15" t="s">
        <v>436</v>
      </c>
      <c r="K208" s="7" t="str">
        <f>VLOOKUP(D208,'purchases Jul22'!$A$1:$K$134,4,false)</f>
        <v>#N/A</v>
      </c>
      <c r="L208" s="7" t="s">
        <v>437</v>
      </c>
    </row>
    <row r="209">
      <c r="A209" s="15">
        <v>2.20000645177723E14</v>
      </c>
      <c r="B209" s="15" t="s">
        <v>838</v>
      </c>
      <c r="C209" s="16">
        <v>44218.686574074076</v>
      </c>
      <c r="D209" s="17" t="str">
        <f t="shared" si="1"/>
        <v>2021-01-22joeyspokeshop1</v>
      </c>
      <c r="E209" s="18" t="s">
        <v>839</v>
      </c>
      <c r="F209" s="15">
        <v>54.4</v>
      </c>
      <c r="G209" s="15" t="s">
        <v>434</v>
      </c>
      <c r="H209" s="15">
        <v>54.4</v>
      </c>
      <c r="I209" s="15" t="s">
        <v>435</v>
      </c>
      <c r="J209" s="15" t="s">
        <v>436</v>
      </c>
      <c r="K209" s="7" t="str">
        <f>VLOOKUP(D209,'purchases Jul22'!$A$1:$K$134,4,false)</f>
        <v>#N/A</v>
      </c>
      <c r="L209" s="7" t="s">
        <v>437</v>
      </c>
    </row>
    <row r="210">
      <c r="A210" s="15">
        <v>2.70000638982748E14</v>
      </c>
      <c r="B210" s="15" t="s">
        <v>840</v>
      </c>
      <c r="C210" s="16">
        <v>44207.77549768519</v>
      </c>
      <c r="D210" s="17" t="str">
        <f t="shared" si="1"/>
        <v>2021-01-11keeoet0</v>
      </c>
      <c r="E210" s="18" t="s">
        <v>841</v>
      </c>
      <c r="F210" s="15">
        <v>5.49</v>
      </c>
      <c r="G210" s="15" t="s">
        <v>434</v>
      </c>
      <c r="H210" s="15">
        <v>5.49</v>
      </c>
      <c r="I210" s="15" t="s">
        <v>435</v>
      </c>
      <c r="J210" s="15" t="s">
        <v>436</v>
      </c>
      <c r="K210" s="7" t="str">
        <f>VLOOKUP(D210,'purchases Jul22'!$A$1:$K$134,4,false)</f>
        <v>#N/A</v>
      </c>
      <c r="L210" s="7" t="s">
        <v>437</v>
      </c>
    </row>
    <row r="211">
      <c r="A211" s="15">
        <v>9.0000635353127E13</v>
      </c>
      <c r="B211" s="15" t="s">
        <v>842</v>
      </c>
      <c r="C211" s="16">
        <v>44200.85089120371</v>
      </c>
      <c r="D211" s="17" t="str">
        <f t="shared" si="1"/>
        <v>2021-01-04floridas001</v>
      </c>
      <c r="E211" s="18" t="s">
        <v>843</v>
      </c>
      <c r="F211" s="15">
        <v>79.5</v>
      </c>
      <c r="G211" s="15" t="s">
        <v>434</v>
      </c>
      <c r="H211" s="15">
        <v>79.5</v>
      </c>
      <c r="I211" s="15" t="s">
        <v>435</v>
      </c>
      <c r="J211" s="15" t="s">
        <v>436</v>
      </c>
      <c r="K211" s="7" t="str">
        <f>VLOOKUP(D211,'purchases Jul22'!$A$1:$K$134,4,false)</f>
        <v>#N/A</v>
      </c>
      <c r="L211" s="7" t="s">
        <v>437</v>
      </c>
    </row>
    <row r="212">
      <c r="A212" s="15">
        <v>1.5000063469236E14</v>
      </c>
      <c r="B212" s="15" t="s">
        <v>844</v>
      </c>
      <c r="C212" s="16">
        <v>44199.98292824074</v>
      </c>
      <c r="D212" s="17" t="str">
        <f t="shared" si="1"/>
        <v>2021-01-03speed2gaming</v>
      </c>
      <c r="E212" s="18" t="s">
        <v>845</v>
      </c>
      <c r="F212" s="15">
        <v>44.65</v>
      </c>
      <c r="G212" s="15" t="s">
        <v>434</v>
      </c>
      <c r="H212" s="15">
        <v>44.65</v>
      </c>
      <c r="I212" s="15" t="s">
        <v>435</v>
      </c>
      <c r="J212" s="15" t="s">
        <v>436</v>
      </c>
      <c r="K212" s="7" t="str">
        <f>VLOOKUP(D212,'purchases Jul22'!$A$1:$K$134,4,false)</f>
        <v>#N/A</v>
      </c>
      <c r="L212" s="7" t="s">
        <v>437</v>
      </c>
    </row>
    <row r="213">
      <c r="A213" s="15">
        <v>1.70000629895203E14</v>
      </c>
      <c r="B213" s="15" t="s">
        <v>846</v>
      </c>
      <c r="C213" s="16">
        <v>44190.01219907407</v>
      </c>
      <c r="D213" s="17" t="str">
        <f t="shared" si="1"/>
        <v>2020-12-25talspokeshop</v>
      </c>
      <c r="E213" s="18" t="s">
        <v>847</v>
      </c>
      <c r="F213" s="15">
        <v>45.74</v>
      </c>
      <c r="G213" s="15" t="s">
        <v>434</v>
      </c>
      <c r="H213" s="15">
        <v>45.74</v>
      </c>
      <c r="I213" s="15" t="s">
        <v>435</v>
      </c>
      <c r="J213" s="15" t="s">
        <v>436</v>
      </c>
      <c r="K213" s="7" t="str">
        <f>VLOOKUP(D213,'purchases Jul22'!$A$1:$K$134,4,false)</f>
        <v>#N/A</v>
      </c>
      <c r="L213" s="7" t="s">
        <v>437</v>
      </c>
    </row>
    <row r="214">
      <c r="A214" s="15">
        <v>1.40000629369785E14</v>
      </c>
      <c r="B214" s="15" t="s">
        <v>848</v>
      </c>
      <c r="C214" s="16">
        <v>44188.39809027778</v>
      </c>
      <c r="D214" s="17" t="str">
        <f t="shared" si="1"/>
        <v>2020-12-23allthings18</v>
      </c>
      <c r="E214" s="18" t="s">
        <v>849</v>
      </c>
      <c r="F214" s="15">
        <v>34.94</v>
      </c>
      <c r="G214" s="15" t="s">
        <v>434</v>
      </c>
      <c r="H214" s="15">
        <v>34.94</v>
      </c>
      <c r="I214" s="15" t="s">
        <v>435</v>
      </c>
      <c r="J214" s="15" t="s">
        <v>436</v>
      </c>
      <c r="K214" s="7" t="str">
        <f>VLOOKUP(D214,'purchases Jul22'!$A$1:$K$134,4,false)</f>
        <v>#N/A</v>
      </c>
      <c r="L214" s="7" t="s">
        <v>437</v>
      </c>
    </row>
    <row r="215">
      <c r="A215" s="15">
        <v>2.30000628228798E14</v>
      </c>
      <c r="B215" s="15" t="s">
        <v>844</v>
      </c>
      <c r="C215" s="16">
        <v>44185.98611111111</v>
      </c>
      <c r="D215" s="17" t="str">
        <f t="shared" si="1"/>
        <v>2020-12-20speed2gaming</v>
      </c>
      <c r="E215" s="18" t="s">
        <v>850</v>
      </c>
      <c r="F215" s="15">
        <v>46.83</v>
      </c>
      <c r="G215" s="15" t="s">
        <v>434</v>
      </c>
      <c r="H215" s="15">
        <v>46.83</v>
      </c>
      <c r="I215" s="15" t="s">
        <v>435</v>
      </c>
      <c r="J215" s="15" t="s">
        <v>436</v>
      </c>
      <c r="K215" s="7" t="str">
        <f>VLOOKUP(D215,'purchases Jul22'!$A$1:$K$134,4,false)</f>
        <v>#N/A</v>
      </c>
      <c r="L215" s="7" t="s">
        <v>437</v>
      </c>
    </row>
    <row r="216">
      <c r="A216" s="15">
        <v>2.40000629166157E14</v>
      </c>
      <c r="B216" s="15" t="s">
        <v>851</v>
      </c>
      <c r="C216" s="16">
        <v>44185.47027777778</v>
      </c>
      <c r="D216" s="17" t="str">
        <f t="shared" si="1"/>
        <v>2020-12-20marcus86hockey</v>
      </c>
      <c r="E216" s="18" t="s">
        <v>850</v>
      </c>
      <c r="F216" s="15">
        <v>15.8</v>
      </c>
      <c r="G216" s="15" t="s">
        <v>434</v>
      </c>
      <c r="H216" s="15">
        <v>15.8</v>
      </c>
      <c r="I216" s="15" t="s">
        <v>435</v>
      </c>
      <c r="J216" s="15" t="s">
        <v>436</v>
      </c>
      <c r="K216" s="7" t="str">
        <f>VLOOKUP(D216,'purchases Jul22'!$A$1:$K$134,4,false)</f>
        <v>#N/A</v>
      </c>
      <c r="L216" s="7" t="s">
        <v>437</v>
      </c>
    </row>
    <row r="217">
      <c r="A217" s="15">
        <v>8.0000620836513E13</v>
      </c>
      <c r="B217" s="15" t="s">
        <v>852</v>
      </c>
      <c r="C217" s="16">
        <v>44172.598541666666</v>
      </c>
      <c r="D217" s="17" t="str">
        <f t="shared" si="1"/>
        <v>2020-12-07runhotgaming</v>
      </c>
      <c r="E217" s="18" t="s">
        <v>853</v>
      </c>
      <c r="F217" s="15">
        <v>51.18</v>
      </c>
      <c r="G217" s="15" t="s">
        <v>434</v>
      </c>
      <c r="H217" s="15">
        <v>51.18</v>
      </c>
      <c r="I217" s="15" t="s">
        <v>435</v>
      </c>
      <c r="J217" s="15" t="s">
        <v>436</v>
      </c>
      <c r="K217" s="7" t="str">
        <f>VLOOKUP(D217,'purchases Jul22'!$A$1:$K$134,4,false)</f>
        <v>#N/A</v>
      </c>
      <c r="L217" s="7" t="s">
        <v>437</v>
      </c>
    </row>
    <row r="218">
      <c r="A218" s="15">
        <v>1.0000592259018E13</v>
      </c>
      <c r="B218" s="15" t="s">
        <v>854</v>
      </c>
      <c r="C218" s="16">
        <v>44123.68068287037</v>
      </c>
      <c r="D218" s="17" t="str">
        <f t="shared" si="1"/>
        <v>2020-10-19sealedetf</v>
      </c>
      <c r="E218" s="18" t="s">
        <v>855</v>
      </c>
      <c r="F218" s="15">
        <v>54.44</v>
      </c>
      <c r="G218" s="15" t="s">
        <v>434</v>
      </c>
      <c r="H218" s="15">
        <v>54.44</v>
      </c>
      <c r="I218" s="15" t="s">
        <v>435</v>
      </c>
      <c r="J218" s="15" t="s">
        <v>436</v>
      </c>
      <c r="K218" s="7" t="str">
        <f>VLOOKUP(D218,'purchases Jul22'!$A$1:$K$134,4,false)</f>
        <v>#N/A</v>
      </c>
      <c r="L218" s="7" t="s">
        <v>437</v>
      </c>
    </row>
    <row r="219">
      <c r="A219" s="15">
        <v>5.0000589917882E13</v>
      </c>
      <c r="B219" s="15" t="s">
        <v>856</v>
      </c>
      <c r="C219" s="16">
        <v>44119.40662037037</v>
      </c>
      <c r="D219" s="17" t="str">
        <f t="shared" si="1"/>
        <v>2020-10-15ill33will</v>
      </c>
      <c r="E219" s="18" t="s">
        <v>857</v>
      </c>
      <c r="F219" s="15">
        <v>5.17</v>
      </c>
      <c r="G219" s="15" t="s">
        <v>434</v>
      </c>
      <c r="H219" s="15">
        <v>5.17</v>
      </c>
      <c r="I219" s="15" t="s">
        <v>435</v>
      </c>
      <c r="J219" s="15" t="s">
        <v>436</v>
      </c>
      <c r="K219" s="7" t="str">
        <f>VLOOKUP(D219,'purchases Jul22'!$A$1:$K$134,4,false)</f>
        <v>#N/A</v>
      </c>
      <c r="L219" s="7" t="s">
        <v>437</v>
      </c>
    </row>
    <row r="220">
      <c r="A220" s="15">
        <v>1.90000574961891E14</v>
      </c>
      <c r="B220" s="15" t="s">
        <v>858</v>
      </c>
      <c r="C220" s="16">
        <v>44091.83152777778</v>
      </c>
      <c r="D220" s="17" t="str">
        <f t="shared" si="1"/>
        <v>2020-09-17tanarri69</v>
      </c>
      <c r="E220" s="18" t="s">
        <v>859</v>
      </c>
      <c r="F220" s="15">
        <v>3.21</v>
      </c>
      <c r="G220" s="15" t="s">
        <v>434</v>
      </c>
      <c r="H220" s="15">
        <v>3.21</v>
      </c>
      <c r="I220" s="15" t="s">
        <v>435</v>
      </c>
      <c r="J220" s="15" t="s">
        <v>436</v>
      </c>
      <c r="K220" s="7" t="str">
        <f>VLOOKUP(D220,'purchases Jul22'!$A$1:$K$134,4,false)</f>
        <v>#N/A</v>
      </c>
      <c r="L220" s="7" t="s">
        <v>437</v>
      </c>
    </row>
    <row r="221">
      <c r="A221" s="15">
        <v>5.0000565479727E13</v>
      </c>
      <c r="B221" s="15" t="s">
        <v>860</v>
      </c>
      <c r="C221" s="16">
        <v>44073.86891203704</v>
      </c>
      <c r="D221" s="17" t="str">
        <f t="shared" si="1"/>
        <v>2020-08-30m3baby11</v>
      </c>
      <c r="E221" s="18" t="s">
        <v>861</v>
      </c>
      <c r="F221" s="15">
        <v>53.56</v>
      </c>
      <c r="G221" s="15" t="s">
        <v>434</v>
      </c>
      <c r="H221" s="15">
        <v>53.56</v>
      </c>
      <c r="I221" s="15" t="s">
        <v>435</v>
      </c>
      <c r="J221" s="15" t="s">
        <v>436</v>
      </c>
      <c r="K221" s="7" t="str">
        <f>VLOOKUP(D221,'purchases Jul22'!$A$1:$K$134,4,false)</f>
        <v>#N/A</v>
      </c>
      <c r="L221" s="7" t="s">
        <v>437</v>
      </c>
    </row>
    <row r="222">
      <c r="A222" s="15">
        <v>1.10000560566155E14</v>
      </c>
      <c r="B222" s="15" t="s">
        <v>862</v>
      </c>
      <c r="C222" s="16">
        <v>44064.908101851855</v>
      </c>
      <c r="D222" s="17" t="str">
        <f t="shared" si="1"/>
        <v>2020-08-21coolstuffcollectibles</v>
      </c>
      <c r="E222" s="18" t="s">
        <v>863</v>
      </c>
      <c r="F222" s="15">
        <v>9.39</v>
      </c>
      <c r="G222" s="15" t="s">
        <v>434</v>
      </c>
      <c r="H222" s="15">
        <v>9.39</v>
      </c>
      <c r="I222" s="15" t="s">
        <v>435</v>
      </c>
      <c r="J222" s="15" t="s">
        <v>436</v>
      </c>
      <c r="K222" s="7" t="str">
        <f>VLOOKUP(D222,'purchases Jul22'!$A$1:$K$134,4,false)</f>
        <v>#N/A</v>
      </c>
      <c r="L222" s="7" t="s">
        <v>437</v>
      </c>
    </row>
    <row r="223">
      <c r="A223" s="15">
        <v>4.0000559340977E13</v>
      </c>
      <c r="B223" s="15" t="s">
        <v>786</v>
      </c>
      <c r="C223" s="16">
        <v>44062.395578703705</v>
      </c>
      <c r="D223" s="17" t="str">
        <f t="shared" si="1"/>
        <v>2020-08-19fedusa</v>
      </c>
      <c r="E223" s="18" t="s">
        <v>864</v>
      </c>
      <c r="F223" s="15">
        <v>598.95</v>
      </c>
      <c r="G223" s="15" t="s">
        <v>434</v>
      </c>
      <c r="H223" s="15">
        <v>598.95</v>
      </c>
      <c r="I223" s="15" t="s">
        <v>435</v>
      </c>
      <c r="J223" s="15" t="s">
        <v>436</v>
      </c>
      <c r="K223" s="4" t="s">
        <v>865</v>
      </c>
      <c r="L223" s="7" t="s">
        <v>437</v>
      </c>
    </row>
    <row r="224">
      <c r="A224" s="15">
        <v>2.10000555221201E14</v>
      </c>
      <c r="B224" s="15" t="s">
        <v>866</v>
      </c>
      <c r="C224" s="16">
        <v>44054.91563657407</v>
      </c>
      <c r="D224" s="17" t="str">
        <f t="shared" si="1"/>
        <v>2020-08-11facebooksales</v>
      </c>
      <c r="E224" s="18" t="s">
        <v>867</v>
      </c>
      <c r="F224" s="15">
        <v>276.58</v>
      </c>
      <c r="G224" s="15" t="s">
        <v>434</v>
      </c>
      <c r="H224" s="15">
        <v>276.58</v>
      </c>
      <c r="I224" s="15" t="s">
        <v>435</v>
      </c>
      <c r="J224" s="15" t="s">
        <v>436</v>
      </c>
      <c r="K224" s="7" t="str">
        <f>VLOOKUP(D224,'purchases Jul22'!$A$1:$K$134,4,false)</f>
        <v>#N/A</v>
      </c>
      <c r="L224" s="7" t="s">
        <v>437</v>
      </c>
    </row>
    <row r="225">
      <c r="A225" s="15">
        <v>1.90000553502432E14</v>
      </c>
      <c r="B225" s="15" t="s">
        <v>868</v>
      </c>
      <c r="C225" s="16">
        <v>44051.90630787037</v>
      </c>
      <c r="D225" s="17" t="str">
        <f t="shared" si="1"/>
        <v>2020-08-08mymanjustin</v>
      </c>
      <c r="E225" s="18" t="s">
        <v>869</v>
      </c>
      <c r="F225" s="15">
        <v>5.43</v>
      </c>
      <c r="G225" s="15" t="s">
        <v>434</v>
      </c>
      <c r="H225" s="15">
        <v>5.43</v>
      </c>
      <c r="I225" s="15" t="s">
        <v>435</v>
      </c>
      <c r="J225" s="15" t="s">
        <v>436</v>
      </c>
      <c r="K225" s="7" t="str">
        <f>VLOOKUP(D225,'purchases Jul22'!$A$1:$K$134,4,false)</f>
        <v>#N/A</v>
      </c>
      <c r="L225" s="7" t="s">
        <v>437</v>
      </c>
    </row>
    <row r="226">
      <c r="A226" s="15">
        <v>1.70000496581488E14</v>
      </c>
      <c r="B226" s="15" t="s">
        <v>870</v>
      </c>
      <c r="C226" s="16">
        <v>43954.76268518518</v>
      </c>
      <c r="D226" s="17" t="str">
        <f t="shared" si="1"/>
        <v>2020-05-03sportsandmore</v>
      </c>
      <c r="E226" s="18" t="s">
        <v>871</v>
      </c>
      <c r="F226" s="15">
        <v>119.49</v>
      </c>
      <c r="G226" s="15" t="s">
        <v>434</v>
      </c>
      <c r="H226" s="15">
        <v>119.49</v>
      </c>
      <c r="I226" s="15" t="s">
        <v>435</v>
      </c>
      <c r="J226" s="15" t="s">
        <v>436</v>
      </c>
      <c r="K226" s="7" t="str">
        <f>VLOOKUP(D226,'purchases Jul22'!$A$1:$K$134,4,false)</f>
        <v>#N/A</v>
      </c>
      <c r="L226" s="7" t="s">
        <v>437</v>
      </c>
    </row>
    <row r="227">
      <c r="A227" s="19"/>
      <c r="D227" s="20"/>
    </row>
    <row r="228">
      <c r="D228" s="20"/>
    </row>
    <row r="229">
      <c r="D229" s="20"/>
    </row>
    <row r="230">
      <c r="D230" s="20"/>
    </row>
    <row r="231">
      <c r="D231" s="20"/>
    </row>
    <row r="232">
      <c r="D232" s="20"/>
    </row>
    <row r="233">
      <c r="D233" s="20"/>
    </row>
    <row r="234">
      <c r="D234" s="20"/>
    </row>
    <row r="235">
      <c r="D235" s="20"/>
    </row>
    <row r="236">
      <c r="D236" s="20"/>
    </row>
    <row r="237">
      <c r="D237" s="20"/>
    </row>
    <row r="238">
      <c r="D238" s="20"/>
    </row>
    <row r="239">
      <c r="D239" s="20"/>
    </row>
    <row r="240">
      <c r="D240" s="20"/>
    </row>
    <row r="241">
      <c r="D241" s="20"/>
    </row>
    <row r="242">
      <c r="D242" s="20"/>
    </row>
    <row r="243">
      <c r="D243" s="20"/>
    </row>
    <row r="244">
      <c r="D244" s="20"/>
    </row>
    <row r="245">
      <c r="D245" s="20"/>
    </row>
    <row r="246">
      <c r="D246" s="20"/>
    </row>
    <row r="247">
      <c r="D247" s="20"/>
    </row>
    <row r="248">
      <c r="D248" s="20"/>
    </row>
    <row r="249">
      <c r="D249" s="20"/>
    </row>
    <row r="250">
      <c r="D250" s="20"/>
    </row>
    <row r="251">
      <c r="D251" s="20"/>
    </row>
    <row r="252">
      <c r="D252" s="20"/>
    </row>
    <row r="253">
      <c r="D253" s="20"/>
    </row>
    <row r="254">
      <c r="D254" s="20"/>
    </row>
    <row r="255">
      <c r="D255" s="20"/>
    </row>
    <row r="256">
      <c r="D256" s="20"/>
    </row>
    <row r="257">
      <c r="D257" s="20"/>
    </row>
    <row r="258">
      <c r="D258" s="20"/>
    </row>
    <row r="259">
      <c r="D259" s="20"/>
    </row>
    <row r="260">
      <c r="D260" s="20"/>
    </row>
    <row r="261">
      <c r="D261" s="20"/>
    </row>
    <row r="262">
      <c r="D262" s="20"/>
    </row>
    <row r="263">
      <c r="D263" s="20"/>
    </row>
    <row r="264">
      <c r="D264" s="20"/>
    </row>
    <row r="265">
      <c r="D265" s="20"/>
    </row>
    <row r="266">
      <c r="D266" s="20"/>
    </row>
    <row r="267">
      <c r="D267" s="20"/>
    </row>
    <row r="268">
      <c r="D268" s="20"/>
    </row>
    <row r="269">
      <c r="D269" s="20"/>
    </row>
    <row r="270">
      <c r="D270" s="20"/>
    </row>
    <row r="271">
      <c r="D271" s="20"/>
    </row>
    <row r="272">
      <c r="D272" s="20"/>
    </row>
    <row r="273">
      <c r="D273" s="20"/>
    </row>
    <row r="274">
      <c r="D274" s="20"/>
    </row>
    <row r="275">
      <c r="D275" s="20"/>
    </row>
    <row r="276">
      <c r="D276" s="20"/>
    </row>
    <row r="277">
      <c r="D277" s="20"/>
    </row>
    <row r="278">
      <c r="D278" s="20"/>
    </row>
    <row r="279">
      <c r="D279" s="20"/>
    </row>
    <row r="280">
      <c r="D280" s="20"/>
    </row>
    <row r="281">
      <c r="D281" s="20"/>
    </row>
    <row r="282">
      <c r="D282" s="20"/>
    </row>
    <row r="283">
      <c r="D283" s="20"/>
    </row>
    <row r="284">
      <c r="D284" s="20"/>
    </row>
    <row r="285">
      <c r="D285" s="20"/>
    </row>
    <row r="286">
      <c r="D286" s="20"/>
    </row>
    <row r="287">
      <c r="D287" s="20"/>
    </row>
    <row r="288">
      <c r="D288" s="20"/>
    </row>
    <row r="289">
      <c r="D289" s="20"/>
    </row>
    <row r="290">
      <c r="D290" s="20"/>
    </row>
    <row r="291">
      <c r="D291" s="20"/>
    </row>
    <row r="292">
      <c r="D292" s="20"/>
    </row>
    <row r="293">
      <c r="D293" s="20"/>
    </row>
    <row r="294">
      <c r="D294" s="20"/>
    </row>
    <row r="295">
      <c r="D295" s="20"/>
    </row>
    <row r="296">
      <c r="D296" s="20"/>
    </row>
    <row r="297">
      <c r="D297" s="20"/>
    </row>
    <row r="298">
      <c r="D298" s="20"/>
    </row>
    <row r="299">
      <c r="D299" s="20"/>
    </row>
    <row r="300">
      <c r="D300" s="20"/>
    </row>
    <row r="301">
      <c r="D301" s="20"/>
    </row>
    <row r="302">
      <c r="D302" s="20"/>
    </row>
    <row r="303">
      <c r="D303" s="20"/>
    </row>
    <row r="304">
      <c r="D304" s="20"/>
    </row>
    <row r="305">
      <c r="D305" s="20"/>
    </row>
    <row r="306">
      <c r="D306" s="20"/>
    </row>
    <row r="307">
      <c r="D307" s="20"/>
    </row>
    <row r="308">
      <c r="D308" s="20"/>
    </row>
    <row r="309">
      <c r="D309" s="20"/>
    </row>
    <row r="310">
      <c r="D310" s="20"/>
    </row>
    <row r="311">
      <c r="D311" s="20"/>
    </row>
    <row r="312">
      <c r="D312" s="20"/>
    </row>
    <row r="313">
      <c r="D313" s="20"/>
    </row>
    <row r="314">
      <c r="D314" s="20"/>
    </row>
    <row r="315">
      <c r="D315" s="20"/>
    </row>
    <row r="316">
      <c r="D316" s="20"/>
    </row>
    <row r="317">
      <c r="D317" s="20"/>
    </row>
    <row r="318">
      <c r="D318" s="20"/>
    </row>
    <row r="319">
      <c r="D319" s="20"/>
    </row>
    <row r="320">
      <c r="D320" s="20"/>
    </row>
    <row r="321">
      <c r="D321" s="20"/>
    </row>
    <row r="322">
      <c r="D322" s="20"/>
    </row>
    <row r="323">
      <c r="D323" s="20"/>
    </row>
    <row r="324">
      <c r="D324" s="20"/>
    </row>
    <row r="325">
      <c r="D325" s="20"/>
    </row>
    <row r="326">
      <c r="D326" s="20"/>
    </row>
    <row r="327">
      <c r="D327" s="20"/>
    </row>
    <row r="328">
      <c r="D328" s="20"/>
    </row>
    <row r="329">
      <c r="D329" s="20"/>
    </row>
    <row r="330">
      <c r="D330" s="20"/>
    </row>
    <row r="331">
      <c r="D331" s="20"/>
    </row>
    <row r="332">
      <c r="D332" s="20"/>
    </row>
    <row r="333">
      <c r="D333" s="20"/>
    </row>
    <row r="334">
      <c r="D334" s="20"/>
    </row>
    <row r="335">
      <c r="D335" s="20"/>
    </row>
    <row r="336">
      <c r="D336" s="20"/>
    </row>
    <row r="337">
      <c r="D337" s="20"/>
    </row>
    <row r="338">
      <c r="D338" s="20"/>
    </row>
    <row r="339">
      <c r="D339" s="20"/>
    </row>
    <row r="340">
      <c r="D340" s="20"/>
    </row>
    <row r="341">
      <c r="D341" s="20"/>
    </row>
    <row r="342">
      <c r="D342" s="20"/>
    </row>
    <row r="343">
      <c r="D343" s="20"/>
    </row>
    <row r="344">
      <c r="D344" s="20"/>
    </row>
    <row r="345">
      <c r="D345" s="20"/>
    </row>
    <row r="346">
      <c r="D346" s="20"/>
    </row>
    <row r="347">
      <c r="D347" s="20"/>
    </row>
    <row r="348">
      <c r="D348" s="20"/>
    </row>
    <row r="349">
      <c r="D349" s="20"/>
    </row>
    <row r="350">
      <c r="D350" s="20"/>
    </row>
    <row r="351">
      <c r="D351" s="20"/>
    </row>
    <row r="352">
      <c r="D352" s="20"/>
    </row>
    <row r="353">
      <c r="D353" s="20"/>
    </row>
    <row r="354">
      <c r="D354" s="20"/>
    </row>
    <row r="355">
      <c r="D355" s="20"/>
    </row>
    <row r="356">
      <c r="D356" s="20"/>
    </row>
    <row r="357">
      <c r="D357" s="20"/>
    </row>
    <row r="358">
      <c r="D358" s="20"/>
    </row>
    <row r="359">
      <c r="D359" s="20"/>
    </row>
    <row r="360">
      <c r="D360" s="20"/>
    </row>
    <row r="361">
      <c r="D361" s="20"/>
    </row>
    <row r="362">
      <c r="D362" s="20"/>
    </row>
    <row r="363">
      <c r="D363" s="20"/>
    </row>
    <row r="364">
      <c r="D364" s="20"/>
    </row>
    <row r="365">
      <c r="D365" s="20"/>
    </row>
    <row r="366">
      <c r="D366" s="20"/>
    </row>
    <row r="367">
      <c r="D367" s="20"/>
    </row>
    <row r="368">
      <c r="D368" s="20"/>
    </row>
    <row r="369">
      <c r="D369" s="20"/>
    </row>
    <row r="370">
      <c r="D370" s="20"/>
    </row>
    <row r="371">
      <c r="D371" s="20"/>
    </row>
    <row r="372">
      <c r="D372" s="20"/>
    </row>
    <row r="373">
      <c r="D373" s="20"/>
    </row>
    <row r="374">
      <c r="D374" s="20"/>
    </row>
    <row r="375">
      <c r="D375" s="20"/>
    </row>
    <row r="376">
      <c r="D376" s="20"/>
    </row>
    <row r="377">
      <c r="D377" s="20"/>
    </row>
    <row r="378">
      <c r="D378" s="20"/>
    </row>
    <row r="379">
      <c r="D379" s="20"/>
    </row>
    <row r="380">
      <c r="D380" s="20"/>
    </row>
    <row r="381">
      <c r="D381" s="20"/>
    </row>
    <row r="382">
      <c r="D382" s="20"/>
    </row>
    <row r="383">
      <c r="D383" s="20"/>
    </row>
    <row r="384">
      <c r="D384" s="20"/>
    </row>
    <row r="385">
      <c r="D385" s="20"/>
    </row>
    <row r="386">
      <c r="D386" s="20"/>
    </row>
    <row r="387">
      <c r="D387" s="20"/>
    </row>
    <row r="388">
      <c r="D388" s="20"/>
    </row>
    <row r="389">
      <c r="D389" s="20"/>
    </row>
    <row r="390">
      <c r="D390" s="20"/>
    </row>
    <row r="391">
      <c r="D391" s="20"/>
    </row>
    <row r="392">
      <c r="D392" s="20"/>
    </row>
    <row r="393">
      <c r="D393" s="20"/>
    </row>
    <row r="394">
      <c r="D394" s="20"/>
    </row>
    <row r="395">
      <c r="D395" s="20"/>
    </row>
    <row r="396">
      <c r="D396" s="20"/>
    </row>
    <row r="397">
      <c r="D397" s="20"/>
    </row>
    <row r="398">
      <c r="D398" s="20"/>
    </row>
    <row r="399">
      <c r="D399" s="20"/>
    </row>
    <row r="400">
      <c r="D400" s="20"/>
    </row>
    <row r="401">
      <c r="D401" s="20"/>
    </row>
    <row r="402">
      <c r="D402" s="20"/>
    </row>
    <row r="403">
      <c r="D403" s="20"/>
    </row>
    <row r="404">
      <c r="D404" s="20"/>
    </row>
    <row r="405">
      <c r="D405" s="20"/>
    </row>
    <row r="406">
      <c r="D406" s="20"/>
    </row>
    <row r="407">
      <c r="D407" s="20"/>
    </row>
    <row r="408">
      <c r="D408" s="20"/>
    </row>
    <row r="409">
      <c r="D409" s="20"/>
    </row>
    <row r="410">
      <c r="D410" s="20"/>
    </row>
    <row r="411">
      <c r="D411" s="20"/>
    </row>
    <row r="412">
      <c r="D412" s="20"/>
    </row>
    <row r="413">
      <c r="D413" s="20"/>
    </row>
    <row r="414">
      <c r="D414" s="20"/>
    </row>
    <row r="415">
      <c r="D415" s="20"/>
    </row>
    <row r="416">
      <c r="D416" s="20"/>
    </row>
    <row r="417">
      <c r="D417" s="20"/>
    </row>
    <row r="418">
      <c r="D418" s="20"/>
    </row>
    <row r="419">
      <c r="D419" s="20"/>
    </row>
    <row r="420">
      <c r="D420" s="20"/>
    </row>
    <row r="421">
      <c r="D421" s="20"/>
    </row>
    <row r="422">
      <c r="D422" s="20"/>
    </row>
    <row r="423">
      <c r="D423" s="20"/>
    </row>
    <row r="424">
      <c r="D424" s="20"/>
    </row>
    <row r="425">
      <c r="D425" s="20"/>
    </row>
    <row r="426">
      <c r="D426" s="20"/>
    </row>
    <row r="427">
      <c r="D427" s="20"/>
    </row>
    <row r="428">
      <c r="D428" s="20"/>
    </row>
    <row r="429">
      <c r="D429" s="20"/>
    </row>
    <row r="430">
      <c r="D430" s="20"/>
    </row>
    <row r="431">
      <c r="D431" s="20"/>
    </row>
    <row r="432">
      <c r="D432" s="20"/>
    </row>
    <row r="433">
      <c r="D433" s="20"/>
    </row>
    <row r="434">
      <c r="D434" s="20"/>
    </row>
    <row r="435">
      <c r="D435" s="20"/>
    </row>
    <row r="436">
      <c r="D436" s="20"/>
    </row>
    <row r="437">
      <c r="D437" s="20"/>
    </row>
    <row r="438">
      <c r="D438" s="20"/>
    </row>
    <row r="439">
      <c r="D439" s="20"/>
    </row>
    <row r="440">
      <c r="D440" s="20"/>
    </row>
    <row r="441">
      <c r="D441" s="20"/>
    </row>
    <row r="442">
      <c r="D442" s="20"/>
    </row>
    <row r="443">
      <c r="D443" s="20"/>
    </row>
    <row r="444">
      <c r="D444" s="20"/>
    </row>
    <row r="445">
      <c r="D445" s="20"/>
    </row>
    <row r="446">
      <c r="D446" s="20"/>
    </row>
    <row r="447">
      <c r="D447" s="20"/>
    </row>
    <row r="448">
      <c r="D448" s="20"/>
    </row>
    <row r="449">
      <c r="D449" s="20"/>
    </row>
    <row r="450">
      <c r="D450" s="20"/>
    </row>
    <row r="451">
      <c r="D451" s="20"/>
    </row>
    <row r="452">
      <c r="D452" s="20"/>
    </row>
    <row r="453">
      <c r="D453" s="20"/>
    </row>
    <row r="454">
      <c r="D454" s="20"/>
    </row>
    <row r="455">
      <c r="D455" s="20"/>
    </row>
    <row r="456">
      <c r="D456" s="20"/>
    </row>
    <row r="457">
      <c r="D457" s="20"/>
    </row>
    <row r="458">
      <c r="D458" s="20"/>
    </row>
    <row r="459">
      <c r="D459" s="20"/>
    </row>
    <row r="460">
      <c r="D460" s="20"/>
    </row>
    <row r="461">
      <c r="D461" s="20"/>
    </row>
    <row r="462">
      <c r="D462" s="20"/>
    </row>
    <row r="463">
      <c r="D463" s="20"/>
    </row>
    <row r="464">
      <c r="D464" s="20"/>
    </row>
    <row r="465">
      <c r="D465" s="20"/>
    </row>
    <row r="466">
      <c r="D466" s="20"/>
    </row>
    <row r="467">
      <c r="D467" s="20"/>
    </row>
    <row r="468">
      <c r="D468" s="20"/>
    </row>
    <row r="469">
      <c r="D469" s="20"/>
    </row>
    <row r="470">
      <c r="D470" s="20"/>
    </row>
    <row r="471">
      <c r="D471" s="20"/>
    </row>
    <row r="472">
      <c r="D472" s="20"/>
    </row>
    <row r="473">
      <c r="D473" s="20"/>
    </row>
    <row r="474">
      <c r="D474" s="20"/>
    </row>
    <row r="475">
      <c r="D475" s="20"/>
    </row>
    <row r="476">
      <c r="D476" s="20"/>
    </row>
    <row r="477">
      <c r="D477" s="20"/>
    </row>
    <row r="478">
      <c r="D478" s="20"/>
    </row>
    <row r="479">
      <c r="D479" s="20"/>
    </row>
    <row r="480">
      <c r="D480" s="20"/>
    </row>
    <row r="481">
      <c r="D481" s="20"/>
    </row>
    <row r="482">
      <c r="D482" s="20"/>
    </row>
    <row r="483">
      <c r="D483" s="20"/>
    </row>
    <row r="484">
      <c r="D484" s="20"/>
    </row>
    <row r="485">
      <c r="D485" s="20"/>
    </row>
    <row r="486">
      <c r="D486" s="20"/>
    </row>
    <row r="487">
      <c r="D487" s="20"/>
    </row>
    <row r="488">
      <c r="D488" s="20"/>
    </row>
    <row r="489">
      <c r="D489" s="20"/>
    </row>
    <row r="490">
      <c r="D490" s="20"/>
    </row>
    <row r="491">
      <c r="D491" s="20"/>
    </row>
    <row r="492">
      <c r="D492" s="20"/>
    </row>
    <row r="493">
      <c r="D493" s="20"/>
    </row>
    <row r="494">
      <c r="D494" s="20"/>
    </row>
    <row r="495">
      <c r="D495" s="20"/>
    </row>
    <row r="496">
      <c r="D496" s="20"/>
    </row>
    <row r="497">
      <c r="D497" s="20"/>
    </row>
    <row r="498">
      <c r="D498" s="20"/>
    </row>
    <row r="499">
      <c r="D499" s="20"/>
    </row>
    <row r="500">
      <c r="D500" s="20"/>
    </row>
    <row r="501">
      <c r="D501" s="20"/>
    </row>
    <row r="502">
      <c r="D502" s="20"/>
    </row>
    <row r="503">
      <c r="D503" s="20"/>
    </row>
    <row r="504">
      <c r="D504" s="20"/>
    </row>
    <row r="505">
      <c r="D505" s="20"/>
    </row>
    <row r="506">
      <c r="D506" s="20"/>
    </row>
    <row r="507">
      <c r="D507" s="20"/>
    </row>
    <row r="508">
      <c r="D508" s="20"/>
    </row>
    <row r="509">
      <c r="D509" s="20"/>
    </row>
    <row r="510">
      <c r="D510" s="20"/>
    </row>
    <row r="511">
      <c r="D511" s="20"/>
    </row>
    <row r="512">
      <c r="D512" s="20"/>
    </row>
    <row r="513">
      <c r="D513" s="20"/>
    </row>
    <row r="514">
      <c r="D514" s="20"/>
    </row>
    <row r="515">
      <c r="D515" s="20"/>
    </row>
    <row r="516">
      <c r="D516" s="20"/>
    </row>
    <row r="517">
      <c r="D517" s="20"/>
    </row>
    <row r="518">
      <c r="D518" s="20"/>
    </row>
    <row r="519">
      <c r="D519" s="20"/>
    </row>
    <row r="520">
      <c r="D520" s="20"/>
    </row>
    <row r="521">
      <c r="D521" s="20"/>
    </row>
    <row r="522">
      <c r="D522" s="20"/>
    </row>
    <row r="523">
      <c r="D523" s="20"/>
    </row>
    <row r="524">
      <c r="D524" s="20"/>
    </row>
    <row r="525">
      <c r="D525" s="20"/>
    </row>
    <row r="526">
      <c r="D526" s="20"/>
    </row>
    <row r="527">
      <c r="D527" s="20"/>
    </row>
    <row r="528">
      <c r="D528" s="20"/>
    </row>
    <row r="529">
      <c r="D529" s="20"/>
    </row>
    <row r="530">
      <c r="D530" s="20"/>
    </row>
    <row r="531">
      <c r="D531" s="20"/>
    </row>
    <row r="532">
      <c r="D532" s="20"/>
    </row>
    <row r="533">
      <c r="D533" s="20"/>
    </row>
    <row r="534">
      <c r="D534" s="20"/>
    </row>
    <row r="535">
      <c r="D535" s="20"/>
    </row>
    <row r="536">
      <c r="D536" s="20"/>
    </row>
    <row r="537">
      <c r="D537" s="20"/>
    </row>
    <row r="538">
      <c r="D538" s="20"/>
    </row>
    <row r="539">
      <c r="D539" s="20"/>
    </row>
    <row r="540">
      <c r="D540" s="20"/>
    </row>
    <row r="541">
      <c r="D541" s="20"/>
    </row>
    <row r="542">
      <c r="D542" s="20"/>
    </row>
    <row r="543">
      <c r="D543" s="20"/>
    </row>
    <row r="544">
      <c r="D544" s="20"/>
    </row>
    <row r="545">
      <c r="D545" s="20"/>
    </row>
    <row r="546">
      <c r="D546" s="20"/>
    </row>
    <row r="547">
      <c r="D547" s="20"/>
    </row>
    <row r="548">
      <c r="D548" s="20"/>
    </row>
    <row r="549">
      <c r="D549" s="20"/>
    </row>
    <row r="550">
      <c r="D550" s="20"/>
    </row>
    <row r="551">
      <c r="D551" s="20"/>
    </row>
    <row r="552">
      <c r="D552" s="20"/>
    </row>
    <row r="553">
      <c r="D553" s="20"/>
    </row>
    <row r="554">
      <c r="D554" s="20"/>
    </row>
    <row r="555">
      <c r="D555" s="20"/>
    </row>
    <row r="556">
      <c r="D556" s="20"/>
    </row>
    <row r="557">
      <c r="D557" s="20"/>
    </row>
    <row r="558">
      <c r="D558" s="20"/>
    </row>
    <row r="559">
      <c r="D559" s="20"/>
    </row>
    <row r="560">
      <c r="D560" s="20"/>
    </row>
    <row r="561">
      <c r="D561" s="20"/>
    </row>
    <row r="562">
      <c r="D562" s="20"/>
    </row>
    <row r="563">
      <c r="D563" s="20"/>
    </row>
    <row r="564">
      <c r="D564" s="20"/>
    </row>
    <row r="565">
      <c r="D565" s="20"/>
    </row>
    <row r="566">
      <c r="D566" s="20"/>
    </row>
    <row r="567">
      <c r="D567" s="20"/>
    </row>
    <row r="568">
      <c r="D568" s="20"/>
    </row>
    <row r="569">
      <c r="D569" s="20"/>
    </row>
    <row r="570">
      <c r="D570" s="20"/>
    </row>
    <row r="571">
      <c r="D571" s="20"/>
    </row>
    <row r="572">
      <c r="D572" s="20"/>
    </row>
    <row r="573">
      <c r="D573" s="20"/>
    </row>
    <row r="574">
      <c r="D574" s="20"/>
    </row>
    <row r="575">
      <c r="D575" s="20"/>
    </row>
    <row r="576">
      <c r="D576" s="20"/>
    </row>
    <row r="577">
      <c r="D577" s="20"/>
    </row>
    <row r="578">
      <c r="D578" s="20"/>
    </row>
    <row r="579">
      <c r="D579" s="20"/>
    </row>
    <row r="580">
      <c r="D580" s="20"/>
    </row>
    <row r="581">
      <c r="D581" s="20"/>
    </row>
    <row r="582">
      <c r="D582" s="20"/>
    </row>
    <row r="583">
      <c r="D583" s="20"/>
    </row>
    <row r="584">
      <c r="D584" s="20"/>
    </row>
    <row r="585">
      <c r="D585" s="20"/>
    </row>
    <row r="586">
      <c r="D586" s="20"/>
    </row>
    <row r="587">
      <c r="D587" s="20"/>
    </row>
    <row r="588">
      <c r="D588" s="20"/>
    </row>
    <row r="589">
      <c r="D589" s="20"/>
    </row>
    <row r="590">
      <c r="D590" s="20"/>
    </row>
    <row r="591">
      <c r="D591" s="20"/>
    </row>
    <row r="592">
      <c r="D592" s="20"/>
    </row>
    <row r="593">
      <c r="D593" s="20"/>
    </row>
    <row r="594">
      <c r="D594" s="20"/>
    </row>
    <row r="595">
      <c r="D595" s="20"/>
    </row>
    <row r="596">
      <c r="D596" s="20"/>
    </row>
    <row r="597">
      <c r="D597" s="20"/>
    </row>
    <row r="598">
      <c r="D598" s="20"/>
    </row>
    <row r="599">
      <c r="D599" s="20"/>
    </row>
    <row r="600">
      <c r="D600" s="20"/>
    </row>
    <row r="601">
      <c r="D601" s="20"/>
    </row>
    <row r="602">
      <c r="D602" s="20"/>
    </row>
    <row r="603">
      <c r="D603" s="20"/>
    </row>
    <row r="604">
      <c r="D604" s="20"/>
    </row>
    <row r="605">
      <c r="D605" s="20"/>
    </row>
    <row r="606">
      <c r="D606" s="20"/>
    </row>
    <row r="607">
      <c r="D607" s="20"/>
    </row>
    <row r="608">
      <c r="D608" s="20"/>
    </row>
    <row r="609">
      <c r="D609" s="20"/>
    </row>
    <row r="610">
      <c r="D610" s="20"/>
    </row>
    <row r="611">
      <c r="D611" s="20"/>
    </row>
    <row r="612">
      <c r="D612" s="20"/>
    </row>
    <row r="613">
      <c r="D613" s="20"/>
    </row>
    <row r="614">
      <c r="D614" s="20"/>
    </row>
    <row r="615">
      <c r="D615" s="20"/>
    </row>
    <row r="616">
      <c r="D616" s="20"/>
    </row>
    <row r="617">
      <c r="D617" s="20"/>
    </row>
    <row r="618">
      <c r="D618" s="20"/>
    </row>
    <row r="619">
      <c r="D619" s="20"/>
    </row>
    <row r="620">
      <c r="D620" s="20"/>
    </row>
    <row r="621">
      <c r="D621" s="20"/>
    </row>
    <row r="622">
      <c r="D622" s="20"/>
    </row>
    <row r="623">
      <c r="D623" s="20"/>
    </row>
    <row r="624">
      <c r="D624" s="20"/>
    </row>
    <row r="625">
      <c r="D625" s="20"/>
    </row>
    <row r="626">
      <c r="D626" s="20"/>
    </row>
    <row r="627">
      <c r="D627" s="20"/>
    </row>
    <row r="628">
      <c r="D628" s="20"/>
    </row>
    <row r="629">
      <c r="D629" s="20"/>
    </row>
    <row r="630">
      <c r="D630" s="20"/>
    </row>
    <row r="631">
      <c r="D631" s="20"/>
    </row>
    <row r="632">
      <c r="D632" s="20"/>
    </row>
    <row r="633">
      <c r="D633" s="20"/>
    </row>
    <row r="634">
      <c r="D634" s="20"/>
    </row>
    <row r="635">
      <c r="D635" s="20"/>
    </row>
    <row r="636">
      <c r="D636" s="20"/>
    </row>
    <row r="637">
      <c r="D637" s="20"/>
    </row>
    <row r="638">
      <c r="D638" s="20"/>
    </row>
    <row r="639">
      <c r="D639" s="20"/>
    </row>
    <row r="640">
      <c r="D640" s="20"/>
    </row>
    <row r="641">
      <c r="D641" s="20"/>
    </row>
    <row r="642">
      <c r="D642" s="20"/>
    </row>
    <row r="643">
      <c r="D643" s="20"/>
    </row>
    <row r="644">
      <c r="D644" s="20"/>
    </row>
    <row r="645">
      <c r="D645" s="20"/>
    </row>
    <row r="646">
      <c r="D646" s="20"/>
    </row>
    <row r="647">
      <c r="D647" s="20"/>
    </row>
    <row r="648">
      <c r="D648" s="20"/>
    </row>
    <row r="649">
      <c r="D649" s="20"/>
    </row>
    <row r="650">
      <c r="D650" s="20"/>
    </row>
    <row r="651">
      <c r="D651" s="20"/>
    </row>
    <row r="652">
      <c r="D652" s="20"/>
    </row>
    <row r="653">
      <c r="D653" s="20"/>
    </row>
    <row r="654">
      <c r="D654" s="20"/>
    </row>
    <row r="655">
      <c r="D655" s="20"/>
    </row>
    <row r="656">
      <c r="D656" s="20"/>
    </row>
    <row r="657">
      <c r="D657" s="20"/>
    </row>
    <row r="658">
      <c r="D658" s="20"/>
    </row>
    <row r="659">
      <c r="D659" s="20"/>
    </row>
    <row r="660">
      <c r="D660" s="20"/>
    </row>
    <row r="661">
      <c r="D661" s="20"/>
    </row>
    <row r="662">
      <c r="D662" s="20"/>
    </row>
    <row r="663">
      <c r="D663" s="20"/>
    </row>
    <row r="664">
      <c r="D664" s="20"/>
    </row>
    <row r="665">
      <c r="D665" s="20"/>
    </row>
    <row r="666">
      <c r="D666" s="20"/>
    </row>
    <row r="667">
      <c r="D667" s="20"/>
    </row>
    <row r="668">
      <c r="D668" s="20"/>
    </row>
    <row r="669">
      <c r="D669" s="20"/>
    </row>
    <row r="670">
      <c r="D670" s="20"/>
    </row>
    <row r="671">
      <c r="D671" s="20"/>
    </row>
    <row r="672">
      <c r="D672" s="20"/>
    </row>
    <row r="673">
      <c r="D673" s="20"/>
    </row>
    <row r="674">
      <c r="D674" s="20"/>
    </row>
    <row r="675">
      <c r="D675" s="20"/>
    </row>
    <row r="676">
      <c r="D676" s="20"/>
    </row>
    <row r="677">
      <c r="D677" s="20"/>
    </row>
    <row r="678">
      <c r="D678" s="20"/>
    </row>
    <row r="679">
      <c r="D679" s="20"/>
    </row>
    <row r="680">
      <c r="D680" s="20"/>
    </row>
    <row r="681">
      <c r="D681" s="20"/>
    </row>
    <row r="682">
      <c r="D682" s="20"/>
    </row>
    <row r="683">
      <c r="D683" s="20"/>
    </row>
    <row r="684">
      <c r="D684" s="20"/>
    </row>
    <row r="685">
      <c r="D685" s="20"/>
    </row>
    <row r="686">
      <c r="D686" s="20"/>
    </row>
    <row r="687">
      <c r="D687" s="20"/>
    </row>
    <row r="688">
      <c r="D688" s="20"/>
    </row>
    <row r="689">
      <c r="D689" s="20"/>
    </row>
    <row r="690">
      <c r="D690" s="20"/>
    </row>
    <row r="691">
      <c r="D691" s="20"/>
    </row>
    <row r="692">
      <c r="D692" s="20"/>
    </row>
    <row r="693">
      <c r="D693" s="20"/>
    </row>
    <row r="694">
      <c r="D694" s="20"/>
    </row>
    <row r="695">
      <c r="D695" s="20"/>
    </row>
    <row r="696">
      <c r="D696" s="20"/>
    </row>
    <row r="697">
      <c r="D697" s="20"/>
    </row>
    <row r="698">
      <c r="D698" s="20"/>
    </row>
    <row r="699">
      <c r="D699" s="20"/>
    </row>
    <row r="700">
      <c r="D700" s="20"/>
    </row>
    <row r="701">
      <c r="D701" s="20"/>
    </row>
    <row r="702">
      <c r="D702" s="20"/>
    </row>
    <row r="703">
      <c r="D703" s="20"/>
    </row>
    <row r="704">
      <c r="D704" s="20"/>
    </row>
    <row r="705">
      <c r="D705" s="20"/>
    </row>
    <row r="706">
      <c r="D706" s="20"/>
    </row>
    <row r="707">
      <c r="D707" s="20"/>
    </row>
    <row r="708">
      <c r="D708" s="20"/>
    </row>
    <row r="709">
      <c r="D709" s="20"/>
    </row>
    <row r="710">
      <c r="D710" s="20"/>
    </row>
    <row r="711">
      <c r="D711" s="20"/>
    </row>
    <row r="712">
      <c r="D712" s="20"/>
    </row>
    <row r="713">
      <c r="D713" s="20"/>
    </row>
    <row r="714">
      <c r="D714" s="20"/>
    </row>
    <row r="715">
      <c r="D715" s="20"/>
    </row>
    <row r="716">
      <c r="D716" s="20"/>
    </row>
    <row r="717">
      <c r="D717" s="20"/>
    </row>
    <row r="718">
      <c r="D718" s="20"/>
    </row>
    <row r="719">
      <c r="D719" s="20"/>
    </row>
    <row r="720">
      <c r="D720" s="20"/>
    </row>
    <row r="721">
      <c r="D721" s="20"/>
    </row>
    <row r="722">
      <c r="D722" s="20"/>
    </row>
    <row r="723">
      <c r="D723" s="20"/>
    </row>
    <row r="724">
      <c r="D724" s="20"/>
    </row>
    <row r="725">
      <c r="D725" s="20"/>
    </row>
    <row r="726">
      <c r="D726" s="20"/>
    </row>
    <row r="727">
      <c r="D727" s="20"/>
    </row>
    <row r="728">
      <c r="D728" s="20"/>
    </row>
    <row r="729">
      <c r="D729" s="20"/>
    </row>
    <row r="730">
      <c r="D730" s="20"/>
    </row>
    <row r="731">
      <c r="D731" s="20"/>
    </row>
    <row r="732">
      <c r="D732" s="20"/>
    </row>
    <row r="733">
      <c r="D733" s="20"/>
    </row>
    <row r="734">
      <c r="D734" s="20"/>
    </row>
    <row r="735">
      <c r="D735" s="20"/>
    </row>
    <row r="736">
      <c r="D736" s="20"/>
    </row>
    <row r="737">
      <c r="D737" s="20"/>
    </row>
    <row r="738">
      <c r="D738" s="20"/>
    </row>
    <row r="739">
      <c r="D739" s="20"/>
    </row>
    <row r="740">
      <c r="D740" s="20"/>
    </row>
    <row r="741">
      <c r="D741" s="20"/>
    </row>
    <row r="742">
      <c r="D742" s="20"/>
    </row>
    <row r="743">
      <c r="D743" s="20"/>
    </row>
    <row r="744">
      <c r="D744" s="20"/>
    </row>
    <row r="745">
      <c r="D745" s="20"/>
    </row>
    <row r="746">
      <c r="D746" s="20"/>
    </row>
    <row r="747">
      <c r="D747" s="20"/>
    </row>
    <row r="748">
      <c r="D748" s="20"/>
    </row>
    <row r="749">
      <c r="D749" s="20"/>
    </row>
    <row r="750">
      <c r="D750" s="20"/>
    </row>
    <row r="751">
      <c r="D751" s="20"/>
    </row>
    <row r="752">
      <c r="D752" s="20"/>
    </row>
    <row r="753">
      <c r="D753" s="20"/>
    </row>
    <row r="754">
      <c r="D754" s="20"/>
    </row>
    <row r="755">
      <c r="D755" s="20"/>
    </row>
    <row r="756">
      <c r="D756" s="20"/>
    </row>
    <row r="757">
      <c r="D757" s="20"/>
    </row>
    <row r="758">
      <c r="D758" s="20"/>
    </row>
    <row r="759">
      <c r="D759" s="20"/>
    </row>
    <row r="760">
      <c r="D760" s="20"/>
    </row>
    <row r="761">
      <c r="D761" s="20"/>
    </row>
    <row r="762">
      <c r="D762" s="20"/>
    </row>
    <row r="763">
      <c r="D763" s="20"/>
    </row>
    <row r="764">
      <c r="D764" s="20"/>
    </row>
    <row r="765">
      <c r="D765" s="20"/>
    </row>
    <row r="766">
      <c r="D766" s="20"/>
    </row>
    <row r="767">
      <c r="D767" s="20"/>
    </row>
    <row r="768">
      <c r="D768" s="20"/>
    </row>
    <row r="769">
      <c r="D769" s="20"/>
    </row>
    <row r="770">
      <c r="D770" s="20"/>
    </row>
    <row r="771">
      <c r="D771" s="20"/>
    </row>
    <row r="772">
      <c r="D772" s="20"/>
    </row>
    <row r="773">
      <c r="D773" s="20"/>
    </row>
    <row r="774">
      <c r="D774" s="20"/>
    </row>
    <row r="775">
      <c r="D775" s="20"/>
    </row>
    <row r="776">
      <c r="D776" s="20"/>
    </row>
    <row r="777">
      <c r="D777" s="20"/>
    </row>
    <row r="778">
      <c r="D778" s="20"/>
    </row>
    <row r="779">
      <c r="D779" s="20"/>
    </row>
    <row r="780">
      <c r="D780" s="20"/>
    </row>
    <row r="781">
      <c r="D781" s="20"/>
    </row>
    <row r="782">
      <c r="D782" s="20"/>
    </row>
    <row r="783">
      <c r="D783" s="20"/>
    </row>
    <row r="784">
      <c r="D784" s="20"/>
    </row>
    <row r="785">
      <c r="D785" s="20"/>
    </row>
    <row r="786">
      <c r="D786" s="20"/>
    </row>
    <row r="787">
      <c r="D787" s="20"/>
    </row>
    <row r="788">
      <c r="D788" s="20"/>
    </row>
    <row r="789">
      <c r="D789" s="20"/>
    </row>
    <row r="790">
      <c r="D790" s="20"/>
    </row>
    <row r="791">
      <c r="D791" s="20"/>
    </row>
    <row r="792">
      <c r="D792" s="20"/>
    </row>
    <row r="793">
      <c r="D793" s="20"/>
    </row>
    <row r="794">
      <c r="D794" s="20"/>
    </row>
    <row r="795">
      <c r="D795" s="20"/>
    </row>
    <row r="796">
      <c r="D796" s="20"/>
    </row>
    <row r="797">
      <c r="D797" s="20"/>
    </row>
    <row r="798">
      <c r="D798" s="20"/>
    </row>
    <row r="799">
      <c r="D799" s="20"/>
    </row>
    <row r="800">
      <c r="D800" s="20"/>
    </row>
    <row r="801">
      <c r="D801" s="20"/>
    </row>
    <row r="802">
      <c r="D802" s="20"/>
    </row>
    <row r="803">
      <c r="D803" s="20"/>
    </row>
    <row r="804">
      <c r="D804" s="20"/>
    </row>
    <row r="805">
      <c r="D805" s="20"/>
    </row>
    <row r="806">
      <c r="D806" s="20"/>
    </row>
    <row r="807">
      <c r="D807" s="20"/>
    </row>
    <row r="808">
      <c r="D808" s="20"/>
    </row>
    <row r="809">
      <c r="D809" s="20"/>
    </row>
    <row r="810">
      <c r="D810" s="20"/>
    </row>
    <row r="811">
      <c r="D811" s="20"/>
    </row>
    <row r="812">
      <c r="D812" s="20"/>
    </row>
    <row r="813">
      <c r="D813" s="20"/>
    </row>
    <row r="814">
      <c r="D814" s="20"/>
    </row>
    <row r="815">
      <c r="D815" s="20"/>
    </row>
    <row r="816">
      <c r="D816" s="20"/>
    </row>
    <row r="817">
      <c r="D817" s="20"/>
    </row>
    <row r="818">
      <c r="D818" s="20"/>
    </row>
    <row r="819">
      <c r="D819" s="20"/>
    </row>
    <row r="820">
      <c r="D820" s="20"/>
    </row>
    <row r="821">
      <c r="D821" s="20"/>
    </row>
    <row r="822">
      <c r="D822" s="20"/>
    </row>
    <row r="823">
      <c r="D823" s="20"/>
    </row>
    <row r="824">
      <c r="D824" s="20"/>
    </row>
    <row r="825">
      <c r="D825" s="20"/>
    </row>
    <row r="826">
      <c r="D826" s="20"/>
    </row>
    <row r="827">
      <c r="D827" s="20"/>
    </row>
    <row r="828">
      <c r="D828" s="20"/>
    </row>
    <row r="829">
      <c r="D829" s="20"/>
    </row>
    <row r="830">
      <c r="D830" s="20"/>
    </row>
    <row r="831">
      <c r="D831" s="20"/>
    </row>
    <row r="832">
      <c r="D832" s="20"/>
    </row>
    <row r="833">
      <c r="D833" s="20"/>
    </row>
    <row r="834">
      <c r="D834" s="20"/>
    </row>
    <row r="835">
      <c r="D835" s="20"/>
    </row>
    <row r="836">
      <c r="D836" s="20"/>
    </row>
    <row r="837">
      <c r="D837" s="20"/>
    </row>
    <row r="838">
      <c r="D838" s="20"/>
    </row>
    <row r="839">
      <c r="D839" s="20"/>
    </row>
    <row r="840">
      <c r="D840" s="20"/>
    </row>
    <row r="841">
      <c r="D841" s="20"/>
    </row>
    <row r="842">
      <c r="D842" s="20"/>
    </row>
    <row r="843">
      <c r="D843" s="20"/>
    </row>
    <row r="844">
      <c r="D844" s="20"/>
    </row>
    <row r="845">
      <c r="D845" s="20"/>
    </row>
    <row r="846">
      <c r="D846" s="20"/>
    </row>
    <row r="847">
      <c r="D847" s="20"/>
    </row>
    <row r="848">
      <c r="D848" s="20"/>
    </row>
    <row r="849">
      <c r="D849" s="20"/>
    </row>
    <row r="850">
      <c r="D850" s="20"/>
    </row>
    <row r="851">
      <c r="D851" s="20"/>
    </row>
    <row r="852">
      <c r="D852" s="20"/>
    </row>
    <row r="853">
      <c r="D853" s="20"/>
    </row>
    <row r="854">
      <c r="D854" s="20"/>
    </row>
    <row r="855">
      <c r="D855" s="20"/>
    </row>
    <row r="856">
      <c r="D856" s="20"/>
    </row>
    <row r="857">
      <c r="D857" s="20"/>
    </row>
    <row r="858">
      <c r="D858" s="20"/>
    </row>
    <row r="859">
      <c r="D859" s="20"/>
    </row>
    <row r="860">
      <c r="D860" s="20"/>
    </row>
    <row r="861">
      <c r="D861" s="20"/>
    </row>
    <row r="862">
      <c r="D862" s="20"/>
    </row>
    <row r="863">
      <c r="D863" s="20"/>
    </row>
    <row r="864">
      <c r="D864" s="20"/>
    </row>
    <row r="865">
      <c r="D865" s="20"/>
    </row>
    <row r="866">
      <c r="D866" s="20"/>
    </row>
    <row r="867">
      <c r="D867" s="20"/>
    </row>
    <row r="868">
      <c r="D868" s="20"/>
    </row>
    <row r="869">
      <c r="D869" s="20"/>
    </row>
    <row r="870">
      <c r="D870" s="20"/>
    </row>
    <row r="871">
      <c r="D871" s="20"/>
    </row>
    <row r="872">
      <c r="D872" s="20"/>
    </row>
    <row r="873">
      <c r="D873" s="20"/>
    </row>
    <row r="874">
      <c r="D874" s="20"/>
    </row>
    <row r="875">
      <c r="D875" s="20"/>
    </row>
    <row r="876">
      <c r="D876" s="20"/>
    </row>
    <row r="877">
      <c r="D877" s="20"/>
    </row>
    <row r="878">
      <c r="D878" s="20"/>
    </row>
    <row r="879">
      <c r="D879" s="20"/>
    </row>
    <row r="880">
      <c r="D880" s="20"/>
    </row>
    <row r="881">
      <c r="D881" s="20"/>
    </row>
    <row r="882">
      <c r="D882" s="20"/>
    </row>
    <row r="883">
      <c r="D883" s="20"/>
    </row>
    <row r="884">
      <c r="D884" s="20"/>
    </row>
    <row r="885">
      <c r="D885" s="20"/>
    </row>
    <row r="886">
      <c r="D886" s="20"/>
    </row>
    <row r="887">
      <c r="D887" s="20"/>
    </row>
    <row r="888">
      <c r="D888" s="20"/>
    </row>
    <row r="889">
      <c r="D889" s="20"/>
    </row>
    <row r="890">
      <c r="D890" s="20"/>
    </row>
    <row r="891">
      <c r="D891" s="20"/>
    </row>
    <row r="892">
      <c r="D892" s="20"/>
    </row>
    <row r="893">
      <c r="D893" s="20"/>
    </row>
    <row r="894">
      <c r="D894" s="20"/>
    </row>
    <row r="895">
      <c r="D895" s="20"/>
    </row>
    <row r="896">
      <c r="D896" s="20"/>
    </row>
    <row r="897">
      <c r="D897" s="20"/>
    </row>
    <row r="898">
      <c r="D898" s="20"/>
    </row>
    <row r="899">
      <c r="D899" s="20"/>
    </row>
    <row r="900">
      <c r="D900" s="20"/>
    </row>
    <row r="901">
      <c r="D901" s="20"/>
    </row>
    <row r="902">
      <c r="D902" s="20"/>
    </row>
    <row r="903">
      <c r="D903" s="20"/>
    </row>
    <row r="904">
      <c r="D904" s="20"/>
    </row>
    <row r="905">
      <c r="D905" s="20"/>
    </row>
    <row r="906">
      <c r="D906" s="20"/>
    </row>
    <row r="907">
      <c r="D907" s="20"/>
    </row>
    <row r="908">
      <c r="D908" s="20"/>
    </row>
    <row r="909">
      <c r="D909" s="20"/>
    </row>
    <row r="910">
      <c r="D910" s="20"/>
    </row>
    <row r="911">
      <c r="D911" s="20"/>
    </row>
    <row r="912">
      <c r="D912" s="20"/>
    </row>
    <row r="913">
      <c r="D913" s="20"/>
    </row>
    <row r="914">
      <c r="D914" s="20"/>
    </row>
    <row r="915">
      <c r="D915" s="20"/>
    </row>
    <row r="916">
      <c r="D916" s="20"/>
    </row>
    <row r="917">
      <c r="D917" s="20"/>
    </row>
    <row r="918">
      <c r="D918" s="20"/>
    </row>
    <row r="919">
      <c r="D919" s="20"/>
    </row>
    <row r="920">
      <c r="D920" s="20"/>
    </row>
    <row r="921">
      <c r="D921" s="20"/>
    </row>
    <row r="922">
      <c r="D922" s="20"/>
    </row>
    <row r="923">
      <c r="D923" s="20"/>
    </row>
    <row r="924">
      <c r="D924" s="20"/>
    </row>
    <row r="925">
      <c r="D925" s="20"/>
    </row>
    <row r="926">
      <c r="D926" s="20"/>
    </row>
    <row r="927">
      <c r="D927" s="20"/>
    </row>
    <row r="928">
      <c r="D928" s="20"/>
    </row>
    <row r="929">
      <c r="D929" s="20"/>
    </row>
    <row r="930">
      <c r="D930" s="20"/>
    </row>
    <row r="931">
      <c r="D931" s="20"/>
    </row>
    <row r="932">
      <c r="D932" s="20"/>
    </row>
    <row r="933">
      <c r="D933" s="20"/>
    </row>
    <row r="934">
      <c r="D934" s="20"/>
    </row>
    <row r="935">
      <c r="D935" s="20"/>
    </row>
    <row r="936">
      <c r="D936" s="20"/>
    </row>
    <row r="937">
      <c r="D937" s="20"/>
    </row>
    <row r="938">
      <c r="D938" s="20"/>
    </row>
    <row r="939">
      <c r="D939" s="20"/>
    </row>
    <row r="940">
      <c r="D940" s="20"/>
    </row>
    <row r="941">
      <c r="D941" s="20"/>
    </row>
    <row r="942">
      <c r="D942" s="20"/>
    </row>
    <row r="943">
      <c r="D943" s="20"/>
    </row>
    <row r="944">
      <c r="D944" s="20"/>
    </row>
    <row r="945">
      <c r="D945" s="20"/>
    </row>
    <row r="946">
      <c r="D946" s="20"/>
    </row>
    <row r="947">
      <c r="D947" s="20"/>
    </row>
    <row r="948">
      <c r="D948" s="20"/>
    </row>
    <row r="949">
      <c r="D949" s="20"/>
    </row>
    <row r="950">
      <c r="D950" s="20"/>
    </row>
    <row r="951">
      <c r="D951" s="20"/>
    </row>
    <row r="952">
      <c r="D952" s="20"/>
    </row>
    <row r="953">
      <c r="D953" s="20"/>
    </row>
    <row r="954">
      <c r="D954" s="20"/>
    </row>
    <row r="955">
      <c r="D955" s="20"/>
    </row>
    <row r="956">
      <c r="D956" s="20"/>
    </row>
    <row r="957">
      <c r="D957" s="20"/>
    </row>
    <row r="958">
      <c r="D958" s="20"/>
    </row>
    <row r="959">
      <c r="D959" s="20"/>
    </row>
    <row r="960">
      <c r="D960" s="20"/>
    </row>
    <row r="961">
      <c r="D961" s="20"/>
    </row>
    <row r="962">
      <c r="D962" s="20"/>
    </row>
    <row r="963">
      <c r="D963" s="20"/>
    </row>
    <row r="964">
      <c r="D964" s="20"/>
    </row>
    <row r="965">
      <c r="D965" s="20"/>
    </row>
    <row r="966">
      <c r="D966" s="20"/>
    </row>
    <row r="967">
      <c r="D967" s="20"/>
    </row>
    <row r="968">
      <c r="D968" s="20"/>
    </row>
    <row r="969">
      <c r="D969" s="20"/>
    </row>
    <row r="970">
      <c r="D970" s="20"/>
    </row>
    <row r="971">
      <c r="D971" s="20"/>
    </row>
    <row r="972">
      <c r="D972" s="20"/>
    </row>
    <row r="973">
      <c r="D973" s="20"/>
    </row>
    <row r="974">
      <c r="D974" s="20"/>
    </row>
    <row r="975">
      <c r="D975" s="20"/>
    </row>
    <row r="976">
      <c r="D976" s="20"/>
    </row>
    <row r="977">
      <c r="D977" s="20"/>
    </row>
    <row r="978">
      <c r="D978" s="20"/>
    </row>
    <row r="979">
      <c r="D979" s="20"/>
    </row>
    <row r="980">
      <c r="D980" s="20"/>
    </row>
    <row r="981">
      <c r="D981" s="20"/>
    </row>
    <row r="982">
      <c r="D982" s="20"/>
    </row>
    <row r="983">
      <c r="D983" s="20"/>
    </row>
    <row r="984">
      <c r="D984" s="20"/>
    </row>
    <row r="985">
      <c r="D985" s="20"/>
    </row>
    <row r="986">
      <c r="D986" s="20"/>
    </row>
    <row r="987">
      <c r="D987" s="20"/>
    </row>
    <row r="988">
      <c r="D988" s="20"/>
    </row>
    <row r="989">
      <c r="D989" s="20"/>
    </row>
    <row r="990">
      <c r="D990" s="20"/>
    </row>
    <row r="991">
      <c r="D991" s="20"/>
    </row>
    <row r="992">
      <c r="D992" s="20"/>
    </row>
    <row r="993">
      <c r="D993" s="20"/>
    </row>
    <row r="994">
      <c r="D994" s="20"/>
    </row>
    <row r="995">
      <c r="D995" s="20"/>
    </row>
    <row r="996">
      <c r="D996" s="20"/>
    </row>
    <row r="997">
      <c r="D997" s="20"/>
    </row>
    <row r="998">
      <c r="D998" s="20"/>
    </row>
    <row r="999">
      <c r="D999" s="20"/>
    </row>
    <row r="1000">
      <c r="D1000" s="20"/>
    </row>
  </sheetData>
  <autoFilter ref="$A$1:$L$22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2.63"/>
    <col customWidth="1" min="3" max="3" width="31.75"/>
    <col customWidth="1" min="4" max="5" width="25.75"/>
  </cols>
  <sheetData>
    <row r="1">
      <c r="A1" s="21" t="s">
        <v>872</v>
      </c>
      <c r="B1" s="12" t="s">
        <v>873</v>
      </c>
      <c r="C1" s="12" t="s">
        <v>874</v>
      </c>
      <c r="D1" s="12" t="s">
        <v>875</v>
      </c>
      <c r="E1" s="12" t="s">
        <v>876</v>
      </c>
      <c r="F1" s="12" t="s">
        <v>3</v>
      </c>
      <c r="G1" s="12" t="s">
        <v>877</v>
      </c>
      <c r="H1" s="12" t="s">
        <v>878</v>
      </c>
      <c r="I1" s="12" t="s">
        <v>430</v>
      </c>
      <c r="J1" s="12" t="s">
        <v>424</v>
      </c>
      <c r="K1" s="12" t="s">
        <v>424</v>
      </c>
    </row>
    <row r="2">
      <c r="A2" s="22" t="str">
        <f t="shared" ref="A2:A96" si="1">TEXT(B2,"yyyy-mm-dd")&amp;J2</f>
        <v>2023-06-14kantos_finest</v>
      </c>
      <c r="B2" s="23">
        <v>45091.74652777778</v>
      </c>
      <c r="C2" s="15">
        <v>3.14640263816E11</v>
      </c>
      <c r="D2" s="15" t="s">
        <v>879</v>
      </c>
      <c r="E2" s="15">
        <v>67.0</v>
      </c>
      <c r="F2" s="15">
        <v>1.0</v>
      </c>
      <c r="G2" s="15">
        <v>0.0</v>
      </c>
      <c r="H2" s="15">
        <v>67.0</v>
      </c>
      <c r="I2" s="15" t="s">
        <v>435</v>
      </c>
      <c r="J2" s="15" t="s">
        <v>432</v>
      </c>
      <c r="K2" s="15" t="s">
        <v>432</v>
      </c>
    </row>
    <row r="3">
      <c r="A3" s="22" t="str">
        <f t="shared" si="1"/>
        <v>2023-04-19tt_store_japan</v>
      </c>
      <c r="B3" s="23">
        <v>45035.00833333333</v>
      </c>
      <c r="C3" s="15">
        <v>1.95554686779E11</v>
      </c>
      <c r="D3" s="15" t="s">
        <v>441</v>
      </c>
      <c r="E3" s="15">
        <v>62.98</v>
      </c>
      <c r="F3" s="15">
        <v>1.0</v>
      </c>
      <c r="G3" s="15">
        <v>12.0</v>
      </c>
      <c r="H3" s="15">
        <v>62.98</v>
      </c>
      <c r="I3" s="15" t="s">
        <v>435</v>
      </c>
      <c r="J3" s="15" t="s">
        <v>438</v>
      </c>
      <c r="K3" s="15" t="s">
        <v>438</v>
      </c>
    </row>
    <row r="4">
      <c r="A4" s="22" t="str">
        <f t="shared" si="1"/>
        <v>2023-04-13atilioorel_0</v>
      </c>
      <c r="B4" s="23">
        <v>45029.41388888889</v>
      </c>
      <c r="C4" s="15">
        <v>4.04239862484E11</v>
      </c>
      <c r="D4" s="15" t="s">
        <v>445</v>
      </c>
      <c r="E4" s="15">
        <v>315.0</v>
      </c>
      <c r="F4" s="15">
        <v>1.0</v>
      </c>
      <c r="G4" s="15">
        <v>30.0</v>
      </c>
      <c r="H4" s="15">
        <v>315.0</v>
      </c>
      <c r="I4" s="15" t="s">
        <v>435</v>
      </c>
      <c r="J4" s="15" t="s">
        <v>442</v>
      </c>
      <c r="K4" s="15" t="s">
        <v>442</v>
      </c>
    </row>
    <row r="5">
      <c r="A5" s="22" t="str">
        <f t="shared" si="1"/>
        <v>2023-04-09atomic_sack</v>
      </c>
      <c r="B5" s="24">
        <v>45025.46805555555</v>
      </c>
      <c r="C5" s="15">
        <v>1.34521409553E11</v>
      </c>
      <c r="D5" s="15" t="s">
        <v>448</v>
      </c>
      <c r="E5" s="15">
        <v>21.5</v>
      </c>
      <c r="F5" s="15">
        <v>1.0</v>
      </c>
      <c r="G5" s="15">
        <v>5.0</v>
      </c>
      <c r="H5" s="15">
        <v>21.5</v>
      </c>
      <c r="I5" s="15" t="s">
        <v>435</v>
      </c>
      <c r="J5" s="15" t="s">
        <v>446</v>
      </c>
      <c r="K5" s="15" t="s">
        <v>446</v>
      </c>
    </row>
    <row r="6">
      <c r="A6" s="22" t="str">
        <f t="shared" si="1"/>
        <v>2023-03-19absolutecardz</v>
      </c>
      <c r="B6" s="23">
        <v>45004.67013888889</v>
      </c>
      <c r="C6" s="15">
        <v>1.25822055848E11</v>
      </c>
      <c r="D6" s="15" t="s">
        <v>452</v>
      </c>
      <c r="E6" s="15">
        <v>61.0</v>
      </c>
      <c r="F6" s="15">
        <v>1.0</v>
      </c>
      <c r="G6" s="15">
        <v>15.0</v>
      </c>
      <c r="H6" s="15">
        <v>61.0</v>
      </c>
      <c r="I6" s="15" t="s">
        <v>451</v>
      </c>
      <c r="J6" s="15" t="s">
        <v>449</v>
      </c>
      <c r="K6" s="15" t="s">
        <v>449</v>
      </c>
    </row>
    <row r="7">
      <c r="A7" s="22" t="str">
        <f t="shared" si="1"/>
        <v>2023-03-18korekutapokemon</v>
      </c>
      <c r="B7" s="23">
        <v>45003.79513888889</v>
      </c>
      <c r="C7" s="15">
        <v>2.85179402545E11</v>
      </c>
      <c r="D7" s="15" t="s">
        <v>455</v>
      </c>
      <c r="E7" s="15">
        <v>61.0</v>
      </c>
      <c r="F7" s="15">
        <v>1.0</v>
      </c>
      <c r="G7" s="15">
        <v>4.84</v>
      </c>
      <c r="H7" s="15">
        <v>61.0</v>
      </c>
      <c r="I7" s="15" t="s">
        <v>435</v>
      </c>
      <c r="J7" s="15" t="s">
        <v>453</v>
      </c>
      <c r="K7" s="15" t="s">
        <v>453</v>
      </c>
    </row>
    <row r="8">
      <c r="A8" s="22" t="str">
        <f t="shared" si="1"/>
        <v>2023-03-18korekutapokemon</v>
      </c>
      <c r="B8" s="23">
        <v>45003.791666666664</v>
      </c>
      <c r="C8" s="15">
        <v>2.85179400039E11</v>
      </c>
      <c r="D8" s="15" t="s">
        <v>880</v>
      </c>
      <c r="E8" s="15">
        <v>65.0</v>
      </c>
      <c r="F8" s="15">
        <v>1.0</v>
      </c>
      <c r="G8" s="15">
        <v>5.16</v>
      </c>
      <c r="H8" s="15">
        <v>65.0</v>
      </c>
      <c r="I8" s="15" t="s">
        <v>435</v>
      </c>
      <c r="J8" s="15" t="s">
        <v>453</v>
      </c>
      <c r="K8" s="15" t="s">
        <v>453</v>
      </c>
    </row>
    <row r="9">
      <c r="A9" s="22" t="str">
        <f t="shared" si="1"/>
        <v>2023-03-05tripsplus1</v>
      </c>
      <c r="B9" s="24">
        <v>44990.75208333333</v>
      </c>
      <c r="C9" s="15">
        <v>1.55429079666E11</v>
      </c>
      <c r="D9" s="15" t="s">
        <v>458</v>
      </c>
      <c r="E9" s="15">
        <v>107.5</v>
      </c>
      <c r="F9" s="15">
        <v>1.0</v>
      </c>
      <c r="G9" s="15">
        <v>8.0</v>
      </c>
      <c r="H9" s="15">
        <v>107.5</v>
      </c>
      <c r="I9" s="15" t="s">
        <v>435</v>
      </c>
      <c r="J9" s="15" t="s">
        <v>456</v>
      </c>
      <c r="K9" s="15" t="s">
        <v>456</v>
      </c>
    </row>
    <row r="10">
      <c r="A10" s="22" t="str">
        <f t="shared" si="1"/>
        <v>2023-03-04johaug-2821</v>
      </c>
      <c r="B10" s="24">
        <v>44989.81875</v>
      </c>
      <c r="C10" s="15">
        <v>2.34919922765E11</v>
      </c>
      <c r="D10" s="15" t="s">
        <v>461</v>
      </c>
      <c r="E10" s="15">
        <v>24.5</v>
      </c>
      <c r="F10" s="15">
        <v>1.0</v>
      </c>
      <c r="G10" s="15">
        <v>5.0</v>
      </c>
      <c r="H10" s="15">
        <v>24.5</v>
      </c>
      <c r="I10" s="15" t="s">
        <v>435</v>
      </c>
      <c r="J10" s="15" t="s">
        <v>459</v>
      </c>
      <c r="K10" s="15" t="s">
        <v>459</v>
      </c>
    </row>
    <row r="11">
      <c r="A11" s="22" t="str">
        <f t="shared" si="1"/>
        <v>2023-02-28cardcollector1124</v>
      </c>
      <c r="B11" s="23">
        <v>44985.10208333333</v>
      </c>
      <c r="C11" s="15">
        <v>1.95622220685E11</v>
      </c>
      <c r="D11" s="15" t="s">
        <v>464</v>
      </c>
      <c r="E11" s="15">
        <v>15.5</v>
      </c>
      <c r="F11" s="15">
        <v>1.0</v>
      </c>
      <c r="G11" s="15">
        <v>5.05</v>
      </c>
      <c r="H11" s="15">
        <v>15.5</v>
      </c>
      <c r="I11" s="15" t="s">
        <v>435</v>
      </c>
      <c r="J11" s="15" t="s">
        <v>462</v>
      </c>
      <c r="K11" s="15" t="s">
        <v>462</v>
      </c>
    </row>
    <row r="12">
      <c r="A12" s="22" t="str">
        <f t="shared" si="1"/>
        <v>2023-02-27goldstar_tech</v>
      </c>
      <c r="B12" s="23">
        <v>44984.794444444444</v>
      </c>
      <c r="C12" s="15">
        <v>1.2578956689E11</v>
      </c>
      <c r="D12" s="15" t="s">
        <v>467</v>
      </c>
      <c r="E12" s="15">
        <v>78.0</v>
      </c>
      <c r="F12" s="15">
        <v>1.0</v>
      </c>
      <c r="G12" s="15">
        <v>0.0</v>
      </c>
      <c r="H12" s="15">
        <v>78.0</v>
      </c>
      <c r="I12" s="15" t="s">
        <v>435</v>
      </c>
      <c r="J12" s="15" t="s">
        <v>465</v>
      </c>
      <c r="K12" s="15" t="s">
        <v>465</v>
      </c>
    </row>
    <row r="13">
      <c r="A13" s="22" t="str">
        <f t="shared" si="1"/>
        <v>2023-02-26prospectsincorperated</v>
      </c>
      <c r="B13" s="23">
        <v>44983.520833333336</v>
      </c>
      <c r="C13" s="15">
        <v>1.34457236282E11</v>
      </c>
      <c r="D13" s="15" t="s">
        <v>470</v>
      </c>
      <c r="E13" s="15">
        <v>51.02</v>
      </c>
      <c r="F13" s="15">
        <v>1.0</v>
      </c>
      <c r="G13" s="15">
        <v>4.5</v>
      </c>
      <c r="H13" s="15">
        <v>51.02</v>
      </c>
      <c r="I13" s="15" t="s">
        <v>435</v>
      </c>
      <c r="J13" s="15" t="s">
        <v>468</v>
      </c>
      <c r="K13" s="15" t="s">
        <v>468</v>
      </c>
    </row>
    <row r="14">
      <c r="A14" s="22" t="str">
        <f t="shared" si="1"/>
        <v>2023-02-25tziekscards</v>
      </c>
      <c r="B14" s="23">
        <v>44982.70138888889</v>
      </c>
      <c r="C14" s="15">
        <v>1.95613094998E11</v>
      </c>
      <c r="D14" s="15" t="s">
        <v>473</v>
      </c>
      <c r="E14" s="15">
        <v>26.0</v>
      </c>
      <c r="F14" s="15">
        <v>1.0</v>
      </c>
      <c r="G14" s="15">
        <v>5.6</v>
      </c>
      <c r="H14" s="15">
        <v>26.0</v>
      </c>
      <c r="I14" s="15" t="s">
        <v>435</v>
      </c>
      <c r="J14" s="15" t="s">
        <v>471</v>
      </c>
      <c r="K14" s="15" t="s">
        <v>471</v>
      </c>
    </row>
    <row r="15">
      <c r="A15" s="22" t="str">
        <f t="shared" si="1"/>
        <v>2023-02-24jmillydog</v>
      </c>
      <c r="B15" s="23">
        <v>44981.86875</v>
      </c>
      <c r="C15" s="15">
        <v>3.85425406115E11</v>
      </c>
      <c r="D15" s="15" t="s">
        <v>476</v>
      </c>
      <c r="E15" s="15">
        <v>142.5</v>
      </c>
      <c r="F15" s="15">
        <v>1.0</v>
      </c>
      <c r="G15" s="15">
        <v>5.25</v>
      </c>
      <c r="H15" s="15">
        <v>142.5</v>
      </c>
      <c r="I15" s="15" t="s">
        <v>435</v>
      </c>
      <c r="J15" s="15" t="s">
        <v>474</v>
      </c>
      <c r="K15" s="15" t="s">
        <v>474</v>
      </c>
    </row>
    <row r="16">
      <c r="A16" s="22" t="str">
        <f t="shared" si="1"/>
        <v>2023-02-18reverty_store_japan</v>
      </c>
      <c r="B16" s="23">
        <v>44975.05902777778</v>
      </c>
      <c r="C16" s="15">
        <v>1.3444902379E11</v>
      </c>
      <c r="D16" s="15" t="s">
        <v>881</v>
      </c>
      <c r="E16" s="15">
        <v>4.0</v>
      </c>
      <c r="F16" s="15">
        <v>1.0</v>
      </c>
      <c r="G16" s="15">
        <v>0.0</v>
      </c>
      <c r="H16" s="15">
        <v>4.0</v>
      </c>
      <c r="I16" s="15" t="s">
        <v>435</v>
      </c>
      <c r="J16" s="15" t="s">
        <v>479</v>
      </c>
      <c r="K16" s="15" t="s">
        <v>479</v>
      </c>
    </row>
    <row r="17">
      <c r="A17" s="22" t="str">
        <f t="shared" si="1"/>
        <v>2023-02-18jonafaz0</v>
      </c>
      <c r="B17" s="23">
        <v>44975.96041666667</v>
      </c>
      <c r="C17" s="15">
        <v>1.8577367542E11</v>
      </c>
      <c r="D17" s="15" t="s">
        <v>882</v>
      </c>
      <c r="E17" s="15">
        <v>50.0</v>
      </c>
      <c r="F17" s="15">
        <v>1.0</v>
      </c>
      <c r="G17" s="15">
        <v>5.05</v>
      </c>
      <c r="H17" s="15">
        <v>50.0</v>
      </c>
      <c r="I17" s="15" t="s">
        <v>435</v>
      </c>
      <c r="J17" s="15" t="s">
        <v>477</v>
      </c>
      <c r="K17" s="15" t="s">
        <v>477</v>
      </c>
    </row>
    <row r="18">
      <c r="A18" s="22" t="str">
        <f t="shared" si="1"/>
        <v>2023-02-13jaychen1993</v>
      </c>
      <c r="B18" s="23">
        <v>44970.902083333334</v>
      </c>
      <c r="C18" s="15">
        <v>1.15698373023E11</v>
      </c>
      <c r="D18" s="15" t="s">
        <v>482</v>
      </c>
      <c r="E18" s="15">
        <v>61.75</v>
      </c>
      <c r="F18" s="15">
        <v>1.0</v>
      </c>
      <c r="G18" s="15">
        <v>5.65</v>
      </c>
      <c r="H18" s="15">
        <v>61.75</v>
      </c>
      <c r="I18" s="15" t="s">
        <v>435</v>
      </c>
      <c r="J18" s="15" t="s">
        <v>480</v>
      </c>
      <c r="K18" s="15" t="s">
        <v>480</v>
      </c>
    </row>
    <row r="19">
      <c r="A19" s="22" t="str">
        <f t="shared" si="1"/>
        <v>2023-02-08persona-14</v>
      </c>
      <c r="B19" s="24">
        <v>44965.0125</v>
      </c>
      <c r="C19" s="15">
        <v>1.25748023309E11</v>
      </c>
      <c r="D19" s="15" t="s">
        <v>485</v>
      </c>
      <c r="E19" s="15">
        <v>5.0</v>
      </c>
      <c r="F19" s="15">
        <v>1.0</v>
      </c>
      <c r="G19" s="15">
        <v>0.0</v>
      </c>
      <c r="H19" s="15">
        <v>5.0</v>
      </c>
      <c r="I19" s="15" t="s">
        <v>435</v>
      </c>
      <c r="J19" s="15" t="s">
        <v>483</v>
      </c>
      <c r="K19" s="15" t="s">
        <v>483</v>
      </c>
    </row>
    <row r="20">
      <c r="A20" s="22" t="str">
        <f t="shared" si="1"/>
        <v>2023-02-06probstein123</v>
      </c>
      <c r="B20" s="24">
        <v>44963.90972222222</v>
      </c>
      <c r="C20" s="15">
        <v>3.64127815882E11</v>
      </c>
      <c r="D20" s="15" t="s">
        <v>488</v>
      </c>
      <c r="E20" s="15">
        <v>23.5</v>
      </c>
      <c r="F20" s="15">
        <v>1.0</v>
      </c>
      <c r="G20" s="15">
        <v>4.09</v>
      </c>
      <c r="H20" s="15">
        <v>23.5</v>
      </c>
      <c r="I20" s="15" t="s">
        <v>435</v>
      </c>
      <c r="J20" s="15" t="s">
        <v>486</v>
      </c>
      <c r="K20" s="15" t="s">
        <v>486</v>
      </c>
    </row>
    <row r="21">
      <c r="A21" s="22" t="str">
        <f t="shared" si="1"/>
        <v>2023-02-06probstein123</v>
      </c>
      <c r="B21" s="24">
        <v>44963.90972222222</v>
      </c>
      <c r="C21" s="15">
        <v>3.85383226141E11</v>
      </c>
      <c r="D21" s="15" t="s">
        <v>883</v>
      </c>
      <c r="E21" s="15">
        <v>34.0</v>
      </c>
      <c r="F21" s="15">
        <v>1.0</v>
      </c>
      <c r="G21" s="15">
        <v>5.91</v>
      </c>
      <c r="H21" s="15">
        <v>34.0</v>
      </c>
      <c r="I21" s="15" t="s">
        <v>435</v>
      </c>
      <c r="J21" s="15" t="s">
        <v>486</v>
      </c>
      <c r="K21" s="15" t="s">
        <v>486</v>
      </c>
    </row>
    <row r="22">
      <c r="A22" s="22" t="str">
        <f t="shared" si="1"/>
        <v>2023-02-04supersaiyen89</v>
      </c>
      <c r="B22" s="24">
        <v>44961.67013888889</v>
      </c>
      <c r="C22" s="15">
        <v>2.85125414456E11</v>
      </c>
      <c r="D22" s="15" t="s">
        <v>493</v>
      </c>
      <c r="E22" s="15">
        <v>36.0</v>
      </c>
      <c r="F22" s="15">
        <v>1.0</v>
      </c>
      <c r="G22" s="15">
        <v>5.25</v>
      </c>
      <c r="H22" s="15">
        <v>36.0</v>
      </c>
      <c r="I22" s="15" t="s">
        <v>435</v>
      </c>
      <c r="J22" s="15" t="s">
        <v>492</v>
      </c>
      <c r="K22" s="15" t="s">
        <v>492</v>
      </c>
    </row>
    <row r="23">
      <c r="A23" s="22" t="str">
        <f t="shared" si="1"/>
        <v>2023-02-04bootsy81</v>
      </c>
      <c r="B23" s="24">
        <v>44961.694444444445</v>
      </c>
      <c r="C23" s="15">
        <v>4.04132881792E11</v>
      </c>
      <c r="D23" s="15" t="s">
        <v>491</v>
      </c>
      <c r="E23" s="15">
        <v>102.5</v>
      </c>
      <c r="F23" s="15">
        <v>1.0</v>
      </c>
      <c r="G23" s="15">
        <v>4.5</v>
      </c>
      <c r="H23" s="15">
        <v>102.5</v>
      </c>
      <c r="I23" s="15" t="s">
        <v>435</v>
      </c>
      <c r="J23" s="15" t="s">
        <v>489</v>
      </c>
      <c r="K23" s="15" t="s">
        <v>489</v>
      </c>
    </row>
    <row r="24">
      <c r="A24" s="22" t="str">
        <f t="shared" si="1"/>
        <v>2023-02-02victamat0</v>
      </c>
      <c r="B24" s="24">
        <v>44959.995833333334</v>
      </c>
      <c r="C24" s="15">
        <v>3.14286117042E11</v>
      </c>
      <c r="D24" s="15" t="s">
        <v>496</v>
      </c>
      <c r="E24" s="15">
        <v>18.99</v>
      </c>
      <c r="F24" s="15">
        <v>1.0</v>
      </c>
      <c r="G24" s="15">
        <v>6.99</v>
      </c>
      <c r="H24" s="15">
        <v>18.99</v>
      </c>
      <c r="I24" s="15" t="s">
        <v>435</v>
      </c>
      <c r="J24" s="15" t="s">
        <v>494</v>
      </c>
      <c r="K24" s="15" t="s">
        <v>494</v>
      </c>
    </row>
    <row r="25">
      <c r="A25" s="22" t="str">
        <f t="shared" si="1"/>
        <v>2023-01-26tjames1919</v>
      </c>
      <c r="B25" s="23">
        <v>44952.313888888886</v>
      </c>
      <c r="C25" s="15">
        <v>3.04779810833E11</v>
      </c>
      <c r="D25" s="15" t="s">
        <v>501</v>
      </c>
      <c r="E25" s="15">
        <v>283.0</v>
      </c>
      <c r="F25" s="15">
        <v>1.0</v>
      </c>
      <c r="G25" s="15">
        <v>5.75</v>
      </c>
      <c r="H25" s="15">
        <v>283.0</v>
      </c>
      <c r="I25" s="15" t="s">
        <v>435</v>
      </c>
      <c r="J25" s="15" t="s">
        <v>499</v>
      </c>
      <c r="K25" s="15" t="s">
        <v>499</v>
      </c>
    </row>
    <row r="26">
      <c r="A26" s="22" t="str">
        <f t="shared" si="1"/>
        <v>2023-01-25eastnccards</v>
      </c>
      <c r="B26" s="23">
        <v>44951.15833333333</v>
      </c>
      <c r="C26" s="15">
        <v>2.65953684686E11</v>
      </c>
      <c r="D26" s="15" t="s">
        <v>884</v>
      </c>
      <c r="E26" s="15">
        <v>385.0</v>
      </c>
      <c r="F26" s="15">
        <v>1.0</v>
      </c>
      <c r="G26" s="15">
        <v>0.0</v>
      </c>
      <c r="H26" s="15">
        <v>385.0</v>
      </c>
      <c r="I26" s="15" t="s">
        <v>435</v>
      </c>
      <c r="J26" s="15" t="s">
        <v>497</v>
      </c>
      <c r="K26" s="15" t="s">
        <v>497</v>
      </c>
    </row>
    <row r="27">
      <c r="A27" s="22" t="str">
        <f t="shared" si="1"/>
        <v>2023-01-24nextupcollectibles</v>
      </c>
      <c r="B27" s="23">
        <v>44950.10138888889</v>
      </c>
      <c r="C27" s="15">
        <v>2.75139999765E11</v>
      </c>
      <c r="D27" s="15" t="s">
        <v>506</v>
      </c>
      <c r="E27" s="15">
        <v>10.99</v>
      </c>
      <c r="F27" s="15">
        <v>1.0</v>
      </c>
      <c r="G27" s="15">
        <v>0.0</v>
      </c>
      <c r="H27" s="15">
        <v>10.99</v>
      </c>
      <c r="I27" s="15" t="s">
        <v>435</v>
      </c>
      <c r="J27" s="15" t="s">
        <v>505</v>
      </c>
      <c r="K27" s="15" t="s">
        <v>505</v>
      </c>
    </row>
    <row r="28">
      <c r="A28" s="22" t="str">
        <f t="shared" si="1"/>
        <v>2023-01-24jam3850</v>
      </c>
      <c r="B28" s="23">
        <v>44950.24236111111</v>
      </c>
      <c r="C28" s="15">
        <v>3.25502502539E11</v>
      </c>
      <c r="D28" s="15" t="s">
        <v>504</v>
      </c>
      <c r="E28" s="15">
        <v>72.0</v>
      </c>
      <c r="F28" s="15">
        <v>1.0</v>
      </c>
      <c r="G28" s="15">
        <v>0.0</v>
      </c>
      <c r="H28" s="15">
        <v>72.0</v>
      </c>
      <c r="I28" s="15" t="s">
        <v>435</v>
      </c>
      <c r="J28" s="15" t="s">
        <v>502</v>
      </c>
      <c r="K28" s="15" t="s">
        <v>502</v>
      </c>
    </row>
    <row r="29">
      <c r="A29" s="22" t="str">
        <f t="shared" si="1"/>
        <v>2023-01-14jigglypuffpuffpass357</v>
      </c>
      <c r="B29" s="23">
        <v>44940.717361111114</v>
      </c>
      <c r="C29" s="15">
        <v>2.85108790171E11</v>
      </c>
      <c r="D29" s="15" t="s">
        <v>885</v>
      </c>
      <c r="E29" s="15">
        <v>16.0</v>
      </c>
      <c r="F29" s="15">
        <v>1.0</v>
      </c>
      <c r="G29" s="15">
        <v>6.1</v>
      </c>
      <c r="H29" s="15">
        <v>16.0</v>
      </c>
      <c r="I29" s="15" t="s">
        <v>435</v>
      </c>
      <c r="J29" s="15" t="s">
        <v>507</v>
      </c>
      <c r="K29" s="15" t="s">
        <v>507</v>
      </c>
    </row>
    <row r="30">
      <c r="A30" s="22" t="str">
        <f t="shared" si="1"/>
        <v>2023-01-09micflo1431</v>
      </c>
      <c r="B30" s="24">
        <v>44935.01944444444</v>
      </c>
      <c r="C30" s="15">
        <v>3.94404194E11</v>
      </c>
      <c r="D30" s="15" t="s">
        <v>513</v>
      </c>
      <c r="E30" s="15">
        <v>142.5</v>
      </c>
      <c r="F30" s="15">
        <v>1.0</v>
      </c>
      <c r="G30" s="15">
        <v>5.6</v>
      </c>
      <c r="H30" s="15">
        <v>142.5</v>
      </c>
      <c r="I30" s="15" t="s">
        <v>435</v>
      </c>
      <c r="J30" s="15" t="s">
        <v>512</v>
      </c>
      <c r="K30" s="15" t="s">
        <v>512</v>
      </c>
    </row>
    <row r="31">
      <c r="A31" s="22" t="str">
        <f t="shared" si="1"/>
        <v>2023-01-09mandarake</v>
      </c>
      <c r="B31" s="24">
        <v>44935.85</v>
      </c>
      <c r="C31" s="15">
        <v>1.75350039132E11</v>
      </c>
      <c r="D31" s="15" t="s">
        <v>511</v>
      </c>
      <c r="E31" s="15">
        <v>55.0</v>
      </c>
      <c r="F31" s="15">
        <v>1.0</v>
      </c>
      <c r="G31" s="15">
        <v>0.0</v>
      </c>
      <c r="H31" s="15">
        <v>55.0</v>
      </c>
      <c r="I31" s="15" t="s">
        <v>435</v>
      </c>
      <c r="J31" s="15" t="s">
        <v>509</v>
      </c>
      <c r="K31" s="15" t="s">
        <v>509</v>
      </c>
    </row>
    <row r="32">
      <c r="A32" s="22" t="str">
        <f t="shared" si="1"/>
        <v>2023-01-08ollieshops</v>
      </c>
      <c r="B32" s="24">
        <v>44934.83888888889</v>
      </c>
      <c r="C32" s="15">
        <v>3.54480928709E11</v>
      </c>
      <c r="D32" s="15" t="s">
        <v>516</v>
      </c>
      <c r="E32" s="15">
        <v>98.75</v>
      </c>
      <c r="F32" s="15">
        <v>1.0</v>
      </c>
      <c r="G32" s="15">
        <v>0.0</v>
      </c>
      <c r="H32" s="15">
        <v>98.75</v>
      </c>
      <c r="I32" s="15" t="s">
        <v>435</v>
      </c>
      <c r="J32" s="15" t="s">
        <v>514</v>
      </c>
      <c r="K32" s="15" t="s">
        <v>514</v>
      </c>
    </row>
    <row r="33">
      <c r="A33" s="22" t="str">
        <f t="shared" si="1"/>
        <v>2023-01-08kblakney</v>
      </c>
      <c r="B33" s="24">
        <v>44934.5625</v>
      </c>
      <c r="C33" s="15">
        <v>1.15660122265E11</v>
      </c>
      <c r="D33" s="15" t="s">
        <v>518</v>
      </c>
      <c r="E33" s="15">
        <v>1.75</v>
      </c>
      <c r="F33" s="15">
        <v>1.0</v>
      </c>
      <c r="G33" s="15">
        <v>1.05</v>
      </c>
      <c r="H33" s="15">
        <v>1.75</v>
      </c>
      <c r="I33" s="15" t="s">
        <v>435</v>
      </c>
      <c r="J33" s="15" t="s">
        <v>517</v>
      </c>
      <c r="K33" s="15" t="s">
        <v>517</v>
      </c>
    </row>
    <row r="34">
      <c r="A34" s="22" t="str">
        <f t="shared" si="1"/>
        <v>2023-01-07rk8796</v>
      </c>
      <c r="B34" s="24">
        <v>44933.04305555556</v>
      </c>
      <c r="C34" s="15">
        <v>2.25325296654E11</v>
      </c>
      <c r="D34" s="15" t="s">
        <v>521</v>
      </c>
      <c r="E34" s="15">
        <v>33.0</v>
      </c>
      <c r="F34" s="15">
        <v>1.0</v>
      </c>
      <c r="G34" s="15">
        <v>0.0</v>
      </c>
      <c r="H34" s="15">
        <v>33.0</v>
      </c>
      <c r="I34" s="15" t="s">
        <v>435</v>
      </c>
      <c r="J34" s="15" t="s">
        <v>519</v>
      </c>
      <c r="K34" s="15" t="s">
        <v>519</v>
      </c>
    </row>
    <row r="35">
      <c r="A35" s="22" t="str">
        <f t="shared" si="1"/>
        <v>2023-01-07pandag24</v>
      </c>
      <c r="B35" s="24">
        <v>44933.0</v>
      </c>
      <c r="C35" s="15">
        <v>2.95447407934E11</v>
      </c>
      <c r="D35" s="15" t="s">
        <v>523</v>
      </c>
      <c r="E35" s="15">
        <v>29.0</v>
      </c>
      <c r="F35" s="15">
        <v>1.0</v>
      </c>
      <c r="G35" s="15">
        <v>5.6</v>
      </c>
      <c r="H35" s="15">
        <v>29.0</v>
      </c>
      <c r="I35" s="15" t="s">
        <v>435</v>
      </c>
      <c r="J35" s="15" t="s">
        <v>522</v>
      </c>
      <c r="K35" s="15" t="s">
        <v>522</v>
      </c>
    </row>
    <row r="36">
      <c r="A36" s="22" t="str">
        <f t="shared" si="1"/>
        <v>2023-01-06gotmiltank</v>
      </c>
      <c r="B36" s="24">
        <v>44932.99930555555</v>
      </c>
      <c r="C36" s="15">
        <v>1.85721343206E11</v>
      </c>
      <c r="D36" s="15" t="s">
        <v>886</v>
      </c>
      <c r="E36" s="15">
        <v>9.5</v>
      </c>
      <c r="F36" s="15">
        <v>1.0</v>
      </c>
      <c r="G36" s="15">
        <v>1.25</v>
      </c>
      <c r="H36" s="15">
        <v>9.5</v>
      </c>
      <c r="I36" s="15" t="s">
        <v>435</v>
      </c>
      <c r="J36" s="15" t="s">
        <v>524</v>
      </c>
      <c r="K36" s="15" t="s">
        <v>524</v>
      </c>
    </row>
    <row r="37">
      <c r="A37" s="22" t="str">
        <f t="shared" si="1"/>
        <v>2023-01-01pokefeensstore</v>
      </c>
      <c r="B37" s="24">
        <v>44927.73472222222</v>
      </c>
      <c r="C37" s="15">
        <v>1.55338164567E11</v>
      </c>
      <c r="D37" s="15" t="s">
        <v>529</v>
      </c>
      <c r="E37" s="15">
        <v>32.88</v>
      </c>
      <c r="F37" s="15">
        <v>1.0</v>
      </c>
      <c r="G37" s="15">
        <v>0.0</v>
      </c>
      <c r="H37" s="15">
        <v>32.88</v>
      </c>
      <c r="I37" s="15" t="s">
        <v>435</v>
      </c>
      <c r="J37" s="15" t="s">
        <v>528</v>
      </c>
      <c r="K37" s="15" t="s">
        <v>528</v>
      </c>
    </row>
    <row r="38">
      <c r="A38" s="22" t="str">
        <f t="shared" si="1"/>
        <v>2023-01-01jhowe0587</v>
      </c>
      <c r="B38" s="24">
        <v>44927.751388888886</v>
      </c>
      <c r="C38" s="15">
        <v>2.25320403789E11</v>
      </c>
      <c r="D38" s="15" t="s">
        <v>527</v>
      </c>
      <c r="E38" s="15">
        <v>61.0</v>
      </c>
      <c r="F38" s="15">
        <v>1.0</v>
      </c>
      <c r="G38" s="15">
        <v>9.0</v>
      </c>
      <c r="H38" s="15">
        <v>61.0</v>
      </c>
      <c r="I38" s="15" t="s">
        <v>435</v>
      </c>
      <c r="J38" s="15" t="s">
        <v>525</v>
      </c>
      <c r="K38" s="15" t="s">
        <v>525</v>
      </c>
    </row>
    <row r="39">
      <c r="A39" s="22" t="str">
        <f t="shared" si="1"/>
        <v>2022-12-19patcwongva-0</v>
      </c>
      <c r="B39" s="23">
        <v>44914.54583333333</v>
      </c>
      <c r="C39" s="15">
        <v>1.25661052158E11</v>
      </c>
      <c r="D39" s="15" t="s">
        <v>542</v>
      </c>
      <c r="E39" s="15">
        <v>5.5</v>
      </c>
      <c r="F39" s="15">
        <v>1.0</v>
      </c>
      <c r="G39" s="15">
        <v>9.5</v>
      </c>
      <c r="H39" s="15">
        <v>5.5</v>
      </c>
      <c r="I39" s="15" t="s">
        <v>435</v>
      </c>
      <c r="J39" s="15" t="s">
        <v>540</v>
      </c>
      <c r="K39" s="15" t="s">
        <v>540</v>
      </c>
    </row>
    <row r="40">
      <c r="A40" s="22" t="str">
        <f t="shared" si="1"/>
        <v>2022-12-06pleasant_trading_shop</v>
      </c>
      <c r="B40" s="24">
        <v>44901.87847222222</v>
      </c>
      <c r="C40" s="15">
        <v>4.04036684065E11</v>
      </c>
      <c r="D40" s="15" t="s">
        <v>547</v>
      </c>
      <c r="E40" s="15">
        <v>16.99</v>
      </c>
      <c r="F40" s="15">
        <v>1.0</v>
      </c>
      <c r="G40" s="15">
        <v>0.0</v>
      </c>
      <c r="H40" s="15">
        <v>16.99</v>
      </c>
      <c r="I40" s="15" t="s">
        <v>435</v>
      </c>
      <c r="J40" s="15" t="s">
        <v>546</v>
      </c>
      <c r="K40" s="15" t="s">
        <v>546</v>
      </c>
    </row>
    <row r="41">
      <c r="A41" s="22" t="str">
        <f t="shared" si="1"/>
        <v>2022-12-06pleasant_trading_shop</v>
      </c>
      <c r="B41" s="24">
        <v>44901.87847222222</v>
      </c>
      <c r="C41" s="15">
        <v>4.04036368009E11</v>
      </c>
      <c r="D41" s="15" t="s">
        <v>887</v>
      </c>
      <c r="E41" s="15">
        <v>10.99</v>
      </c>
      <c r="F41" s="15">
        <v>1.0</v>
      </c>
      <c r="G41" s="15">
        <v>0.0</v>
      </c>
      <c r="H41" s="15">
        <v>10.99</v>
      </c>
      <c r="I41" s="15" t="s">
        <v>435</v>
      </c>
      <c r="J41" s="15" t="s">
        <v>546</v>
      </c>
      <c r="K41" s="15" t="s">
        <v>546</v>
      </c>
    </row>
    <row r="42">
      <c r="A42" s="22" t="str">
        <f t="shared" si="1"/>
        <v>2022-12-06animart_japan</v>
      </c>
      <c r="B42" s="24">
        <v>44901.881944444445</v>
      </c>
      <c r="C42" s="15">
        <v>3.14254117748E11</v>
      </c>
      <c r="D42" s="15" t="s">
        <v>545</v>
      </c>
      <c r="E42" s="15">
        <v>6.66</v>
      </c>
      <c r="F42" s="15">
        <v>2.0</v>
      </c>
      <c r="G42" s="15">
        <v>0.0</v>
      </c>
      <c r="H42" s="15">
        <v>13.32</v>
      </c>
      <c r="I42" s="15" t="s">
        <v>435</v>
      </c>
      <c r="J42" s="15" t="s">
        <v>543</v>
      </c>
      <c r="K42" s="15" t="s">
        <v>543</v>
      </c>
    </row>
    <row r="43">
      <c r="A43" s="22" t="str">
        <f t="shared" si="1"/>
        <v>2022-12-06animart_japan</v>
      </c>
      <c r="B43" s="24">
        <v>44901.879166666666</v>
      </c>
      <c r="C43" s="15">
        <v>3.14254117758E11</v>
      </c>
      <c r="D43" s="15" t="s">
        <v>888</v>
      </c>
      <c r="E43" s="15">
        <v>8.8</v>
      </c>
      <c r="F43" s="15">
        <v>1.0</v>
      </c>
      <c r="G43" s="15">
        <v>0.0</v>
      </c>
      <c r="H43" s="15">
        <v>8.8</v>
      </c>
      <c r="I43" s="15" t="s">
        <v>435</v>
      </c>
      <c r="J43" s="15" t="s">
        <v>543</v>
      </c>
      <c r="K43" s="15" t="s">
        <v>543</v>
      </c>
    </row>
    <row r="44">
      <c r="A44" s="22" t="str">
        <f t="shared" si="1"/>
        <v>2022-11-26jfisch16</v>
      </c>
      <c r="B44" s="23">
        <v>44891.36944444444</v>
      </c>
      <c r="C44" s="15">
        <v>1.25620574414E11</v>
      </c>
      <c r="D44" s="15" t="s">
        <v>889</v>
      </c>
      <c r="E44" s="15">
        <v>60.0</v>
      </c>
      <c r="F44" s="15">
        <v>1.0</v>
      </c>
      <c r="G44" s="15">
        <v>5.5</v>
      </c>
      <c r="H44" s="15">
        <v>60.0</v>
      </c>
      <c r="I44" s="15" t="s">
        <v>435</v>
      </c>
      <c r="J44" s="15" t="s">
        <v>548</v>
      </c>
      <c r="K44" s="15" t="s">
        <v>548</v>
      </c>
    </row>
    <row r="45">
      <c r="A45" s="22" t="str">
        <f t="shared" si="1"/>
        <v>2022-11-23sellin_scraps</v>
      </c>
      <c r="B45" s="23">
        <v>44888.03194444445</v>
      </c>
      <c r="C45" s="15">
        <v>2.85040619731E11</v>
      </c>
      <c r="D45" s="15" t="s">
        <v>552</v>
      </c>
      <c r="E45" s="15">
        <v>8.5</v>
      </c>
      <c r="F45" s="15">
        <v>1.0</v>
      </c>
      <c r="G45" s="15">
        <v>0.99</v>
      </c>
      <c r="H45" s="15">
        <v>8.5</v>
      </c>
      <c r="I45" s="15" t="s">
        <v>435</v>
      </c>
      <c r="J45" s="15" t="s">
        <v>550</v>
      </c>
      <c r="K45" s="15" t="s">
        <v>550</v>
      </c>
    </row>
    <row r="46">
      <c r="A46" s="22" t="str">
        <f t="shared" si="1"/>
        <v>2022-11-22jorluc-39</v>
      </c>
      <c r="B46" s="23">
        <v>44887.99791666667</v>
      </c>
      <c r="C46" s="15">
        <v>4.03998622963E11</v>
      </c>
      <c r="D46" s="15" t="s">
        <v>890</v>
      </c>
      <c r="E46" s="15">
        <v>79.0</v>
      </c>
      <c r="F46" s="15">
        <v>1.0</v>
      </c>
      <c r="G46" s="15">
        <v>5.3</v>
      </c>
      <c r="H46" s="15">
        <v>79.0</v>
      </c>
      <c r="I46" s="15" t="s">
        <v>435</v>
      </c>
      <c r="J46" s="15" t="s">
        <v>553</v>
      </c>
      <c r="K46" s="15" t="s">
        <v>553</v>
      </c>
    </row>
    <row r="47">
      <c r="A47" s="22" t="str">
        <f t="shared" si="1"/>
        <v>2022-11-18sub_f_collectibles</v>
      </c>
      <c r="B47" s="23">
        <v>44883.41458333333</v>
      </c>
      <c r="C47" s="15">
        <v>2.65614407276E11</v>
      </c>
      <c r="D47" s="15" t="s">
        <v>556</v>
      </c>
      <c r="E47" s="15">
        <v>34.0</v>
      </c>
      <c r="F47" s="15">
        <v>1.0</v>
      </c>
      <c r="G47" s="15">
        <v>5.0</v>
      </c>
      <c r="H47" s="15">
        <v>34.0</v>
      </c>
      <c r="I47" s="15" t="s">
        <v>435</v>
      </c>
      <c r="J47" s="15" t="s">
        <v>554</v>
      </c>
      <c r="K47" s="15" t="s">
        <v>554</v>
      </c>
    </row>
    <row r="48">
      <c r="A48" s="22" t="str">
        <f t="shared" si="1"/>
        <v>2022-11-09baron405okc</v>
      </c>
      <c r="B48" s="24">
        <v>44874.90694444445</v>
      </c>
      <c r="C48" s="15">
        <v>2.75533991775E11</v>
      </c>
      <c r="D48" s="15" t="s">
        <v>559</v>
      </c>
      <c r="E48" s="15">
        <v>89.0</v>
      </c>
      <c r="F48" s="15">
        <v>1.0</v>
      </c>
      <c r="G48" s="15">
        <v>0.0</v>
      </c>
      <c r="H48" s="15">
        <v>89.0</v>
      </c>
      <c r="I48" s="15" t="s">
        <v>435</v>
      </c>
      <c r="J48" s="15" t="s">
        <v>557</v>
      </c>
      <c r="K48" s="15" t="s">
        <v>557</v>
      </c>
    </row>
    <row r="49">
      <c r="A49" s="22" t="str">
        <f t="shared" si="1"/>
        <v>2022-11-02cardhouse_eu</v>
      </c>
      <c r="B49" s="24">
        <v>44867.57361111111</v>
      </c>
      <c r="C49" s="15">
        <v>2.85018639822E11</v>
      </c>
      <c r="D49" s="15" t="s">
        <v>562</v>
      </c>
      <c r="E49" s="15">
        <v>239.5</v>
      </c>
      <c r="F49" s="15">
        <v>1.0</v>
      </c>
      <c r="G49" s="15">
        <v>10.0</v>
      </c>
      <c r="H49" s="15">
        <v>239.5</v>
      </c>
      <c r="I49" s="15" t="s">
        <v>435</v>
      </c>
      <c r="J49" s="15" t="s">
        <v>560</v>
      </c>
      <c r="K49" s="15" t="s">
        <v>560</v>
      </c>
    </row>
    <row r="50">
      <c r="A50" s="22" t="str">
        <f t="shared" si="1"/>
        <v>2022-10-23ulybalanz0</v>
      </c>
      <c r="B50" s="23">
        <v>44857.75347222222</v>
      </c>
      <c r="C50" s="15">
        <v>3.54321156212E11</v>
      </c>
      <c r="D50" s="15" t="s">
        <v>565</v>
      </c>
      <c r="E50" s="15">
        <v>38.55</v>
      </c>
      <c r="F50" s="15">
        <v>1.0</v>
      </c>
      <c r="G50" s="15">
        <v>5.4</v>
      </c>
      <c r="H50" s="15">
        <v>38.55</v>
      </c>
      <c r="I50" s="15" t="s">
        <v>435</v>
      </c>
      <c r="J50" s="15" t="s">
        <v>563</v>
      </c>
      <c r="K50" s="15" t="s">
        <v>563</v>
      </c>
    </row>
    <row r="51">
      <c r="A51" s="22" t="str">
        <f t="shared" si="1"/>
        <v>2022-10-23magicisland2020</v>
      </c>
      <c r="B51" s="23">
        <v>44857.700694444444</v>
      </c>
      <c r="C51" s="15">
        <v>1.55207044579E11</v>
      </c>
      <c r="D51" s="15" t="s">
        <v>567</v>
      </c>
      <c r="E51" s="15">
        <v>66.0</v>
      </c>
      <c r="F51" s="15">
        <v>1.0</v>
      </c>
      <c r="G51" s="15">
        <v>10.0</v>
      </c>
      <c r="H51" s="15">
        <v>66.0</v>
      </c>
      <c r="I51" s="15" t="s">
        <v>435</v>
      </c>
      <c r="J51" s="15" t="s">
        <v>566</v>
      </c>
      <c r="K51" s="15" t="s">
        <v>566</v>
      </c>
    </row>
    <row r="52">
      <c r="A52" s="22" t="str">
        <f t="shared" si="1"/>
        <v>2022-10-21taylograha_7</v>
      </c>
      <c r="B52" s="23">
        <v>44855.58125</v>
      </c>
      <c r="C52" s="15">
        <v>1.25562969134E11</v>
      </c>
      <c r="D52" s="15" t="s">
        <v>570</v>
      </c>
      <c r="E52" s="15">
        <v>138.5</v>
      </c>
      <c r="F52" s="15">
        <v>1.0</v>
      </c>
      <c r="G52" s="15">
        <v>5.3</v>
      </c>
      <c r="H52" s="15">
        <v>138.5</v>
      </c>
      <c r="I52" s="15" t="s">
        <v>435</v>
      </c>
      <c r="J52" s="15" t="s">
        <v>568</v>
      </c>
      <c r="K52" s="15" t="s">
        <v>568</v>
      </c>
    </row>
    <row r="53">
      <c r="A53" s="22" t="str">
        <f t="shared" si="1"/>
        <v>2022-10-19ig_caspers_collectibles</v>
      </c>
      <c r="B53" s="23">
        <v>44853.73611111111</v>
      </c>
      <c r="C53" s="15">
        <v>1.75447331097E11</v>
      </c>
      <c r="D53" s="15" t="s">
        <v>891</v>
      </c>
      <c r="E53" s="15">
        <v>61.0</v>
      </c>
      <c r="F53" s="15">
        <v>1.0</v>
      </c>
      <c r="G53" s="15">
        <v>3.88</v>
      </c>
      <c r="H53" s="15">
        <v>61.0</v>
      </c>
      <c r="I53" s="15" t="s">
        <v>435</v>
      </c>
      <c r="J53" s="15" t="s">
        <v>571</v>
      </c>
      <c r="K53" s="15" t="s">
        <v>571</v>
      </c>
    </row>
    <row r="54">
      <c r="A54" s="22" t="str">
        <f t="shared" si="1"/>
        <v>2022-10-14sergiocardsafari</v>
      </c>
      <c r="B54" s="23">
        <v>44848.85763888889</v>
      </c>
      <c r="C54" s="15">
        <v>2.65936676044E11</v>
      </c>
      <c r="D54" s="15" t="s">
        <v>575</v>
      </c>
      <c r="E54" s="15">
        <v>95.0</v>
      </c>
      <c r="F54" s="15">
        <v>1.0</v>
      </c>
      <c r="G54" s="15">
        <v>0.0</v>
      </c>
      <c r="H54" s="15">
        <v>95.0</v>
      </c>
      <c r="I54" s="15" t="s">
        <v>435</v>
      </c>
      <c r="J54" s="15" t="s">
        <v>573</v>
      </c>
      <c r="K54" s="15" t="s">
        <v>573</v>
      </c>
    </row>
    <row r="55">
      <c r="A55" s="22" t="str">
        <f t="shared" si="1"/>
        <v>2022-10-09forbidden_forest_collectibles</v>
      </c>
      <c r="B55" s="24">
        <v>44843.745833333334</v>
      </c>
      <c r="C55" s="15">
        <v>3.64001906836E11</v>
      </c>
      <c r="D55" s="15" t="s">
        <v>580</v>
      </c>
      <c r="E55" s="15">
        <v>138.0</v>
      </c>
      <c r="F55" s="15">
        <v>1.0</v>
      </c>
      <c r="G55" s="15">
        <v>5.3</v>
      </c>
      <c r="H55" s="15">
        <v>138.0</v>
      </c>
      <c r="I55" s="15" t="s">
        <v>435</v>
      </c>
      <c r="J55" s="15" t="s">
        <v>579</v>
      </c>
      <c r="K55" s="15" t="s">
        <v>579</v>
      </c>
    </row>
    <row r="56">
      <c r="A56" s="22" t="str">
        <f t="shared" si="1"/>
        <v>2022-10-09cardboundllc</v>
      </c>
      <c r="B56" s="24">
        <v>44843.75069444445</v>
      </c>
      <c r="C56" s="15">
        <v>2.25186882281E11</v>
      </c>
      <c r="D56" s="15" t="s">
        <v>578</v>
      </c>
      <c r="E56" s="15">
        <v>113.5</v>
      </c>
      <c r="F56" s="15">
        <v>1.0</v>
      </c>
      <c r="G56" s="15">
        <v>3.99</v>
      </c>
      <c r="H56" s="15">
        <v>113.5</v>
      </c>
      <c r="I56" s="15" t="s">
        <v>435</v>
      </c>
      <c r="J56" s="15" t="s">
        <v>576</v>
      </c>
      <c r="K56" s="15" t="s">
        <v>576</v>
      </c>
    </row>
    <row r="57">
      <c r="A57" s="22" t="str">
        <f t="shared" si="1"/>
        <v>2022-10-07unpackednyc</v>
      </c>
      <c r="B57" s="24">
        <v>44841.75069444445</v>
      </c>
      <c r="C57" s="15">
        <v>1.44724720682E11</v>
      </c>
      <c r="D57" s="15" t="s">
        <v>583</v>
      </c>
      <c r="E57" s="15">
        <v>71.0</v>
      </c>
      <c r="F57" s="15">
        <v>1.0</v>
      </c>
      <c r="G57" s="15">
        <v>4.99</v>
      </c>
      <c r="H57" s="15">
        <v>71.0</v>
      </c>
      <c r="I57" s="15" t="s">
        <v>435</v>
      </c>
      <c r="J57" s="15" t="s">
        <v>581</v>
      </c>
      <c r="K57" s="15" t="s">
        <v>581</v>
      </c>
    </row>
    <row r="58">
      <c r="A58" s="22" t="str">
        <f t="shared" si="1"/>
        <v>2022-10-06buckanater2009</v>
      </c>
      <c r="B58" s="24">
        <v>44840.62222222222</v>
      </c>
      <c r="C58" s="15">
        <v>2.75480601883E11</v>
      </c>
      <c r="D58" s="15" t="s">
        <v>586</v>
      </c>
      <c r="E58" s="15">
        <v>81.0</v>
      </c>
      <c r="F58" s="15">
        <v>1.0</v>
      </c>
      <c r="G58" s="15">
        <v>5.85</v>
      </c>
      <c r="H58" s="15">
        <v>81.0</v>
      </c>
      <c r="I58" s="15" t="s">
        <v>435</v>
      </c>
      <c r="J58" s="15" t="s">
        <v>584</v>
      </c>
      <c r="K58" s="15" t="s">
        <v>584</v>
      </c>
    </row>
    <row r="59">
      <c r="A59" s="22" t="str">
        <f t="shared" si="1"/>
        <v>2022-10-01tooactive712</v>
      </c>
      <c r="B59" s="24">
        <v>44835.938888888886</v>
      </c>
      <c r="C59" s="15">
        <v>2.65909067987E11</v>
      </c>
      <c r="D59" s="15" t="s">
        <v>892</v>
      </c>
      <c r="E59" s="15">
        <v>74.0</v>
      </c>
      <c r="F59" s="15">
        <v>1.0</v>
      </c>
      <c r="G59" s="15">
        <v>4.55</v>
      </c>
      <c r="H59" s="15">
        <v>74.0</v>
      </c>
      <c r="I59" s="15" t="s">
        <v>435</v>
      </c>
      <c r="J59" s="15" t="s">
        <v>587</v>
      </c>
      <c r="K59" s="15" t="s">
        <v>587</v>
      </c>
    </row>
    <row r="60">
      <c r="A60" s="22" t="str">
        <f t="shared" si="1"/>
        <v>2022-10-01sleeved_cardboard</v>
      </c>
      <c r="B60" s="24">
        <v>44835.78680555556</v>
      </c>
      <c r="C60" s="15">
        <v>2.84976430883E11</v>
      </c>
      <c r="D60" s="15" t="s">
        <v>591</v>
      </c>
      <c r="E60" s="15">
        <v>71.0</v>
      </c>
      <c r="F60" s="15">
        <v>1.0</v>
      </c>
      <c r="G60" s="15">
        <v>0.0</v>
      </c>
      <c r="H60" s="15">
        <v>71.0</v>
      </c>
      <c r="I60" s="15" t="s">
        <v>435</v>
      </c>
      <c r="J60" s="15" t="s">
        <v>589</v>
      </c>
      <c r="K60" s="15" t="s">
        <v>589</v>
      </c>
    </row>
    <row r="61">
      <c r="A61" s="22" t="str">
        <f t="shared" si="1"/>
        <v>2022-09-25blastoisemaster</v>
      </c>
      <c r="B61" s="23">
        <v>44829.71875</v>
      </c>
      <c r="C61" s="15">
        <v>1.95358422604E11</v>
      </c>
      <c r="D61" s="15" t="s">
        <v>893</v>
      </c>
      <c r="E61" s="15">
        <v>137.5</v>
      </c>
      <c r="F61" s="15">
        <v>1.0</v>
      </c>
      <c r="G61" s="15">
        <v>5.0</v>
      </c>
      <c r="H61" s="15">
        <v>137.5</v>
      </c>
      <c r="I61" s="15" t="s">
        <v>435</v>
      </c>
      <c r="J61" s="15" t="s">
        <v>592</v>
      </c>
      <c r="K61" s="15" t="s">
        <v>592</v>
      </c>
    </row>
    <row r="62">
      <c r="A62" s="22" t="str">
        <f t="shared" si="1"/>
        <v>2022-09-21kantos_finest</v>
      </c>
      <c r="B62" s="23">
        <v>44825.79513888889</v>
      </c>
      <c r="C62" s="15">
        <v>3.14150738527E11</v>
      </c>
      <c r="D62" s="15" t="s">
        <v>595</v>
      </c>
      <c r="E62" s="15">
        <v>74.0</v>
      </c>
      <c r="F62" s="15">
        <v>1.0</v>
      </c>
      <c r="G62" s="15">
        <v>0.0</v>
      </c>
      <c r="H62" s="15">
        <v>74.0</v>
      </c>
      <c r="I62" s="15" t="s">
        <v>435</v>
      </c>
      <c r="J62" s="15" t="s">
        <v>432</v>
      </c>
      <c r="K62" s="15" t="s">
        <v>432</v>
      </c>
    </row>
    <row r="63">
      <c r="A63" s="22" t="str">
        <f t="shared" si="1"/>
        <v>2022-09-20westicide92</v>
      </c>
      <c r="B63" s="23">
        <v>44824.90902777778</v>
      </c>
      <c r="C63" s="15">
        <v>1.25511756662E11</v>
      </c>
      <c r="D63" s="15" t="s">
        <v>894</v>
      </c>
      <c r="E63" s="15">
        <v>73.0</v>
      </c>
      <c r="F63" s="15">
        <v>1.0</v>
      </c>
      <c r="G63" s="15">
        <v>8.0</v>
      </c>
      <c r="H63" s="15">
        <v>73.0</v>
      </c>
      <c r="I63" s="15" t="s">
        <v>435</v>
      </c>
      <c r="J63" s="15" t="s">
        <v>596</v>
      </c>
      <c r="K63" s="15" t="s">
        <v>596</v>
      </c>
    </row>
    <row r="64">
      <c r="A64" s="22" t="str">
        <f t="shared" si="1"/>
        <v>2022-09-18card_secret</v>
      </c>
      <c r="B64" s="23">
        <v>44822.2875</v>
      </c>
      <c r="C64" s="15">
        <v>1.25502752003E11</v>
      </c>
      <c r="D64" s="15" t="s">
        <v>599</v>
      </c>
      <c r="E64" s="15">
        <v>132.5</v>
      </c>
      <c r="F64" s="15">
        <v>1.0</v>
      </c>
      <c r="G64" s="15">
        <v>0.0</v>
      </c>
      <c r="H64" s="15">
        <v>132.5</v>
      </c>
      <c r="I64" s="15" t="s">
        <v>435</v>
      </c>
      <c r="J64" s="15" t="s">
        <v>597</v>
      </c>
      <c r="K64" s="15" t="s">
        <v>597</v>
      </c>
    </row>
    <row r="65">
      <c r="A65" s="22" t="str">
        <f t="shared" si="1"/>
        <v>2022-09-16dansaps</v>
      </c>
      <c r="B65" s="23">
        <v>44820.419444444444</v>
      </c>
      <c r="C65" s="15">
        <v>4.03877074035E11</v>
      </c>
      <c r="D65" s="15" t="s">
        <v>602</v>
      </c>
      <c r="E65" s="15">
        <v>15.5</v>
      </c>
      <c r="F65" s="15">
        <v>1.0</v>
      </c>
      <c r="G65" s="15">
        <v>0.0</v>
      </c>
      <c r="H65" s="15">
        <v>15.5</v>
      </c>
      <c r="I65" s="15" t="s">
        <v>435</v>
      </c>
      <c r="J65" s="15" t="s">
        <v>600</v>
      </c>
      <c r="K65" s="15" t="s">
        <v>600</v>
      </c>
    </row>
    <row r="66">
      <c r="A66" s="22" t="str">
        <f t="shared" si="1"/>
        <v>2022-09-14dkbustr</v>
      </c>
      <c r="B66" s="23">
        <v>44818.75</v>
      </c>
      <c r="C66" s="15">
        <v>1.65662127582E11</v>
      </c>
      <c r="D66" s="15" t="s">
        <v>895</v>
      </c>
      <c r="E66" s="15">
        <v>51.0</v>
      </c>
      <c r="F66" s="15">
        <v>1.0</v>
      </c>
      <c r="G66" s="15">
        <v>9.45</v>
      </c>
      <c r="H66" s="15">
        <v>51.0</v>
      </c>
      <c r="I66" s="15" t="s">
        <v>435</v>
      </c>
      <c r="J66" s="15" t="s">
        <v>603</v>
      </c>
      <c r="K66" s="15" t="s">
        <v>603</v>
      </c>
    </row>
    <row r="67">
      <c r="A67" s="22" t="str">
        <f t="shared" si="1"/>
        <v>2022-09-12miracle_gro</v>
      </c>
      <c r="B67" s="23">
        <v>44816.48333333333</v>
      </c>
      <c r="C67" s="15">
        <v>1.44705934192E11</v>
      </c>
      <c r="D67" s="15" t="s">
        <v>607</v>
      </c>
      <c r="E67" s="15">
        <v>62.0</v>
      </c>
      <c r="F67" s="15">
        <v>1.0</v>
      </c>
      <c r="G67" s="15">
        <v>0.0</v>
      </c>
      <c r="H67" s="15">
        <v>62.0</v>
      </c>
      <c r="I67" s="15" t="s">
        <v>435</v>
      </c>
      <c r="J67" s="15" t="s">
        <v>605</v>
      </c>
      <c r="K67" s="15" t="s">
        <v>605</v>
      </c>
    </row>
    <row r="68">
      <c r="A68" s="22" t="str">
        <f t="shared" si="1"/>
        <v>2022-09-07shinjuku-donquixote</v>
      </c>
      <c r="B68" s="24">
        <v>44811.919444444444</v>
      </c>
      <c r="C68" s="15">
        <v>2.84946448259E11</v>
      </c>
      <c r="D68" s="15" t="s">
        <v>896</v>
      </c>
      <c r="E68" s="15">
        <v>26.0</v>
      </c>
      <c r="F68" s="15">
        <v>1.0</v>
      </c>
      <c r="G68" s="15">
        <v>0.0</v>
      </c>
      <c r="H68" s="15">
        <v>26.0</v>
      </c>
      <c r="I68" s="15" t="s">
        <v>435</v>
      </c>
      <c r="J68" s="15" t="s">
        <v>608</v>
      </c>
      <c r="K68" s="15" t="s">
        <v>608</v>
      </c>
    </row>
    <row r="69">
      <c r="A69" s="22" t="str">
        <f t="shared" si="1"/>
        <v>2022-09-04unpackednyc</v>
      </c>
      <c r="B69" s="24">
        <v>44808.751388888886</v>
      </c>
      <c r="C69" s="15">
        <v>1.44693579286E11</v>
      </c>
      <c r="D69" s="15" t="s">
        <v>611</v>
      </c>
      <c r="E69" s="15">
        <v>23.52</v>
      </c>
      <c r="F69" s="15">
        <v>1.0</v>
      </c>
      <c r="G69" s="15">
        <v>4.99</v>
      </c>
      <c r="H69" s="15">
        <v>23.52</v>
      </c>
      <c r="I69" s="15" t="s">
        <v>435</v>
      </c>
      <c r="J69" s="15" t="s">
        <v>581</v>
      </c>
      <c r="K69" s="15" t="s">
        <v>581</v>
      </c>
    </row>
    <row r="70">
      <c r="A70" s="22" t="str">
        <f t="shared" si="1"/>
        <v>2022-09-04jckicksattire_more</v>
      </c>
      <c r="B70" s="24">
        <v>44808.75</v>
      </c>
      <c r="C70" s="15">
        <v>3.85088966505E11</v>
      </c>
      <c r="D70" s="15" t="s">
        <v>615</v>
      </c>
      <c r="E70" s="15">
        <v>108.5</v>
      </c>
      <c r="F70" s="15">
        <v>1.0</v>
      </c>
      <c r="G70" s="15">
        <v>5.0</v>
      </c>
      <c r="H70" s="15">
        <v>108.5</v>
      </c>
      <c r="I70" s="15" t="s">
        <v>435</v>
      </c>
      <c r="J70" s="15" t="s">
        <v>614</v>
      </c>
      <c r="K70" s="15" t="s">
        <v>614</v>
      </c>
    </row>
    <row r="71">
      <c r="A71" s="22" t="str">
        <f t="shared" si="1"/>
        <v>2022-09-04esuprojapan</v>
      </c>
      <c r="B71" s="24">
        <v>44808.830555555556</v>
      </c>
      <c r="C71" s="15">
        <v>1.4469277931E11</v>
      </c>
      <c r="D71" s="15" t="s">
        <v>613</v>
      </c>
      <c r="E71" s="15">
        <v>36.02</v>
      </c>
      <c r="F71" s="15">
        <v>1.0</v>
      </c>
      <c r="G71" s="15">
        <v>0.0</v>
      </c>
      <c r="H71" s="15">
        <v>36.02</v>
      </c>
      <c r="I71" s="15" t="s">
        <v>435</v>
      </c>
      <c r="J71" s="15" t="s">
        <v>612</v>
      </c>
      <c r="K71" s="15" t="s">
        <v>612</v>
      </c>
    </row>
    <row r="72">
      <c r="A72" s="22" t="str">
        <f t="shared" si="1"/>
        <v>2022-09-03locomotive_breath_y2k</v>
      </c>
      <c r="B72" s="24">
        <v>44807.479166666664</v>
      </c>
      <c r="C72" s="15">
        <v>1.34211407902E11</v>
      </c>
      <c r="D72" s="15" t="s">
        <v>897</v>
      </c>
      <c r="E72" s="15">
        <v>70.0</v>
      </c>
      <c r="F72" s="15">
        <v>1.0</v>
      </c>
      <c r="G72" s="15">
        <v>9.0</v>
      </c>
      <c r="H72" s="15">
        <v>70.0</v>
      </c>
      <c r="I72" s="15" t="s">
        <v>435</v>
      </c>
      <c r="J72" s="15" t="s">
        <v>616</v>
      </c>
      <c r="K72" s="15" t="s">
        <v>616</v>
      </c>
    </row>
    <row r="73">
      <c r="A73" s="22" t="str">
        <f t="shared" si="1"/>
        <v>2022-08-28mintymountaincollectibles</v>
      </c>
      <c r="B73" s="23">
        <v>44801.666666666664</v>
      </c>
      <c r="C73" s="15">
        <v>2.34669678664E11</v>
      </c>
      <c r="D73" s="15" t="s">
        <v>619</v>
      </c>
      <c r="E73" s="15">
        <v>66.02</v>
      </c>
      <c r="F73" s="15">
        <v>1.0</v>
      </c>
      <c r="G73" s="15">
        <v>0.0</v>
      </c>
      <c r="H73" s="15">
        <v>66.02</v>
      </c>
      <c r="I73" s="15" t="s">
        <v>435</v>
      </c>
      <c r="J73" s="15" t="s">
        <v>617</v>
      </c>
      <c r="K73" s="15" t="s">
        <v>617</v>
      </c>
    </row>
    <row r="74">
      <c r="A74" s="22" t="str">
        <f t="shared" si="1"/>
        <v>2022-08-26nijac7415</v>
      </c>
      <c r="B74" s="23">
        <v>44799.111805555556</v>
      </c>
      <c r="C74" s="15">
        <v>2.03932154514E11</v>
      </c>
      <c r="D74" s="15" t="s">
        <v>622</v>
      </c>
      <c r="E74" s="15">
        <v>71.0</v>
      </c>
      <c r="F74" s="15">
        <v>1.0</v>
      </c>
      <c r="G74" s="15">
        <v>4.65</v>
      </c>
      <c r="H74" s="15">
        <v>71.0</v>
      </c>
      <c r="I74" s="15" t="s">
        <v>435</v>
      </c>
      <c r="J74" s="15" t="s">
        <v>620</v>
      </c>
      <c r="K74" s="15" t="s">
        <v>620</v>
      </c>
    </row>
    <row r="75">
      <c r="A75" s="22" t="str">
        <f t="shared" si="1"/>
        <v>2022-08-25probstein123</v>
      </c>
      <c r="B75" s="23">
        <v>44798.87569444445</v>
      </c>
      <c r="C75" s="15">
        <v>3.85070156138E11</v>
      </c>
      <c r="D75" s="15" t="s">
        <v>898</v>
      </c>
      <c r="E75" s="15">
        <v>76.0</v>
      </c>
      <c r="F75" s="15">
        <v>1.0</v>
      </c>
      <c r="G75" s="15">
        <v>4.0</v>
      </c>
      <c r="H75" s="15">
        <v>76.0</v>
      </c>
      <c r="I75" s="15" t="s">
        <v>435</v>
      </c>
      <c r="J75" s="15" t="s">
        <v>486</v>
      </c>
      <c r="K75" s="15" t="s">
        <v>486</v>
      </c>
    </row>
    <row r="76">
      <c r="A76" s="22" t="str">
        <f t="shared" si="1"/>
        <v>2022-08-25floating-lotus-trading</v>
      </c>
      <c r="B76" s="23">
        <v>44798.76944444444</v>
      </c>
      <c r="C76" s="15">
        <v>3.94117933426E11</v>
      </c>
      <c r="D76" s="15" t="s">
        <v>625</v>
      </c>
      <c r="E76" s="15">
        <v>94.99</v>
      </c>
      <c r="F76" s="15">
        <v>1.0</v>
      </c>
      <c r="G76" s="15">
        <v>0.0</v>
      </c>
      <c r="H76" s="15">
        <v>94.99</v>
      </c>
      <c r="I76" s="15" t="s">
        <v>435</v>
      </c>
      <c r="J76" s="15" t="s">
        <v>623</v>
      </c>
      <c r="K76" s="15" t="s">
        <v>623</v>
      </c>
    </row>
    <row r="77">
      <c r="A77" s="22" t="str">
        <f t="shared" si="1"/>
        <v>2022-08-24newpal777</v>
      </c>
      <c r="B77" s="23">
        <v>44797.95763888889</v>
      </c>
      <c r="C77" s="15">
        <v>3.85073837157E11</v>
      </c>
      <c r="D77" s="15" t="s">
        <v>899</v>
      </c>
      <c r="E77" s="15">
        <v>24.0</v>
      </c>
      <c r="F77" s="15">
        <v>1.0</v>
      </c>
      <c r="G77" s="15">
        <v>0.0</v>
      </c>
      <c r="H77" s="15">
        <v>24.0</v>
      </c>
      <c r="I77" s="15" t="s">
        <v>435</v>
      </c>
      <c r="J77" s="15" t="s">
        <v>626</v>
      </c>
      <c r="K77" s="15" t="s">
        <v>626</v>
      </c>
    </row>
    <row r="78">
      <c r="A78" s="22" t="str">
        <f t="shared" si="1"/>
        <v>2022-08-24masahikkamij-0</v>
      </c>
      <c r="B78" s="23">
        <v>44797.53402777778</v>
      </c>
      <c r="C78" s="15">
        <v>2.25126240236E11</v>
      </c>
      <c r="D78" s="15" t="s">
        <v>629</v>
      </c>
      <c r="E78" s="15">
        <v>1.8</v>
      </c>
      <c r="F78" s="15">
        <v>1.0</v>
      </c>
      <c r="G78" s="15">
        <v>3.99</v>
      </c>
      <c r="H78" s="15">
        <v>1.8</v>
      </c>
      <c r="I78" s="15" t="s">
        <v>435</v>
      </c>
      <c r="J78" s="15" t="s">
        <v>627</v>
      </c>
      <c r="K78" s="15" t="s">
        <v>627</v>
      </c>
    </row>
    <row r="79">
      <c r="A79" s="22" t="str">
        <f t="shared" si="1"/>
        <v>2022-08-19catoes_collectibles</v>
      </c>
      <c r="B79" s="23">
        <v>44792.66180555556</v>
      </c>
      <c r="C79" s="15">
        <v>2.75421005008E11</v>
      </c>
      <c r="D79" s="15" t="s">
        <v>632</v>
      </c>
      <c r="E79" s="15">
        <v>36.0</v>
      </c>
      <c r="F79" s="15">
        <v>1.0</v>
      </c>
      <c r="G79" s="15">
        <v>4.6</v>
      </c>
      <c r="H79" s="15">
        <v>36.0</v>
      </c>
      <c r="I79" s="15" t="s">
        <v>435</v>
      </c>
      <c r="J79" s="15" t="s">
        <v>630</v>
      </c>
      <c r="K79" s="15" t="s">
        <v>630</v>
      </c>
    </row>
    <row r="80">
      <c r="A80" s="22" t="str">
        <f t="shared" si="1"/>
        <v>2022-08-16islecollectibles</v>
      </c>
      <c r="B80" s="23">
        <v>44789.55763888889</v>
      </c>
      <c r="C80" s="15">
        <v>1.65393281463E11</v>
      </c>
      <c r="D80" s="15" t="s">
        <v>635</v>
      </c>
      <c r="E80" s="15">
        <v>64.8</v>
      </c>
      <c r="F80" s="15">
        <v>1.0</v>
      </c>
      <c r="G80" s="15">
        <v>0.0</v>
      </c>
      <c r="H80" s="15">
        <v>64.8</v>
      </c>
      <c r="I80" s="15" t="s">
        <v>435</v>
      </c>
      <c r="J80" s="15" t="s">
        <v>633</v>
      </c>
      <c r="K80" s="15" t="s">
        <v>633</v>
      </c>
    </row>
    <row r="81">
      <c r="A81" s="22" t="str">
        <f t="shared" si="1"/>
        <v>2022-08-15unpackednyc</v>
      </c>
      <c r="B81" s="23">
        <v>44788.73055555556</v>
      </c>
      <c r="C81" s="15">
        <v>1.44671576173E11</v>
      </c>
      <c r="D81" s="15" t="s">
        <v>638</v>
      </c>
      <c r="E81" s="15">
        <v>36.0</v>
      </c>
      <c r="F81" s="15">
        <v>1.0</v>
      </c>
      <c r="G81" s="15">
        <v>4.99</v>
      </c>
      <c r="H81" s="15">
        <v>36.0</v>
      </c>
      <c r="I81" s="15" t="s">
        <v>435</v>
      </c>
      <c r="J81" s="15" t="s">
        <v>581</v>
      </c>
      <c r="K81" s="15" t="s">
        <v>581</v>
      </c>
    </row>
    <row r="82">
      <c r="A82" s="22" t="str">
        <f t="shared" si="1"/>
        <v>2022-08-15probstein123</v>
      </c>
      <c r="B82" s="23">
        <v>44788.805555555555</v>
      </c>
      <c r="C82" s="15">
        <v>3.85050461983E11</v>
      </c>
      <c r="D82" s="15" t="s">
        <v>637</v>
      </c>
      <c r="E82" s="15">
        <v>16.5</v>
      </c>
      <c r="F82" s="15">
        <v>1.0</v>
      </c>
      <c r="G82" s="15">
        <v>4.0</v>
      </c>
      <c r="H82" s="15">
        <v>16.5</v>
      </c>
      <c r="I82" s="15" t="s">
        <v>435</v>
      </c>
      <c r="J82" s="15" t="s">
        <v>486</v>
      </c>
      <c r="K82" s="15" t="s">
        <v>486</v>
      </c>
    </row>
    <row r="83">
      <c r="A83" s="22" t="str">
        <f t="shared" si="1"/>
        <v>2022-08-15brandon61687</v>
      </c>
      <c r="B83" s="23">
        <v>44788.552083333336</v>
      </c>
      <c r="C83" s="15">
        <v>2.34652535156E11</v>
      </c>
      <c r="D83" s="15" t="s">
        <v>640</v>
      </c>
      <c r="E83" s="15">
        <v>7.5</v>
      </c>
      <c r="F83" s="15">
        <v>1.0</v>
      </c>
      <c r="G83" s="15">
        <v>1.0</v>
      </c>
      <c r="H83" s="15">
        <v>7.5</v>
      </c>
      <c r="I83" s="15" t="s">
        <v>435</v>
      </c>
      <c r="J83" s="15" t="s">
        <v>639</v>
      </c>
      <c r="K83" s="15" t="s">
        <v>639</v>
      </c>
    </row>
    <row r="84">
      <c r="A84" s="22" t="str">
        <f t="shared" si="1"/>
        <v>2022-08-14samurai_420</v>
      </c>
      <c r="B84" s="23">
        <v>44787.8</v>
      </c>
      <c r="C84" s="15">
        <v>1.75375383E11</v>
      </c>
      <c r="D84" s="15" t="s">
        <v>643</v>
      </c>
      <c r="E84" s="15">
        <v>76.0</v>
      </c>
      <c r="F84" s="15">
        <v>1.0</v>
      </c>
      <c r="G84" s="15">
        <v>5.0</v>
      </c>
      <c r="H84" s="15">
        <v>76.0</v>
      </c>
      <c r="I84" s="15" t="s">
        <v>435</v>
      </c>
      <c r="J84" s="15" t="s">
        <v>641</v>
      </c>
      <c r="K84" s="15" t="s">
        <v>641</v>
      </c>
    </row>
    <row r="85">
      <c r="A85" s="22" t="str">
        <f t="shared" si="1"/>
        <v>2022-08-14loonsbay</v>
      </c>
      <c r="B85" s="23">
        <v>44787.67013888889</v>
      </c>
      <c r="C85" s="15">
        <v>1.65620016635E11</v>
      </c>
      <c r="D85" s="15" t="s">
        <v>649</v>
      </c>
      <c r="E85" s="15">
        <v>51.0</v>
      </c>
      <c r="F85" s="15">
        <v>1.0</v>
      </c>
      <c r="G85" s="15">
        <v>4.7</v>
      </c>
      <c r="H85" s="15">
        <v>51.0</v>
      </c>
      <c r="I85" s="15" t="s">
        <v>435</v>
      </c>
      <c r="J85" s="15" t="s">
        <v>648</v>
      </c>
      <c r="K85" s="15" t="s">
        <v>648</v>
      </c>
    </row>
    <row r="86">
      <c r="A86" s="22" t="str">
        <f t="shared" si="1"/>
        <v>2022-08-14kevin1987kmf</v>
      </c>
      <c r="B86" s="23">
        <v>44787.67638888889</v>
      </c>
      <c r="C86" s="15">
        <v>1.85529917035E11</v>
      </c>
      <c r="D86" s="15" t="s">
        <v>647</v>
      </c>
      <c r="E86" s="15">
        <v>40.0</v>
      </c>
      <c r="F86" s="15">
        <v>1.0</v>
      </c>
      <c r="G86" s="15">
        <v>4.7</v>
      </c>
      <c r="H86" s="15">
        <v>40.0</v>
      </c>
      <c r="I86" s="15" t="s">
        <v>435</v>
      </c>
      <c r="J86" s="15" t="s">
        <v>646</v>
      </c>
      <c r="K86" s="15" t="s">
        <v>646</v>
      </c>
    </row>
    <row r="87">
      <c r="A87" s="22" t="str">
        <f t="shared" si="1"/>
        <v>2022-08-14afenicchia879</v>
      </c>
      <c r="B87" s="23">
        <v>44787.697916666664</v>
      </c>
      <c r="C87" s="15">
        <v>2.95144665167E11</v>
      </c>
      <c r="D87" s="15" t="s">
        <v>645</v>
      </c>
      <c r="E87" s="15">
        <v>15.0</v>
      </c>
      <c r="F87" s="15">
        <v>1.0</v>
      </c>
      <c r="G87" s="15">
        <v>1.05</v>
      </c>
      <c r="H87" s="15">
        <v>15.0</v>
      </c>
      <c r="I87" s="15" t="s">
        <v>435</v>
      </c>
      <c r="J87" s="15" t="s">
        <v>644</v>
      </c>
      <c r="K87" s="15" t="s">
        <v>644</v>
      </c>
    </row>
    <row r="88">
      <c r="A88" s="22" t="str">
        <f t="shared" si="1"/>
        <v>2022-08-13unpackednyc</v>
      </c>
      <c r="B88" s="23">
        <v>44786.709027777775</v>
      </c>
      <c r="C88" s="15">
        <v>1.44668741879E11</v>
      </c>
      <c r="D88" s="15" t="s">
        <v>651</v>
      </c>
      <c r="E88" s="15">
        <v>40.0</v>
      </c>
      <c r="F88" s="15">
        <v>1.0</v>
      </c>
      <c r="G88" s="15">
        <v>4.99</v>
      </c>
      <c r="H88" s="15">
        <v>40.0</v>
      </c>
      <c r="I88" s="15" t="s">
        <v>435</v>
      </c>
      <c r="J88" s="15" t="s">
        <v>581</v>
      </c>
      <c r="K88" s="15" t="s">
        <v>581</v>
      </c>
    </row>
    <row r="89">
      <c r="A89" s="22" t="str">
        <f t="shared" si="1"/>
        <v>2022-08-12themanbat_5</v>
      </c>
      <c r="B89" s="23">
        <v>44785.80694444444</v>
      </c>
      <c r="C89" s="15">
        <v>1.55107404512E11</v>
      </c>
      <c r="D89" s="15" t="s">
        <v>654</v>
      </c>
      <c r="E89" s="15">
        <v>54.0</v>
      </c>
      <c r="F89" s="15">
        <v>1.0</v>
      </c>
      <c r="G89" s="15">
        <v>4.65</v>
      </c>
      <c r="H89" s="15">
        <v>54.0</v>
      </c>
      <c r="I89" s="15" t="s">
        <v>435</v>
      </c>
      <c r="J89" s="15" t="s">
        <v>652</v>
      </c>
      <c r="K89" s="15" t="s">
        <v>652</v>
      </c>
    </row>
    <row r="90">
      <c r="A90" s="22" t="str">
        <f t="shared" si="1"/>
        <v>2022-08-12a321gaming_collectibles</v>
      </c>
      <c r="B90" s="23">
        <v>44785.70347222222</v>
      </c>
      <c r="C90" s="15">
        <v>1.25450124313E11</v>
      </c>
      <c r="D90" s="15" t="s">
        <v>656</v>
      </c>
      <c r="E90" s="15">
        <v>35.99</v>
      </c>
      <c r="F90" s="15">
        <v>1.0</v>
      </c>
      <c r="G90" s="15">
        <v>0.0</v>
      </c>
      <c r="H90" s="15">
        <v>35.99</v>
      </c>
      <c r="I90" s="15" t="s">
        <v>435</v>
      </c>
      <c r="J90" s="15" t="s">
        <v>655</v>
      </c>
      <c r="K90" s="15" t="s">
        <v>655</v>
      </c>
    </row>
    <row r="91">
      <c r="A91" s="22" t="str">
        <f t="shared" si="1"/>
        <v>2022-08-09poke.prof3</v>
      </c>
      <c r="B91" s="24">
        <v>44782.81597222222</v>
      </c>
      <c r="C91" s="15">
        <v>2.2510162137E11</v>
      </c>
      <c r="D91" s="15" t="s">
        <v>659</v>
      </c>
      <c r="E91" s="15">
        <v>31.01</v>
      </c>
      <c r="F91" s="15">
        <v>1.0</v>
      </c>
      <c r="G91" s="15">
        <v>4.99</v>
      </c>
      <c r="H91" s="15">
        <v>31.01</v>
      </c>
      <c r="I91" s="15" t="s">
        <v>435</v>
      </c>
      <c r="J91" s="15" t="s">
        <v>657</v>
      </c>
      <c r="K91" s="15" t="s">
        <v>657</v>
      </c>
    </row>
    <row r="92">
      <c r="A92" s="22" t="str">
        <f t="shared" si="1"/>
        <v>2022-08-09driveshaft04</v>
      </c>
      <c r="B92" s="24">
        <v>44782.78194444445</v>
      </c>
      <c r="C92" s="15">
        <v>2.2510157729E11</v>
      </c>
      <c r="D92" s="15" t="s">
        <v>661</v>
      </c>
      <c r="E92" s="15">
        <v>46.02</v>
      </c>
      <c r="F92" s="15">
        <v>1.0</v>
      </c>
      <c r="G92" s="15">
        <v>4.65</v>
      </c>
      <c r="H92" s="15">
        <v>46.02</v>
      </c>
      <c r="I92" s="15" t="s">
        <v>435</v>
      </c>
      <c r="J92" s="15" t="s">
        <v>660</v>
      </c>
      <c r="K92" s="15" t="s">
        <v>660</v>
      </c>
    </row>
    <row r="93">
      <c r="A93" s="22" t="str">
        <f t="shared" si="1"/>
        <v>2022-07-28cataclysmcollectables</v>
      </c>
      <c r="B93" s="23">
        <v>44770.42083333333</v>
      </c>
      <c r="C93" s="15">
        <v>2.55604615271E11</v>
      </c>
      <c r="D93" s="15" t="s">
        <v>664</v>
      </c>
      <c r="E93" s="15">
        <v>49.99</v>
      </c>
      <c r="F93" s="15">
        <v>2.0</v>
      </c>
      <c r="G93" s="15">
        <v>0.0</v>
      </c>
      <c r="H93" s="15">
        <v>99.98</v>
      </c>
      <c r="I93" s="15" t="s">
        <v>435</v>
      </c>
      <c r="J93" s="15" t="s">
        <v>662</v>
      </c>
      <c r="K93" s="15" t="s">
        <v>662</v>
      </c>
    </row>
    <row r="94">
      <c r="A94" s="22" t="str">
        <f t="shared" si="1"/>
        <v>2022-07-26394vv92</v>
      </c>
      <c r="B94" s="23">
        <v>44768.85972222222</v>
      </c>
      <c r="C94" s="15">
        <v>3.14079109108E11</v>
      </c>
      <c r="D94" s="15" t="s">
        <v>900</v>
      </c>
      <c r="E94" s="15">
        <v>41.1</v>
      </c>
      <c r="F94" s="15">
        <v>1.0</v>
      </c>
      <c r="G94" s="15">
        <v>5.55</v>
      </c>
      <c r="H94" s="15">
        <v>41.1</v>
      </c>
      <c r="I94" s="15" t="s">
        <v>435</v>
      </c>
      <c r="J94" s="15" t="s">
        <v>665</v>
      </c>
      <c r="K94" s="15" t="s">
        <v>665</v>
      </c>
    </row>
    <row r="95">
      <c r="A95" s="22" t="str">
        <f t="shared" si="1"/>
        <v>2022-07-19hifumi-japan</v>
      </c>
      <c r="B95" s="23">
        <v>44761.92986111111</v>
      </c>
      <c r="C95" s="15">
        <v>1.8549878713E11</v>
      </c>
      <c r="D95" s="15" t="s">
        <v>901</v>
      </c>
      <c r="E95" s="15">
        <v>23.04</v>
      </c>
      <c r="F95" s="15">
        <v>1.0</v>
      </c>
      <c r="G95" s="15">
        <v>8.99</v>
      </c>
      <c r="H95" s="15">
        <v>23.04</v>
      </c>
      <c r="I95" s="15" t="s">
        <v>435</v>
      </c>
      <c r="J95" s="15" t="s">
        <v>667</v>
      </c>
      <c r="K95" s="15" t="s">
        <v>667</v>
      </c>
    </row>
    <row r="96">
      <c r="A96" s="22" t="str">
        <f t="shared" si="1"/>
        <v>2022-07-14goryokaku</v>
      </c>
      <c r="B96" s="23">
        <v>44756.75486111111</v>
      </c>
      <c r="C96" s="15">
        <v>3.9416095736E11</v>
      </c>
      <c r="D96" s="15" t="s">
        <v>671</v>
      </c>
      <c r="E96" s="15">
        <v>54.14</v>
      </c>
      <c r="F96" s="15">
        <v>3.0</v>
      </c>
      <c r="G96" s="15">
        <v>0.0</v>
      </c>
      <c r="H96" s="15">
        <v>162.42</v>
      </c>
      <c r="I96" s="15" t="s">
        <v>435</v>
      </c>
      <c r="J96" s="15" t="s">
        <v>669</v>
      </c>
      <c r="K96" s="15" t="s">
        <v>669</v>
      </c>
    </row>
    <row r="97">
      <c r="D97" s="20"/>
    </row>
    <row r="98">
      <c r="D98" s="20"/>
    </row>
    <row r="99">
      <c r="D99" s="20"/>
    </row>
    <row r="100">
      <c r="D100" s="20"/>
    </row>
    <row r="101">
      <c r="D101" s="20"/>
    </row>
    <row r="102">
      <c r="D102" s="20"/>
    </row>
    <row r="103">
      <c r="D103" s="20"/>
    </row>
    <row r="104">
      <c r="D104" s="20"/>
    </row>
    <row r="105">
      <c r="D105" s="20"/>
    </row>
    <row r="106">
      <c r="D106" s="20"/>
    </row>
    <row r="107">
      <c r="D107" s="20"/>
    </row>
    <row r="108">
      <c r="D108" s="20"/>
    </row>
    <row r="109">
      <c r="D109" s="20"/>
    </row>
    <row r="110">
      <c r="D110" s="20"/>
    </row>
    <row r="111">
      <c r="D111" s="20"/>
    </row>
    <row r="112">
      <c r="D112" s="20"/>
    </row>
    <row r="113">
      <c r="D113" s="20"/>
    </row>
    <row r="114">
      <c r="D114" s="20"/>
    </row>
    <row r="115">
      <c r="D115" s="20"/>
    </row>
    <row r="116">
      <c r="D116" s="20"/>
    </row>
    <row r="117">
      <c r="D117" s="20"/>
    </row>
    <row r="118">
      <c r="D118" s="20"/>
    </row>
    <row r="119">
      <c r="D119" s="20"/>
    </row>
    <row r="120">
      <c r="D120" s="20"/>
    </row>
    <row r="121">
      <c r="D121" s="20"/>
    </row>
    <row r="122">
      <c r="D122" s="20"/>
    </row>
    <row r="123">
      <c r="D123" s="20"/>
    </row>
    <row r="124">
      <c r="D124" s="20"/>
    </row>
    <row r="125">
      <c r="D125" s="20"/>
    </row>
    <row r="126">
      <c r="D126" s="20"/>
    </row>
    <row r="127">
      <c r="D127" s="20"/>
    </row>
    <row r="128">
      <c r="D128" s="20"/>
    </row>
    <row r="129">
      <c r="D129" s="20"/>
    </row>
    <row r="130">
      <c r="D130" s="20"/>
    </row>
    <row r="131">
      <c r="D131" s="20"/>
    </row>
    <row r="132">
      <c r="D132" s="20"/>
    </row>
    <row r="133">
      <c r="D133" s="20"/>
    </row>
    <row r="134">
      <c r="D134" s="20"/>
    </row>
    <row r="135">
      <c r="D135" s="20"/>
    </row>
    <row r="136">
      <c r="D136" s="20"/>
    </row>
    <row r="137">
      <c r="D137" s="20"/>
    </row>
    <row r="138">
      <c r="D138" s="20"/>
    </row>
    <row r="139">
      <c r="D139" s="20"/>
    </row>
    <row r="140">
      <c r="D140" s="20"/>
    </row>
    <row r="141">
      <c r="D141" s="20"/>
    </row>
    <row r="142">
      <c r="D142" s="20"/>
    </row>
    <row r="143">
      <c r="D143" s="20"/>
    </row>
    <row r="144">
      <c r="D144" s="20"/>
    </row>
    <row r="145">
      <c r="D145" s="20"/>
    </row>
    <row r="146">
      <c r="D146" s="20"/>
    </row>
    <row r="147">
      <c r="D147" s="20"/>
    </row>
    <row r="148">
      <c r="D148" s="20"/>
    </row>
    <row r="149">
      <c r="D149" s="20"/>
    </row>
    <row r="150">
      <c r="D150" s="20"/>
    </row>
    <row r="151">
      <c r="D151" s="20"/>
    </row>
    <row r="152">
      <c r="D152" s="20"/>
    </row>
    <row r="153">
      <c r="D153" s="20"/>
    </row>
    <row r="154">
      <c r="D154" s="20"/>
    </row>
    <row r="155">
      <c r="D155" s="20"/>
    </row>
    <row r="156">
      <c r="D156" s="20"/>
    </row>
    <row r="157">
      <c r="D157" s="20"/>
    </row>
    <row r="158">
      <c r="D158" s="20"/>
    </row>
    <row r="159">
      <c r="D159" s="20"/>
    </row>
    <row r="160">
      <c r="D160" s="20"/>
    </row>
    <row r="161">
      <c r="D161" s="20"/>
    </row>
    <row r="162">
      <c r="D162" s="20"/>
    </row>
    <row r="163">
      <c r="D163" s="20"/>
    </row>
    <row r="164">
      <c r="D164" s="20"/>
    </row>
    <row r="165">
      <c r="D165" s="20"/>
    </row>
    <row r="166">
      <c r="D166" s="20"/>
    </row>
    <row r="167">
      <c r="D167" s="20"/>
    </row>
    <row r="168">
      <c r="D168" s="20"/>
    </row>
    <row r="169">
      <c r="D169" s="20"/>
    </row>
    <row r="170">
      <c r="D170" s="20"/>
    </row>
    <row r="171">
      <c r="D171" s="20"/>
    </row>
    <row r="172">
      <c r="D172" s="20"/>
    </row>
    <row r="173">
      <c r="D173" s="20"/>
    </row>
    <row r="174">
      <c r="D174" s="20"/>
    </row>
    <row r="175">
      <c r="D175" s="20"/>
    </row>
    <row r="176">
      <c r="D176" s="20"/>
    </row>
    <row r="177">
      <c r="D177" s="20"/>
    </row>
    <row r="178">
      <c r="D178" s="20"/>
    </row>
    <row r="179">
      <c r="D179" s="20"/>
    </row>
    <row r="180">
      <c r="D180" s="20"/>
    </row>
    <row r="181">
      <c r="D181" s="20"/>
    </row>
    <row r="182">
      <c r="D182" s="20"/>
    </row>
    <row r="183">
      <c r="D183" s="20"/>
    </row>
    <row r="184">
      <c r="D184" s="20"/>
    </row>
    <row r="185">
      <c r="D185" s="20"/>
    </row>
    <row r="186">
      <c r="D186" s="20"/>
    </row>
    <row r="187">
      <c r="D187" s="20"/>
    </row>
    <row r="188">
      <c r="D188" s="20"/>
    </row>
    <row r="189">
      <c r="D189" s="20"/>
    </row>
    <row r="190">
      <c r="D190" s="20"/>
    </row>
    <row r="191">
      <c r="D191" s="20"/>
    </row>
    <row r="192">
      <c r="D192" s="20"/>
    </row>
    <row r="193">
      <c r="D193" s="20"/>
    </row>
    <row r="194">
      <c r="D194" s="20"/>
    </row>
    <row r="195">
      <c r="D195" s="20"/>
    </row>
    <row r="196">
      <c r="D196" s="20"/>
    </row>
    <row r="197">
      <c r="D197" s="20"/>
    </row>
    <row r="198">
      <c r="D198" s="20"/>
    </row>
    <row r="199">
      <c r="D199" s="20"/>
    </row>
    <row r="200">
      <c r="D200" s="20"/>
    </row>
    <row r="201">
      <c r="D201" s="20"/>
    </row>
    <row r="202">
      <c r="D202" s="20"/>
    </row>
    <row r="203">
      <c r="D203" s="20"/>
    </row>
    <row r="204">
      <c r="D204" s="20"/>
    </row>
    <row r="205">
      <c r="D205" s="20"/>
    </row>
    <row r="206">
      <c r="D206" s="20"/>
    </row>
    <row r="207">
      <c r="D207" s="20"/>
    </row>
    <row r="208">
      <c r="D208" s="20"/>
    </row>
    <row r="209">
      <c r="D209" s="20"/>
    </row>
    <row r="210">
      <c r="D210" s="20"/>
    </row>
    <row r="211">
      <c r="D211" s="20"/>
    </row>
    <row r="212">
      <c r="D212" s="20"/>
    </row>
    <row r="213">
      <c r="D213" s="20"/>
    </row>
    <row r="214">
      <c r="D214" s="20"/>
    </row>
    <row r="215">
      <c r="D215" s="20"/>
    </row>
    <row r="216">
      <c r="D216" s="20"/>
    </row>
    <row r="217">
      <c r="D217" s="20"/>
    </row>
    <row r="218">
      <c r="D218" s="20"/>
    </row>
    <row r="219">
      <c r="D219" s="20"/>
    </row>
    <row r="220">
      <c r="D220" s="20"/>
    </row>
    <row r="221">
      <c r="D221" s="20"/>
    </row>
    <row r="222">
      <c r="D222" s="20"/>
    </row>
    <row r="223">
      <c r="D223" s="20"/>
    </row>
    <row r="224">
      <c r="D224" s="20"/>
    </row>
    <row r="225">
      <c r="D225" s="20"/>
    </row>
    <row r="226">
      <c r="D226" s="20"/>
    </row>
    <row r="227">
      <c r="D227" s="20"/>
    </row>
    <row r="228">
      <c r="D228" s="20"/>
    </row>
    <row r="229">
      <c r="D229" s="20"/>
    </row>
    <row r="230">
      <c r="D230" s="20"/>
    </row>
    <row r="231">
      <c r="D231" s="20"/>
    </row>
    <row r="232">
      <c r="D232" s="20"/>
    </row>
    <row r="233">
      <c r="D233" s="20"/>
    </row>
    <row r="234">
      <c r="D234" s="20"/>
    </row>
    <row r="235">
      <c r="D235" s="20"/>
    </row>
    <row r="236">
      <c r="D236" s="20"/>
    </row>
    <row r="237">
      <c r="D237" s="20"/>
    </row>
    <row r="238">
      <c r="D238" s="20"/>
    </row>
    <row r="239">
      <c r="D239" s="20"/>
    </row>
    <row r="240">
      <c r="D240" s="20"/>
    </row>
    <row r="241">
      <c r="D241" s="20"/>
    </row>
    <row r="242">
      <c r="D242" s="20"/>
    </row>
    <row r="243">
      <c r="D243" s="20"/>
    </row>
    <row r="244">
      <c r="D244" s="20"/>
    </row>
    <row r="245">
      <c r="D245" s="20"/>
    </row>
    <row r="246">
      <c r="D246" s="20"/>
    </row>
    <row r="247">
      <c r="D247" s="20"/>
    </row>
    <row r="248">
      <c r="D248" s="20"/>
    </row>
    <row r="249">
      <c r="D249" s="20"/>
    </row>
    <row r="250">
      <c r="D250" s="20"/>
    </row>
    <row r="251">
      <c r="D251" s="20"/>
    </row>
    <row r="252">
      <c r="D252" s="20"/>
    </row>
    <row r="253">
      <c r="D253" s="20"/>
    </row>
    <row r="254">
      <c r="D254" s="20"/>
    </row>
    <row r="255">
      <c r="D255" s="20"/>
    </row>
    <row r="256">
      <c r="D256" s="20"/>
    </row>
    <row r="257">
      <c r="D257" s="20"/>
    </row>
    <row r="258">
      <c r="D258" s="20"/>
    </row>
    <row r="259">
      <c r="D259" s="20"/>
    </row>
    <row r="260">
      <c r="D260" s="20"/>
    </row>
    <row r="261">
      <c r="D261" s="20"/>
    </row>
    <row r="262">
      <c r="D262" s="20"/>
    </row>
    <row r="263">
      <c r="D263" s="20"/>
    </row>
    <row r="264">
      <c r="D264" s="20"/>
    </row>
    <row r="265">
      <c r="D265" s="20"/>
    </row>
    <row r="266">
      <c r="D266" s="20"/>
    </row>
    <row r="267">
      <c r="D267" s="20"/>
    </row>
    <row r="268">
      <c r="D268" s="20"/>
    </row>
    <row r="269">
      <c r="D269" s="20"/>
    </row>
    <row r="270">
      <c r="D270" s="20"/>
    </row>
    <row r="271">
      <c r="D271" s="20"/>
    </row>
    <row r="272">
      <c r="D272" s="20"/>
    </row>
    <row r="273">
      <c r="D273" s="20"/>
    </row>
    <row r="274">
      <c r="D274" s="20"/>
    </row>
    <row r="275">
      <c r="D275" s="20"/>
    </row>
    <row r="276">
      <c r="D276" s="20"/>
    </row>
    <row r="277">
      <c r="D277" s="20"/>
    </row>
    <row r="278">
      <c r="D278" s="20"/>
    </row>
    <row r="279">
      <c r="D279" s="20"/>
    </row>
    <row r="280">
      <c r="D280" s="20"/>
    </row>
    <row r="281">
      <c r="D281" s="20"/>
    </row>
    <row r="282">
      <c r="D282" s="20"/>
    </row>
    <row r="283">
      <c r="D283" s="20"/>
    </row>
    <row r="284">
      <c r="D284" s="20"/>
    </row>
    <row r="285">
      <c r="D285" s="20"/>
    </row>
    <row r="286">
      <c r="D286" s="20"/>
    </row>
    <row r="287">
      <c r="D287" s="20"/>
    </row>
    <row r="288">
      <c r="D288" s="20"/>
    </row>
    <row r="289">
      <c r="D289" s="20"/>
    </row>
    <row r="290">
      <c r="D290" s="20"/>
    </row>
    <row r="291">
      <c r="D291" s="20"/>
    </row>
    <row r="292">
      <c r="D292" s="20"/>
    </row>
    <row r="293">
      <c r="D293" s="20"/>
    </row>
    <row r="294">
      <c r="D294" s="20"/>
    </row>
    <row r="295">
      <c r="D295" s="20"/>
    </row>
    <row r="296">
      <c r="D296" s="20"/>
    </row>
    <row r="297">
      <c r="D297" s="20"/>
    </row>
    <row r="298">
      <c r="D298" s="20"/>
    </row>
    <row r="299">
      <c r="D299" s="20"/>
    </row>
    <row r="300">
      <c r="D300" s="20"/>
    </row>
    <row r="301">
      <c r="D301" s="20"/>
    </row>
    <row r="302">
      <c r="D302" s="20"/>
    </row>
    <row r="303">
      <c r="D303" s="20"/>
    </row>
    <row r="304">
      <c r="D304" s="20"/>
    </row>
    <row r="305">
      <c r="D305" s="20"/>
    </row>
    <row r="306">
      <c r="D306" s="20"/>
    </row>
    <row r="307">
      <c r="D307" s="20"/>
    </row>
    <row r="308">
      <c r="D308" s="20"/>
    </row>
    <row r="309">
      <c r="D309" s="20"/>
    </row>
    <row r="310">
      <c r="D310" s="20"/>
    </row>
    <row r="311">
      <c r="D311" s="20"/>
    </row>
    <row r="312">
      <c r="D312" s="20"/>
    </row>
    <row r="313">
      <c r="D313" s="20"/>
    </row>
    <row r="314">
      <c r="D314" s="20"/>
    </row>
    <row r="315">
      <c r="D315" s="20"/>
    </row>
    <row r="316">
      <c r="D316" s="20"/>
    </row>
    <row r="317">
      <c r="D317" s="20"/>
    </row>
    <row r="318">
      <c r="D318" s="20"/>
    </row>
    <row r="319">
      <c r="D319" s="20"/>
    </row>
    <row r="320">
      <c r="D320" s="20"/>
    </row>
    <row r="321">
      <c r="D321" s="20"/>
    </row>
    <row r="322">
      <c r="D322" s="20"/>
    </row>
    <row r="323">
      <c r="D323" s="20"/>
    </row>
    <row r="324">
      <c r="D324" s="20"/>
    </row>
    <row r="325">
      <c r="D325" s="20"/>
    </row>
    <row r="326">
      <c r="D326" s="20"/>
    </row>
    <row r="327">
      <c r="D327" s="20"/>
    </row>
    <row r="328">
      <c r="D328" s="20"/>
    </row>
    <row r="329">
      <c r="D329" s="20"/>
    </row>
    <row r="330">
      <c r="D330" s="20"/>
    </row>
    <row r="331">
      <c r="D331" s="20"/>
    </row>
    <row r="332">
      <c r="D332" s="20"/>
    </row>
    <row r="333">
      <c r="D333" s="20"/>
    </row>
    <row r="334">
      <c r="D334" s="20"/>
    </row>
    <row r="335">
      <c r="D335" s="20"/>
    </row>
    <row r="336">
      <c r="D336" s="20"/>
    </row>
    <row r="337">
      <c r="D337" s="20"/>
    </row>
    <row r="338">
      <c r="D338" s="20"/>
    </row>
    <row r="339">
      <c r="D339" s="20"/>
    </row>
    <row r="340">
      <c r="D340" s="20"/>
    </row>
    <row r="341">
      <c r="D341" s="20"/>
    </row>
    <row r="342">
      <c r="D342" s="20"/>
    </row>
    <row r="343">
      <c r="D343" s="20"/>
    </row>
    <row r="344">
      <c r="D344" s="20"/>
    </row>
    <row r="345">
      <c r="D345" s="20"/>
    </row>
    <row r="346">
      <c r="D346" s="20"/>
    </row>
    <row r="347">
      <c r="D347" s="20"/>
    </row>
    <row r="348">
      <c r="D348" s="20"/>
    </row>
    <row r="349">
      <c r="D349" s="20"/>
    </row>
    <row r="350">
      <c r="D350" s="20"/>
    </row>
    <row r="351">
      <c r="D351" s="20"/>
    </row>
    <row r="352">
      <c r="D352" s="20"/>
    </row>
    <row r="353">
      <c r="D353" s="20"/>
    </row>
    <row r="354">
      <c r="D354" s="20"/>
    </row>
    <row r="355">
      <c r="D355" s="20"/>
    </row>
    <row r="356">
      <c r="D356" s="20"/>
    </row>
    <row r="357">
      <c r="D357" s="20"/>
    </row>
    <row r="358">
      <c r="D358" s="20"/>
    </row>
    <row r="359">
      <c r="D359" s="20"/>
    </row>
    <row r="360">
      <c r="D360" s="20"/>
    </row>
    <row r="361">
      <c r="D361" s="20"/>
    </row>
    <row r="362">
      <c r="D362" s="20"/>
    </row>
    <row r="363">
      <c r="D363" s="20"/>
    </row>
    <row r="364">
      <c r="D364" s="20"/>
    </row>
    <row r="365">
      <c r="D365" s="20"/>
    </row>
    <row r="366">
      <c r="D366" s="20"/>
    </row>
    <row r="367">
      <c r="D367" s="20"/>
    </row>
    <row r="368">
      <c r="D368" s="20"/>
    </row>
    <row r="369">
      <c r="D369" s="20"/>
    </row>
    <row r="370">
      <c r="D370" s="20"/>
    </row>
    <row r="371">
      <c r="D371" s="20"/>
    </row>
    <row r="372">
      <c r="D372" s="20"/>
    </row>
    <row r="373">
      <c r="D373" s="20"/>
    </row>
    <row r="374">
      <c r="D374" s="20"/>
    </row>
    <row r="375">
      <c r="D375" s="20"/>
    </row>
    <row r="376">
      <c r="D376" s="20"/>
    </row>
    <row r="377">
      <c r="D377" s="20"/>
    </row>
    <row r="378">
      <c r="D378" s="20"/>
    </row>
    <row r="379">
      <c r="D379" s="20"/>
    </row>
    <row r="380">
      <c r="D380" s="20"/>
    </row>
    <row r="381">
      <c r="D381" s="20"/>
    </row>
    <row r="382">
      <c r="D382" s="20"/>
    </row>
    <row r="383">
      <c r="D383" s="20"/>
    </row>
    <row r="384">
      <c r="D384" s="20"/>
    </row>
    <row r="385">
      <c r="D385" s="20"/>
    </row>
    <row r="386">
      <c r="D386" s="20"/>
    </row>
    <row r="387">
      <c r="D387" s="20"/>
    </row>
    <row r="388">
      <c r="D388" s="20"/>
    </row>
    <row r="389">
      <c r="D389" s="20"/>
    </row>
    <row r="390">
      <c r="D390" s="20"/>
    </row>
    <row r="391">
      <c r="D391" s="20"/>
    </row>
    <row r="392">
      <c r="D392" s="20"/>
    </row>
    <row r="393">
      <c r="D393" s="20"/>
    </row>
    <row r="394">
      <c r="D394" s="20"/>
    </row>
    <row r="395">
      <c r="D395" s="20"/>
    </row>
    <row r="396">
      <c r="D396" s="20"/>
    </row>
    <row r="397">
      <c r="D397" s="20"/>
    </row>
    <row r="398">
      <c r="D398" s="20"/>
    </row>
    <row r="399">
      <c r="D399" s="20"/>
    </row>
    <row r="400">
      <c r="D400" s="20"/>
    </row>
    <row r="401">
      <c r="D401" s="20"/>
    </row>
    <row r="402">
      <c r="D402" s="20"/>
    </row>
    <row r="403">
      <c r="D403" s="20"/>
    </row>
    <row r="404">
      <c r="D404" s="20"/>
    </row>
    <row r="405">
      <c r="D405" s="20"/>
    </row>
    <row r="406">
      <c r="D406" s="20"/>
    </row>
    <row r="407">
      <c r="D407" s="20"/>
    </row>
    <row r="408">
      <c r="D408" s="20"/>
    </row>
    <row r="409">
      <c r="D409" s="20"/>
    </row>
    <row r="410">
      <c r="D410" s="20"/>
    </row>
    <row r="411">
      <c r="D411" s="20"/>
    </row>
    <row r="412">
      <c r="D412" s="20"/>
    </row>
    <row r="413">
      <c r="D413" s="20"/>
    </row>
    <row r="414">
      <c r="D414" s="20"/>
    </row>
    <row r="415">
      <c r="D415" s="20"/>
    </row>
    <row r="416">
      <c r="D416" s="20"/>
    </row>
    <row r="417">
      <c r="D417" s="20"/>
    </row>
    <row r="418">
      <c r="D418" s="20"/>
    </row>
    <row r="419">
      <c r="D419" s="20"/>
    </row>
    <row r="420">
      <c r="D420" s="20"/>
    </row>
    <row r="421">
      <c r="D421" s="20"/>
    </row>
    <row r="422">
      <c r="D422" s="20"/>
    </row>
    <row r="423">
      <c r="D423" s="20"/>
    </row>
    <row r="424">
      <c r="D424" s="20"/>
    </row>
    <row r="425">
      <c r="D425" s="20"/>
    </row>
    <row r="426">
      <c r="D426" s="20"/>
    </row>
    <row r="427">
      <c r="D427" s="20"/>
    </row>
    <row r="428">
      <c r="D428" s="20"/>
    </row>
    <row r="429">
      <c r="D429" s="20"/>
    </row>
    <row r="430">
      <c r="D430" s="20"/>
    </row>
    <row r="431">
      <c r="D431" s="20"/>
    </row>
    <row r="432">
      <c r="D432" s="20"/>
    </row>
    <row r="433">
      <c r="D433" s="20"/>
    </row>
    <row r="434">
      <c r="D434" s="20"/>
    </row>
    <row r="435">
      <c r="D435" s="20"/>
    </row>
    <row r="436">
      <c r="D436" s="20"/>
    </row>
    <row r="437">
      <c r="D437" s="20"/>
    </row>
    <row r="438">
      <c r="D438" s="20"/>
    </row>
    <row r="439">
      <c r="D439" s="20"/>
    </row>
    <row r="440">
      <c r="D440" s="20"/>
    </row>
    <row r="441">
      <c r="D441" s="20"/>
    </row>
    <row r="442">
      <c r="D442" s="20"/>
    </row>
    <row r="443">
      <c r="D443" s="20"/>
    </row>
    <row r="444">
      <c r="D444" s="20"/>
    </row>
    <row r="445">
      <c r="D445" s="20"/>
    </row>
    <row r="446">
      <c r="D446" s="20"/>
    </row>
    <row r="447">
      <c r="D447" s="20"/>
    </row>
    <row r="448">
      <c r="D448" s="20"/>
    </row>
    <row r="449">
      <c r="D449" s="20"/>
    </row>
    <row r="450">
      <c r="D450" s="20"/>
    </row>
    <row r="451">
      <c r="D451" s="20"/>
    </row>
    <row r="452">
      <c r="D452" s="20"/>
    </row>
    <row r="453">
      <c r="D453" s="20"/>
    </row>
    <row r="454">
      <c r="D454" s="20"/>
    </row>
    <row r="455">
      <c r="D455" s="20"/>
    </row>
    <row r="456">
      <c r="D456" s="20"/>
    </row>
    <row r="457">
      <c r="D457" s="20"/>
    </row>
    <row r="458">
      <c r="D458" s="20"/>
    </row>
    <row r="459">
      <c r="D459" s="20"/>
    </row>
    <row r="460">
      <c r="D460" s="20"/>
    </row>
    <row r="461">
      <c r="D461" s="20"/>
    </row>
    <row r="462">
      <c r="D462" s="20"/>
    </row>
    <row r="463">
      <c r="D463" s="20"/>
    </row>
    <row r="464">
      <c r="D464" s="20"/>
    </row>
    <row r="465">
      <c r="D465" s="20"/>
    </row>
    <row r="466">
      <c r="D466" s="20"/>
    </row>
    <row r="467">
      <c r="D467" s="20"/>
    </row>
    <row r="468">
      <c r="D468" s="20"/>
    </row>
    <row r="469">
      <c r="D469" s="20"/>
    </row>
    <row r="470">
      <c r="D470" s="20"/>
    </row>
    <row r="471">
      <c r="D471" s="20"/>
    </row>
    <row r="472">
      <c r="D472" s="20"/>
    </row>
    <row r="473">
      <c r="D473" s="20"/>
    </row>
    <row r="474">
      <c r="D474" s="20"/>
    </row>
    <row r="475">
      <c r="D475" s="20"/>
    </row>
    <row r="476">
      <c r="D476" s="20"/>
    </row>
    <row r="477">
      <c r="D477" s="20"/>
    </row>
    <row r="478">
      <c r="D478" s="20"/>
    </row>
    <row r="479">
      <c r="D479" s="20"/>
    </row>
    <row r="480">
      <c r="D480" s="20"/>
    </row>
    <row r="481">
      <c r="D481" s="20"/>
    </row>
    <row r="482">
      <c r="D482" s="20"/>
    </row>
    <row r="483">
      <c r="D483" s="20"/>
    </row>
    <row r="484">
      <c r="D484" s="20"/>
    </row>
    <row r="485">
      <c r="D485" s="20"/>
    </row>
    <row r="486">
      <c r="D486" s="20"/>
    </row>
    <row r="487">
      <c r="D487" s="20"/>
    </row>
    <row r="488">
      <c r="D488" s="20"/>
    </row>
    <row r="489">
      <c r="D489" s="20"/>
    </row>
    <row r="490">
      <c r="D490" s="20"/>
    </row>
    <row r="491">
      <c r="D491" s="20"/>
    </row>
    <row r="492">
      <c r="D492" s="20"/>
    </row>
    <row r="493">
      <c r="D493" s="20"/>
    </row>
    <row r="494">
      <c r="D494" s="20"/>
    </row>
    <row r="495">
      <c r="D495" s="20"/>
    </row>
    <row r="496">
      <c r="D496" s="20"/>
    </row>
    <row r="497">
      <c r="D497" s="20"/>
    </row>
    <row r="498">
      <c r="D498" s="20"/>
    </row>
    <row r="499">
      <c r="D499" s="20"/>
    </row>
    <row r="500">
      <c r="D500" s="20"/>
    </row>
    <row r="501">
      <c r="D501" s="20"/>
    </row>
    <row r="502">
      <c r="D502" s="20"/>
    </row>
    <row r="503">
      <c r="D503" s="20"/>
    </row>
    <row r="504">
      <c r="D504" s="20"/>
    </row>
    <row r="505">
      <c r="D505" s="20"/>
    </row>
    <row r="506">
      <c r="D506" s="20"/>
    </row>
    <row r="507">
      <c r="D507" s="20"/>
    </row>
    <row r="508">
      <c r="D508" s="20"/>
    </row>
    <row r="509">
      <c r="D509" s="20"/>
    </row>
    <row r="510">
      <c r="D510" s="20"/>
    </row>
    <row r="511">
      <c r="D511" s="20"/>
    </row>
    <row r="512">
      <c r="D512" s="20"/>
    </row>
    <row r="513">
      <c r="D513" s="20"/>
    </row>
    <row r="514">
      <c r="D514" s="20"/>
    </row>
    <row r="515">
      <c r="D515" s="20"/>
    </row>
    <row r="516">
      <c r="D516" s="20"/>
    </row>
    <row r="517">
      <c r="D517" s="20"/>
    </row>
    <row r="518">
      <c r="D518" s="20"/>
    </row>
    <row r="519">
      <c r="D519" s="20"/>
    </row>
    <row r="520">
      <c r="D520" s="20"/>
    </row>
    <row r="521">
      <c r="D521" s="20"/>
    </row>
    <row r="522">
      <c r="D522" s="20"/>
    </row>
    <row r="523">
      <c r="D523" s="20"/>
    </row>
    <row r="524">
      <c r="D524" s="20"/>
    </row>
    <row r="525">
      <c r="D525" s="20"/>
    </row>
    <row r="526">
      <c r="D526" s="20"/>
    </row>
    <row r="527">
      <c r="D527" s="20"/>
    </row>
    <row r="528">
      <c r="D528" s="20"/>
    </row>
    <row r="529">
      <c r="D529" s="20"/>
    </row>
    <row r="530">
      <c r="D530" s="20"/>
    </row>
    <row r="531">
      <c r="D531" s="20"/>
    </row>
    <row r="532">
      <c r="D532" s="20"/>
    </row>
    <row r="533">
      <c r="D533" s="20"/>
    </row>
    <row r="534">
      <c r="D534" s="20"/>
    </row>
    <row r="535">
      <c r="D535" s="20"/>
    </row>
    <row r="536">
      <c r="D536" s="20"/>
    </row>
    <row r="537">
      <c r="D537" s="20"/>
    </row>
    <row r="538">
      <c r="D538" s="20"/>
    </row>
    <row r="539">
      <c r="D539" s="20"/>
    </row>
    <row r="540">
      <c r="D540" s="20"/>
    </row>
    <row r="541">
      <c r="D541" s="20"/>
    </row>
    <row r="542">
      <c r="D542" s="20"/>
    </row>
    <row r="543">
      <c r="D543" s="20"/>
    </row>
    <row r="544">
      <c r="D544" s="20"/>
    </row>
    <row r="545">
      <c r="D545" s="20"/>
    </row>
    <row r="546">
      <c r="D546" s="20"/>
    </row>
    <row r="547">
      <c r="D547" s="20"/>
    </row>
    <row r="548">
      <c r="D548" s="20"/>
    </row>
    <row r="549">
      <c r="D549" s="20"/>
    </row>
    <row r="550">
      <c r="D550" s="20"/>
    </row>
    <row r="551">
      <c r="D551" s="20"/>
    </row>
    <row r="552">
      <c r="D552" s="20"/>
    </row>
    <row r="553">
      <c r="D553" s="20"/>
    </row>
    <row r="554">
      <c r="D554" s="20"/>
    </row>
    <row r="555">
      <c r="D555" s="20"/>
    </row>
    <row r="556">
      <c r="D556" s="20"/>
    </row>
    <row r="557">
      <c r="D557" s="20"/>
    </row>
    <row r="558">
      <c r="D558" s="20"/>
    </row>
    <row r="559">
      <c r="D559" s="20"/>
    </row>
    <row r="560">
      <c r="D560" s="20"/>
    </row>
    <row r="561">
      <c r="D561" s="20"/>
    </row>
    <row r="562">
      <c r="D562" s="20"/>
    </row>
    <row r="563">
      <c r="D563" s="20"/>
    </row>
    <row r="564">
      <c r="D564" s="20"/>
    </row>
    <row r="565">
      <c r="D565" s="20"/>
    </row>
    <row r="566">
      <c r="D566" s="20"/>
    </row>
    <row r="567">
      <c r="D567" s="20"/>
    </row>
    <row r="568">
      <c r="D568" s="20"/>
    </row>
    <row r="569">
      <c r="D569" s="20"/>
    </row>
    <row r="570">
      <c r="D570" s="20"/>
    </row>
    <row r="571">
      <c r="D571" s="20"/>
    </row>
    <row r="572">
      <c r="D572" s="20"/>
    </row>
    <row r="573">
      <c r="D573" s="20"/>
    </row>
    <row r="574">
      <c r="D574" s="20"/>
    </row>
    <row r="575">
      <c r="D575" s="20"/>
    </row>
    <row r="576">
      <c r="D576" s="20"/>
    </row>
    <row r="577">
      <c r="D577" s="20"/>
    </row>
    <row r="578">
      <c r="D578" s="20"/>
    </row>
    <row r="579">
      <c r="D579" s="20"/>
    </row>
    <row r="580">
      <c r="D580" s="20"/>
    </row>
    <row r="581">
      <c r="D581" s="20"/>
    </row>
    <row r="582">
      <c r="D582" s="20"/>
    </row>
    <row r="583">
      <c r="D583" s="20"/>
    </row>
    <row r="584">
      <c r="D584" s="20"/>
    </row>
    <row r="585">
      <c r="D585" s="20"/>
    </row>
    <row r="586">
      <c r="D586" s="20"/>
    </row>
    <row r="587">
      <c r="D587" s="20"/>
    </row>
    <row r="588">
      <c r="D588" s="20"/>
    </row>
    <row r="589">
      <c r="D589" s="20"/>
    </row>
    <row r="590">
      <c r="D590" s="20"/>
    </row>
    <row r="591">
      <c r="D591" s="20"/>
    </row>
    <row r="592">
      <c r="D592" s="20"/>
    </row>
    <row r="593">
      <c r="D593" s="20"/>
    </row>
    <row r="594">
      <c r="D594" s="20"/>
    </row>
    <row r="595">
      <c r="D595" s="20"/>
    </row>
    <row r="596">
      <c r="D596" s="20"/>
    </row>
    <row r="597">
      <c r="D597" s="20"/>
    </row>
    <row r="598">
      <c r="D598" s="20"/>
    </row>
    <row r="599">
      <c r="D599" s="20"/>
    </row>
    <row r="600">
      <c r="D600" s="20"/>
    </row>
    <row r="601">
      <c r="D601" s="20"/>
    </row>
    <row r="602">
      <c r="D602" s="20"/>
    </row>
    <row r="603">
      <c r="D603" s="20"/>
    </row>
    <row r="604">
      <c r="D604" s="20"/>
    </row>
    <row r="605">
      <c r="D605" s="20"/>
    </row>
    <row r="606">
      <c r="D606" s="20"/>
    </row>
    <row r="607">
      <c r="D607" s="20"/>
    </row>
    <row r="608">
      <c r="D608" s="20"/>
    </row>
    <row r="609">
      <c r="D609" s="20"/>
    </row>
    <row r="610">
      <c r="D610" s="20"/>
    </row>
    <row r="611">
      <c r="D611" s="20"/>
    </row>
    <row r="612">
      <c r="D612" s="20"/>
    </row>
    <row r="613">
      <c r="D613" s="20"/>
    </row>
    <row r="614">
      <c r="D614" s="20"/>
    </row>
    <row r="615">
      <c r="D615" s="20"/>
    </row>
    <row r="616">
      <c r="D616" s="20"/>
    </row>
    <row r="617">
      <c r="D617" s="20"/>
    </row>
    <row r="618">
      <c r="D618" s="20"/>
    </row>
    <row r="619">
      <c r="D619" s="20"/>
    </row>
    <row r="620">
      <c r="D620" s="20"/>
    </row>
    <row r="621">
      <c r="D621" s="20"/>
    </row>
    <row r="622">
      <c r="D622" s="20"/>
    </row>
    <row r="623">
      <c r="D623" s="20"/>
    </row>
    <row r="624">
      <c r="D624" s="20"/>
    </row>
    <row r="625">
      <c r="D625" s="20"/>
    </row>
    <row r="626">
      <c r="D626" s="20"/>
    </row>
    <row r="627">
      <c r="D627" s="20"/>
    </row>
    <row r="628">
      <c r="D628" s="20"/>
    </row>
    <row r="629">
      <c r="D629" s="20"/>
    </row>
    <row r="630">
      <c r="D630" s="20"/>
    </row>
    <row r="631">
      <c r="D631" s="20"/>
    </row>
    <row r="632">
      <c r="D632" s="20"/>
    </row>
    <row r="633">
      <c r="D633" s="20"/>
    </row>
    <row r="634">
      <c r="D634" s="20"/>
    </row>
    <row r="635">
      <c r="D635" s="20"/>
    </row>
    <row r="636">
      <c r="D636" s="20"/>
    </row>
    <row r="637">
      <c r="D637" s="20"/>
    </row>
    <row r="638">
      <c r="D638" s="20"/>
    </row>
    <row r="639">
      <c r="D639" s="20"/>
    </row>
    <row r="640">
      <c r="D640" s="20"/>
    </row>
    <row r="641">
      <c r="D641" s="20"/>
    </row>
    <row r="642">
      <c r="D642" s="20"/>
    </row>
    <row r="643">
      <c r="D643" s="20"/>
    </row>
    <row r="644">
      <c r="D644" s="20"/>
    </row>
    <row r="645">
      <c r="D645" s="20"/>
    </row>
    <row r="646">
      <c r="D646" s="20"/>
    </row>
    <row r="647">
      <c r="D647" s="20"/>
    </row>
    <row r="648">
      <c r="D648" s="20"/>
    </row>
    <row r="649">
      <c r="D649" s="20"/>
    </row>
    <row r="650">
      <c r="D650" s="20"/>
    </row>
    <row r="651">
      <c r="D651" s="20"/>
    </row>
    <row r="652">
      <c r="D652" s="20"/>
    </row>
    <row r="653">
      <c r="D653" s="20"/>
    </row>
    <row r="654">
      <c r="D654" s="20"/>
    </row>
    <row r="655">
      <c r="D655" s="20"/>
    </row>
    <row r="656">
      <c r="D656" s="20"/>
    </row>
    <row r="657">
      <c r="D657" s="20"/>
    </row>
    <row r="658">
      <c r="D658" s="20"/>
    </row>
    <row r="659">
      <c r="D659" s="20"/>
    </row>
    <row r="660">
      <c r="D660" s="20"/>
    </row>
    <row r="661">
      <c r="D661" s="20"/>
    </row>
    <row r="662">
      <c r="D662" s="20"/>
    </row>
    <row r="663">
      <c r="D663" s="20"/>
    </row>
    <row r="664">
      <c r="D664" s="20"/>
    </row>
    <row r="665">
      <c r="D665" s="20"/>
    </row>
    <row r="666">
      <c r="D666" s="20"/>
    </row>
    <row r="667">
      <c r="D667" s="20"/>
    </row>
    <row r="668">
      <c r="D668" s="20"/>
    </row>
    <row r="669">
      <c r="D669" s="20"/>
    </row>
    <row r="670">
      <c r="D670" s="20"/>
    </row>
    <row r="671">
      <c r="D671" s="20"/>
    </row>
    <row r="672">
      <c r="D672" s="20"/>
    </row>
    <row r="673">
      <c r="D673" s="20"/>
    </row>
    <row r="674">
      <c r="D674" s="20"/>
    </row>
    <row r="675">
      <c r="D675" s="20"/>
    </row>
    <row r="676">
      <c r="D676" s="20"/>
    </row>
    <row r="677">
      <c r="D677" s="20"/>
    </row>
    <row r="678">
      <c r="D678" s="20"/>
    </row>
    <row r="679">
      <c r="D679" s="20"/>
    </row>
    <row r="680">
      <c r="D680" s="20"/>
    </row>
    <row r="681">
      <c r="D681" s="20"/>
    </row>
    <row r="682">
      <c r="D682" s="20"/>
    </row>
    <row r="683">
      <c r="D683" s="20"/>
    </row>
    <row r="684">
      <c r="D684" s="20"/>
    </row>
    <row r="685">
      <c r="D685" s="20"/>
    </row>
    <row r="686">
      <c r="D686" s="20"/>
    </row>
    <row r="687">
      <c r="D687" s="20"/>
    </row>
    <row r="688">
      <c r="D688" s="20"/>
    </row>
    <row r="689">
      <c r="D689" s="20"/>
    </row>
    <row r="690">
      <c r="D690" s="20"/>
    </row>
    <row r="691">
      <c r="D691" s="20"/>
    </row>
    <row r="692">
      <c r="D692" s="20"/>
    </row>
    <row r="693">
      <c r="D693" s="20"/>
    </row>
    <row r="694">
      <c r="D694" s="20"/>
    </row>
    <row r="695">
      <c r="D695" s="20"/>
    </row>
    <row r="696">
      <c r="D696" s="20"/>
    </row>
    <row r="697">
      <c r="D697" s="20"/>
    </row>
    <row r="698">
      <c r="D698" s="20"/>
    </row>
    <row r="699">
      <c r="D699" s="20"/>
    </row>
    <row r="700">
      <c r="D700" s="20"/>
    </row>
    <row r="701">
      <c r="D701" s="20"/>
    </row>
    <row r="702">
      <c r="D702" s="20"/>
    </row>
    <row r="703">
      <c r="D703" s="20"/>
    </row>
    <row r="704">
      <c r="D704" s="20"/>
    </row>
    <row r="705">
      <c r="D705" s="20"/>
    </row>
    <row r="706">
      <c r="D706" s="20"/>
    </row>
    <row r="707">
      <c r="D707" s="20"/>
    </row>
    <row r="708">
      <c r="D708" s="20"/>
    </row>
    <row r="709">
      <c r="D709" s="20"/>
    </row>
    <row r="710">
      <c r="D710" s="20"/>
    </row>
    <row r="711">
      <c r="D711" s="20"/>
    </row>
    <row r="712">
      <c r="D712" s="20"/>
    </row>
    <row r="713">
      <c r="D713" s="20"/>
    </row>
    <row r="714">
      <c r="D714" s="20"/>
    </row>
    <row r="715">
      <c r="D715" s="20"/>
    </row>
    <row r="716">
      <c r="D716" s="20"/>
    </row>
    <row r="717">
      <c r="D717" s="20"/>
    </row>
    <row r="718">
      <c r="D718" s="20"/>
    </row>
    <row r="719">
      <c r="D719" s="20"/>
    </row>
    <row r="720">
      <c r="D720" s="20"/>
    </row>
    <row r="721">
      <c r="D721" s="20"/>
    </row>
    <row r="722">
      <c r="D722" s="20"/>
    </row>
    <row r="723">
      <c r="D723" s="20"/>
    </row>
    <row r="724">
      <c r="D724" s="20"/>
    </row>
    <row r="725">
      <c r="D725" s="20"/>
    </row>
    <row r="726">
      <c r="D726" s="20"/>
    </row>
    <row r="727">
      <c r="D727" s="20"/>
    </row>
    <row r="728">
      <c r="D728" s="20"/>
    </row>
    <row r="729">
      <c r="D729" s="20"/>
    </row>
    <row r="730">
      <c r="D730" s="20"/>
    </row>
    <row r="731">
      <c r="D731" s="20"/>
    </row>
    <row r="732">
      <c r="D732" s="20"/>
    </row>
    <row r="733">
      <c r="D733" s="20"/>
    </row>
    <row r="734">
      <c r="D734" s="20"/>
    </row>
    <row r="735">
      <c r="D735" s="20"/>
    </row>
    <row r="736">
      <c r="D736" s="20"/>
    </row>
    <row r="737">
      <c r="D737" s="20"/>
    </row>
    <row r="738">
      <c r="D738" s="20"/>
    </row>
    <row r="739">
      <c r="D739" s="20"/>
    </row>
    <row r="740">
      <c r="D740" s="20"/>
    </row>
    <row r="741">
      <c r="D741" s="20"/>
    </row>
    <row r="742">
      <c r="D742" s="20"/>
    </row>
    <row r="743">
      <c r="D743" s="20"/>
    </row>
    <row r="744">
      <c r="D744" s="20"/>
    </row>
    <row r="745">
      <c r="D745" s="20"/>
    </row>
    <row r="746">
      <c r="D746" s="20"/>
    </row>
    <row r="747">
      <c r="D747" s="20"/>
    </row>
    <row r="748">
      <c r="D748" s="20"/>
    </row>
    <row r="749">
      <c r="D749" s="20"/>
    </row>
    <row r="750">
      <c r="D750" s="20"/>
    </row>
    <row r="751">
      <c r="D751" s="20"/>
    </row>
    <row r="752">
      <c r="D752" s="20"/>
    </row>
    <row r="753">
      <c r="D753" s="20"/>
    </row>
    <row r="754">
      <c r="D754" s="20"/>
    </row>
    <row r="755">
      <c r="D755" s="20"/>
    </row>
    <row r="756">
      <c r="D756" s="20"/>
    </row>
    <row r="757">
      <c r="D757" s="20"/>
    </row>
    <row r="758">
      <c r="D758" s="20"/>
    </row>
    <row r="759">
      <c r="D759" s="20"/>
    </row>
    <row r="760">
      <c r="D760" s="20"/>
    </row>
    <row r="761">
      <c r="D761" s="20"/>
    </row>
    <row r="762">
      <c r="D762" s="20"/>
    </row>
    <row r="763">
      <c r="D763" s="20"/>
    </row>
    <row r="764">
      <c r="D764" s="20"/>
    </row>
    <row r="765">
      <c r="D765" s="20"/>
    </row>
    <row r="766">
      <c r="D766" s="20"/>
    </row>
    <row r="767">
      <c r="D767" s="20"/>
    </row>
    <row r="768">
      <c r="D768" s="20"/>
    </row>
    <row r="769">
      <c r="D769" s="20"/>
    </row>
    <row r="770">
      <c r="D770" s="20"/>
    </row>
    <row r="771">
      <c r="D771" s="20"/>
    </row>
    <row r="772">
      <c r="D772" s="20"/>
    </row>
    <row r="773">
      <c r="D773" s="20"/>
    </row>
    <row r="774">
      <c r="D774" s="20"/>
    </row>
    <row r="775">
      <c r="D775" s="20"/>
    </row>
    <row r="776">
      <c r="D776" s="20"/>
    </row>
    <row r="777">
      <c r="D777" s="20"/>
    </row>
    <row r="778">
      <c r="D778" s="20"/>
    </row>
    <row r="779">
      <c r="D779" s="20"/>
    </row>
    <row r="780">
      <c r="D780" s="20"/>
    </row>
    <row r="781">
      <c r="D781" s="20"/>
    </row>
    <row r="782">
      <c r="D782" s="20"/>
    </row>
    <row r="783">
      <c r="D783" s="20"/>
    </row>
    <row r="784">
      <c r="D784" s="20"/>
    </row>
    <row r="785">
      <c r="D785" s="20"/>
    </row>
    <row r="786">
      <c r="D786" s="20"/>
    </row>
    <row r="787">
      <c r="D787" s="20"/>
    </row>
    <row r="788">
      <c r="D788" s="20"/>
    </row>
    <row r="789">
      <c r="D789" s="20"/>
    </row>
    <row r="790">
      <c r="D790" s="20"/>
    </row>
    <row r="791">
      <c r="D791" s="20"/>
    </row>
    <row r="792">
      <c r="D792" s="20"/>
    </row>
    <row r="793">
      <c r="D793" s="20"/>
    </row>
    <row r="794">
      <c r="D794" s="20"/>
    </row>
    <row r="795">
      <c r="D795" s="20"/>
    </row>
    <row r="796">
      <c r="D796" s="20"/>
    </row>
    <row r="797">
      <c r="D797" s="20"/>
    </row>
    <row r="798">
      <c r="D798" s="20"/>
    </row>
    <row r="799">
      <c r="D799" s="20"/>
    </row>
    <row r="800">
      <c r="D800" s="20"/>
    </row>
    <row r="801">
      <c r="D801" s="20"/>
    </row>
    <row r="802">
      <c r="D802" s="20"/>
    </row>
    <row r="803">
      <c r="D803" s="20"/>
    </row>
    <row r="804">
      <c r="D804" s="20"/>
    </row>
    <row r="805">
      <c r="D805" s="20"/>
    </row>
    <row r="806">
      <c r="D806" s="20"/>
    </row>
    <row r="807">
      <c r="D807" s="20"/>
    </row>
    <row r="808">
      <c r="D808" s="20"/>
    </row>
    <row r="809">
      <c r="D809" s="20"/>
    </row>
    <row r="810">
      <c r="D810" s="20"/>
    </row>
    <row r="811">
      <c r="D811" s="20"/>
    </row>
    <row r="812">
      <c r="D812" s="20"/>
    </row>
    <row r="813">
      <c r="D813" s="20"/>
    </row>
    <row r="814">
      <c r="D814" s="20"/>
    </row>
    <row r="815">
      <c r="D815" s="20"/>
    </row>
    <row r="816">
      <c r="D816" s="20"/>
    </row>
    <row r="817">
      <c r="D817" s="20"/>
    </row>
    <row r="818">
      <c r="D818" s="20"/>
    </row>
    <row r="819">
      <c r="D819" s="20"/>
    </row>
    <row r="820">
      <c r="D820" s="20"/>
    </row>
    <row r="821">
      <c r="D821" s="20"/>
    </row>
    <row r="822">
      <c r="D822" s="20"/>
    </row>
    <row r="823">
      <c r="D823" s="20"/>
    </row>
    <row r="824">
      <c r="D824" s="20"/>
    </row>
    <row r="825">
      <c r="D825" s="20"/>
    </row>
    <row r="826">
      <c r="D826" s="20"/>
    </row>
    <row r="827">
      <c r="D827" s="20"/>
    </row>
    <row r="828">
      <c r="D828" s="20"/>
    </row>
    <row r="829">
      <c r="D829" s="20"/>
    </row>
    <row r="830">
      <c r="D830" s="20"/>
    </row>
    <row r="831">
      <c r="D831" s="20"/>
    </row>
    <row r="832">
      <c r="D832" s="20"/>
    </row>
    <row r="833">
      <c r="D833" s="20"/>
    </row>
    <row r="834">
      <c r="D834" s="20"/>
    </row>
    <row r="835">
      <c r="D835" s="20"/>
    </row>
    <row r="836">
      <c r="D836" s="20"/>
    </row>
    <row r="837">
      <c r="D837" s="20"/>
    </row>
    <row r="838">
      <c r="D838" s="20"/>
    </row>
    <row r="839">
      <c r="D839" s="20"/>
    </row>
    <row r="840">
      <c r="D840" s="20"/>
    </row>
    <row r="841">
      <c r="D841" s="20"/>
    </row>
    <row r="842">
      <c r="D842" s="20"/>
    </row>
    <row r="843">
      <c r="D843" s="20"/>
    </row>
    <row r="844">
      <c r="D844" s="20"/>
    </row>
    <row r="845">
      <c r="D845" s="20"/>
    </row>
    <row r="846">
      <c r="D846" s="20"/>
    </row>
    <row r="847">
      <c r="D847" s="20"/>
    </row>
    <row r="848">
      <c r="D848" s="20"/>
    </row>
    <row r="849">
      <c r="D849" s="20"/>
    </row>
    <row r="850">
      <c r="D850" s="20"/>
    </row>
    <row r="851">
      <c r="D851" s="20"/>
    </row>
    <row r="852">
      <c r="D852" s="20"/>
    </row>
    <row r="853">
      <c r="D853" s="20"/>
    </row>
    <row r="854">
      <c r="D854" s="20"/>
    </row>
    <row r="855">
      <c r="D855" s="20"/>
    </row>
    <row r="856">
      <c r="D856" s="20"/>
    </row>
    <row r="857">
      <c r="D857" s="20"/>
    </row>
    <row r="858">
      <c r="D858" s="20"/>
    </row>
    <row r="859">
      <c r="D859" s="20"/>
    </row>
    <row r="860">
      <c r="D860" s="20"/>
    </row>
    <row r="861">
      <c r="D861" s="20"/>
    </row>
    <row r="862">
      <c r="D862" s="20"/>
    </row>
    <row r="863">
      <c r="D863" s="20"/>
    </row>
    <row r="864">
      <c r="D864" s="20"/>
    </row>
    <row r="865">
      <c r="D865" s="20"/>
    </row>
    <row r="866">
      <c r="D866" s="20"/>
    </row>
    <row r="867">
      <c r="D867" s="20"/>
    </row>
    <row r="868">
      <c r="D868" s="20"/>
    </row>
    <row r="869">
      <c r="D869" s="20"/>
    </row>
    <row r="870">
      <c r="D870" s="20"/>
    </row>
    <row r="871">
      <c r="D871" s="20"/>
    </row>
    <row r="872">
      <c r="D872" s="20"/>
    </row>
    <row r="873">
      <c r="D873" s="20"/>
    </row>
    <row r="874">
      <c r="D874" s="20"/>
    </row>
    <row r="875">
      <c r="D875" s="20"/>
    </row>
    <row r="876">
      <c r="D876" s="20"/>
    </row>
    <row r="877">
      <c r="D877" s="20"/>
    </row>
    <row r="878">
      <c r="D878" s="20"/>
    </row>
    <row r="879">
      <c r="D879" s="20"/>
    </row>
    <row r="880">
      <c r="D880" s="20"/>
    </row>
    <row r="881">
      <c r="D881" s="20"/>
    </row>
    <row r="882">
      <c r="D882" s="20"/>
    </row>
    <row r="883">
      <c r="D883" s="20"/>
    </row>
    <row r="884">
      <c r="D884" s="20"/>
    </row>
    <row r="885">
      <c r="D885" s="20"/>
    </row>
    <row r="886">
      <c r="D886" s="20"/>
    </row>
    <row r="887">
      <c r="D887" s="20"/>
    </row>
    <row r="888">
      <c r="D888" s="20"/>
    </row>
    <row r="889">
      <c r="D889" s="20"/>
    </row>
    <row r="890">
      <c r="D890" s="20"/>
    </row>
    <row r="891">
      <c r="D891" s="20"/>
    </row>
    <row r="892">
      <c r="D892" s="20"/>
    </row>
    <row r="893">
      <c r="D893" s="20"/>
    </row>
    <row r="894">
      <c r="D894" s="20"/>
    </row>
    <row r="895">
      <c r="D895" s="20"/>
    </row>
    <row r="896">
      <c r="D896" s="20"/>
    </row>
    <row r="897">
      <c r="D897" s="20"/>
    </row>
    <row r="898">
      <c r="D898" s="20"/>
    </row>
    <row r="899">
      <c r="D899" s="20"/>
    </row>
    <row r="900">
      <c r="D900" s="20"/>
    </row>
    <row r="901">
      <c r="D901" s="20"/>
    </row>
    <row r="902">
      <c r="D902" s="20"/>
    </row>
    <row r="903">
      <c r="D903" s="20"/>
    </row>
    <row r="904">
      <c r="D904" s="20"/>
    </row>
    <row r="905">
      <c r="D905" s="20"/>
    </row>
    <row r="906">
      <c r="D906" s="20"/>
    </row>
    <row r="907">
      <c r="D907" s="20"/>
    </row>
    <row r="908">
      <c r="D908" s="20"/>
    </row>
    <row r="909">
      <c r="D909" s="20"/>
    </row>
    <row r="910">
      <c r="D910" s="20"/>
    </row>
    <row r="911">
      <c r="D911" s="20"/>
    </row>
    <row r="912">
      <c r="D912" s="20"/>
    </row>
    <row r="913">
      <c r="D913" s="20"/>
    </row>
    <row r="914">
      <c r="D914" s="20"/>
    </row>
    <row r="915">
      <c r="D915" s="20"/>
    </row>
    <row r="916">
      <c r="D916" s="20"/>
    </row>
    <row r="917">
      <c r="D917" s="20"/>
    </row>
    <row r="918">
      <c r="D918" s="20"/>
    </row>
    <row r="919">
      <c r="D919" s="20"/>
    </row>
    <row r="920">
      <c r="D920" s="20"/>
    </row>
    <row r="921">
      <c r="D921" s="20"/>
    </row>
    <row r="922">
      <c r="D922" s="20"/>
    </row>
    <row r="923">
      <c r="D923" s="20"/>
    </row>
    <row r="924">
      <c r="D924" s="20"/>
    </row>
    <row r="925">
      <c r="D925" s="20"/>
    </row>
    <row r="926">
      <c r="D926" s="20"/>
    </row>
    <row r="927">
      <c r="D927" s="20"/>
    </row>
    <row r="928">
      <c r="D928" s="20"/>
    </row>
    <row r="929">
      <c r="D929" s="20"/>
    </row>
    <row r="930">
      <c r="D930" s="20"/>
    </row>
    <row r="931">
      <c r="D931" s="20"/>
    </row>
    <row r="932">
      <c r="D932" s="20"/>
    </row>
    <row r="933">
      <c r="D933" s="20"/>
    </row>
    <row r="934">
      <c r="D934" s="20"/>
    </row>
    <row r="935">
      <c r="D935" s="20"/>
    </row>
    <row r="936">
      <c r="D936" s="20"/>
    </row>
    <row r="937">
      <c r="D937" s="20"/>
    </row>
    <row r="938">
      <c r="D938" s="20"/>
    </row>
    <row r="939">
      <c r="D939" s="20"/>
    </row>
    <row r="940">
      <c r="D940" s="20"/>
    </row>
    <row r="941">
      <c r="D941" s="20"/>
    </row>
    <row r="942">
      <c r="D942" s="20"/>
    </row>
    <row r="943">
      <c r="D943" s="20"/>
    </row>
    <row r="944">
      <c r="D944" s="20"/>
    </row>
    <row r="945">
      <c r="D945" s="20"/>
    </row>
    <row r="946">
      <c r="D946" s="20"/>
    </row>
    <row r="947">
      <c r="D947" s="20"/>
    </row>
    <row r="948">
      <c r="D948" s="20"/>
    </row>
    <row r="949">
      <c r="D949" s="20"/>
    </row>
    <row r="950">
      <c r="D950" s="20"/>
    </row>
    <row r="951">
      <c r="D951" s="20"/>
    </row>
    <row r="952">
      <c r="D952" s="20"/>
    </row>
    <row r="953">
      <c r="D953" s="20"/>
    </row>
    <row r="954">
      <c r="D954" s="20"/>
    </row>
    <row r="955">
      <c r="D955" s="20"/>
    </row>
    <row r="956">
      <c r="D956" s="20"/>
    </row>
    <row r="957">
      <c r="D957" s="20"/>
    </row>
    <row r="958">
      <c r="D958" s="20"/>
    </row>
    <row r="959">
      <c r="D959" s="20"/>
    </row>
    <row r="960">
      <c r="D960" s="20"/>
    </row>
    <row r="961">
      <c r="D961" s="20"/>
    </row>
    <row r="962">
      <c r="D962" s="20"/>
    </row>
    <row r="963">
      <c r="D963" s="20"/>
    </row>
    <row r="964">
      <c r="D964" s="20"/>
    </row>
    <row r="965">
      <c r="D965" s="20"/>
    </row>
    <row r="966">
      <c r="D966" s="20"/>
    </row>
    <row r="967">
      <c r="D967" s="20"/>
    </row>
    <row r="968">
      <c r="D968" s="20"/>
    </row>
    <row r="969">
      <c r="D969" s="20"/>
    </row>
    <row r="970">
      <c r="D970" s="20"/>
    </row>
    <row r="971">
      <c r="D971" s="20"/>
    </row>
    <row r="972">
      <c r="D972" s="20"/>
    </row>
    <row r="973">
      <c r="D973" s="20"/>
    </row>
    <row r="974">
      <c r="D974" s="20"/>
    </row>
    <row r="975">
      <c r="D975" s="20"/>
    </row>
    <row r="976">
      <c r="D976" s="20"/>
    </row>
    <row r="977">
      <c r="D977" s="20"/>
    </row>
    <row r="978">
      <c r="D978" s="20"/>
    </row>
    <row r="979">
      <c r="D979" s="20"/>
    </row>
    <row r="980">
      <c r="D980" s="20"/>
    </row>
    <row r="981">
      <c r="D981" s="20"/>
    </row>
    <row r="982">
      <c r="D982" s="20"/>
    </row>
    <row r="983">
      <c r="D983" s="20"/>
    </row>
    <row r="984">
      <c r="D984" s="20"/>
    </row>
    <row r="985">
      <c r="D985" s="20"/>
    </row>
    <row r="986">
      <c r="D986" s="20"/>
    </row>
    <row r="987">
      <c r="D987" s="20"/>
    </row>
    <row r="988">
      <c r="D988" s="20"/>
    </row>
    <row r="989">
      <c r="D989" s="20"/>
    </row>
    <row r="990">
      <c r="D990" s="20"/>
    </row>
    <row r="991">
      <c r="D991" s="20"/>
    </row>
    <row r="992">
      <c r="D992" s="20"/>
    </row>
    <row r="993">
      <c r="D993" s="20"/>
    </row>
    <row r="994">
      <c r="D994" s="20"/>
    </row>
    <row r="995">
      <c r="D995" s="20"/>
    </row>
    <row r="996">
      <c r="D996" s="20"/>
    </row>
    <row r="997">
      <c r="D997" s="20"/>
    </row>
    <row r="998">
      <c r="D998" s="20"/>
    </row>
    <row r="999">
      <c r="D999" s="20"/>
    </row>
    <row r="1000">
      <c r="D1000" s="20"/>
    </row>
  </sheetData>
  <autoFilter ref="$A$1:$K$96">
    <sortState ref="A1:K96">
      <sortCondition descending="1" ref="A1:A9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17.5"/>
    <col customWidth="1" min="4" max="4" width="15.88"/>
  </cols>
  <sheetData>
    <row r="1">
      <c r="A1" s="4" t="s">
        <v>902</v>
      </c>
    </row>
    <row r="3">
      <c r="A3" s="4" t="s">
        <v>903</v>
      </c>
      <c r="B3" s="4" t="s">
        <v>904</v>
      </c>
      <c r="C3" s="4" t="s">
        <v>905</v>
      </c>
      <c r="D3" s="4" t="s">
        <v>906</v>
      </c>
    </row>
    <row r="5">
      <c r="A5" s="4" t="s">
        <v>907</v>
      </c>
      <c r="B5" s="4" t="s">
        <v>908</v>
      </c>
    </row>
    <row r="7">
      <c r="A7" s="4" t="s">
        <v>909</v>
      </c>
      <c r="B7" s="4" t="s">
        <v>910</v>
      </c>
      <c r="C7" s="4" t="s">
        <v>911</v>
      </c>
    </row>
  </sheetData>
  <drawing r:id="rId1"/>
</worksheet>
</file>