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lac10/Documents/springboard/data_science_prep/"/>
    </mc:Choice>
  </mc:AlternateContent>
  <xr:revisionPtr revIDLastSave="0" documentId="13_ncr:1_{DA4892FB-9E41-CE45-9B20-1A25356BC867}" xr6:coauthVersionLast="45" xr6:coauthVersionMax="45" xr10:uidLastSave="{00000000-0000-0000-0000-000000000000}"/>
  <bookViews>
    <workbookView xWindow="24960" yWindow="10500" windowWidth="19280" windowHeight="17540" activeTab="3" xr2:uid="{BAA79E2D-6C6B-2A45-9C9F-1412C0C1BAC4}"/>
  </bookViews>
  <sheets>
    <sheet name="Sheet1" sheetId="1" r:id="rId1"/>
    <sheet name="Sheet2" sheetId="2" r:id="rId2"/>
    <sheet name="prob_basics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7" i="4" l="1"/>
  <c r="J18" i="4"/>
  <c r="J17" i="4"/>
  <c r="J16" i="4"/>
  <c r="J15" i="4"/>
  <c r="J13" i="4"/>
  <c r="J12" i="4"/>
  <c r="H16" i="4"/>
  <c r="F12" i="4"/>
  <c r="F11" i="4"/>
  <c r="F10" i="4"/>
  <c r="B34" i="4"/>
  <c r="G29" i="4"/>
  <c r="E27" i="4"/>
  <c r="E26" i="4"/>
  <c r="J24" i="4"/>
  <c r="B22" i="4"/>
  <c r="B18" i="4"/>
  <c r="B15" i="4"/>
  <c r="A78" i="3"/>
  <c r="B70" i="3" l="1"/>
  <c r="C70" i="3"/>
  <c r="E65" i="3"/>
  <c r="D68" i="3"/>
  <c r="C66" i="3"/>
  <c r="C67" i="3"/>
  <c r="C65" i="3"/>
  <c r="B68" i="3"/>
  <c r="E52" i="3"/>
  <c r="E60" i="3"/>
  <c r="A62" i="3"/>
  <c r="D60" i="3"/>
  <c r="D57" i="3"/>
  <c r="D56" i="3"/>
  <c r="D55" i="3"/>
  <c r="A60" i="3"/>
  <c r="C58" i="3"/>
  <c r="C56" i="3"/>
  <c r="C57" i="3"/>
  <c r="C55" i="3"/>
  <c r="H24" i="3"/>
  <c r="H23" i="3"/>
  <c r="F20" i="3"/>
  <c r="E24" i="3"/>
  <c r="E23" i="3"/>
  <c r="D20" i="3"/>
  <c r="D19" i="3"/>
  <c r="H14" i="3"/>
  <c r="H13" i="3"/>
  <c r="H12" i="3"/>
  <c r="H11" i="3"/>
  <c r="F16" i="3"/>
  <c r="F8" i="3"/>
  <c r="F9" i="3"/>
  <c r="F10" i="3"/>
  <c r="F11" i="3"/>
  <c r="F12" i="3"/>
  <c r="F13" i="3"/>
  <c r="F14" i="3"/>
  <c r="F15" i="3"/>
  <c r="F7" i="3"/>
  <c r="B22" i="3"/>
  <c r="D8" i="3"/>
  <c r="B46" i="3"/>
  <c r="D44" i="3" s="1"/>
  <c r="B40" i="3"/>
  <c r="D39" i="3" s="1"/>
  <c r="D14" i="3" l="1"/>
  <c r="B17" i="3" s="1"/>
  <c r="D13" i="3"/>
  <c r="D12" i="3"/>
  <c r="D10" i="3"/>
  <c r="D9" i="3"/>
  <c r="D11" i="3"/>
  <c r="D7" i="3"/>
  <c r="D43" i="3"/>
  <c r="D45" i="3"/>
  <c r="B8" i="2"/>
  <c r="F2" i="2"/>
  <c r="B7" i="2" s="1"/>
  <c r="B62" i="1"/>
  <c r="B61" i="1"/>
  <c r="B60" i="1"/>
  <c r="B59" i="1"/>
  <c r="B58" i="1"/>
  <c r="D56" i="1"/>
  <c r="D55" i="1"/>
  <c r="A54" i="1"/>
  <c r="A46" i="1"/>
  <c r="A45" i="1"/>
  <c r="C42" i="1"/>
  <c r="D15" i="3" l="1"/>
  <c r="L30" i="1"/>
  <c r="A3" i="1"/>
  <c r="A4" i="1" s="1"/>
  <c r="K2" i="1"/>
  <c r="L29" i="1"/>
  <c r="L7" i="1"/>
  <c r="M7" i="1" s="1"/>
  <c r="M8" i="1" s="1"/>
  <c r="M6" i="1"/>
  <c r="L6" i="1"/>
  <c r="L24" i="1"/>
  <c r="L25" i="1" s="1"/>
  <c r="L23" i="1"/>
  <c r="L22" i="1"/>
  <c r="L13" i="1"/>
  <c r="L14" i="1" s="1"/>
  <c r="L12" i="1"/>
  <c r="L10" i="1"/>
  <c r="L11" i="1" s="1"/>
  <c r="L9" i="1"/>
  <c r="K19" i="1"/>
  <c r="K18" i="1"/>
  <c r="K17" i="1"/>
  <c r="K16" i="1"/>
  <c r="L5" i="1"/>
  <c r="L31" i="1" l="1"/>
</calcChain>
</file>

<file path=xl/sharedStrings.xml><?xml version="1.0" encoding="utf-8"?>
<sst xmlns="http://schemas.openxmlformats.org/spreadsheetml/2006/main" count="56" uniqueCount="51">
  <si>
    <t>mean</t>
  </si>
  <si>
    <t>sum</t>
  </si>
  <si>
    <t>25th</t>
  </si>
  <si>
    <t>75th</t>
  </si>
  <si>
    <t>IQR</t>
  </si>
  <si>
    <t>m</t>
  </si>
  <si>
    <t>7th</t>
  </si>
  <si>
    <t>no. elemts</t>
  </si>
  <si>
    <t>sum_items</t>
  </si>
  <si>
    <t>median</t>
  </si>
  <si>
    <t xml:space="preserve">  =AVERAGE()</t>
  </si>
  <si>
    <t>x1</t>
  </si>
  <si>
    <t>x2</t>
  </si>
  <si>
    <t>y1</t>
  </si>
  <si>
    <t>y2</t>
  </si>
  <si>
    <t>y-int</t>
  </si>
  <si>
    <t>x-unit</t>
  </si>
  <si>
    <t>y=12x+5</t>
  </si>
  <si>
    <t>total</t>
  </si>
  <si>
    <t>TOTAL</t>
  </si>
  <si>
    <t>probability</t>
  </si>
  <si>
    <t>units</t>
  </si>
  <si>
    <t>PROBABILITY MODELS</t>
  </si>
  <si>
    <t>SUBTOTAL</t>
  </si>
  <si>
    <t>(1-probability)</t>
  </si>
  <si>
    <t>rocks</t>
  </si>
  <si>
    <t>cinder</t>
  </si>
  <si>
    <t>shield</t>
  </si>
  <si>
    <t>stratov</t>
  </si>
  <si>
    <t>chel</t>
  </si>
  <si>
    <t>ivy</t>
  </si>
  <si>
    <t>james</t>
  </si>
  <si>
    <t>- simple probability</t>
  </si>
  <si>
    <t>- experimental</t>
  </si>
  <si>
    <t>- making predictions</t>
  </si>
  <si>
    <t>- comparing probs</t>
  </si>
  <si>
    <t>- probability models</t>
  </si>
  <si>
    <t>PROBABILITY BASICS</t>
  </si>
  <si>
    <t>g</t>
  </si>
  <si>
    <t>b</t>
  </si>
  <si>
    <t>r</t>
  </si>
  <si>
    <t>total marbles</t>
  </si>
  <si>
    <t>total instances</t>
  </si>
  <si>
    <t>prob (occur)</t>
  </si>
  <si>
    <t>4+</t>
  </si>
  <si>
    <t>&lt;4</t>
  </si>
  <si>
    <t>ADDITION RULE</t>
  </si>
  <si>
    <t>math</t>
  </si>
  <si>
    <t>CS</t>
  </si>
  <si>
    <t>m and cs</t>
  </si>
  <si>
    <t>p(r | 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</si>
</sst>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7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Font="1"/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Font="1"/>
    <xf numFmtId="2" fontId="0" fillId="0" borderId="0" xfId="0" applyNumberFormat="1"/>
    <xf numFmtId="2" fontId="1" fillId="0" borderId="0" xfId="0" applyNumberFormat="1" applyFont="1"/>
    <xf numFmtId="0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E4146-94A9-6744-BD94-E986DEECBA87}">
  <dimension ref="A2:M62"/>
  <sheetViews>
    <sheetView topLeftCell="A34" workbookViewId="0">
      <selection activeCell="B63" sqref="B63"/>
    </sheetView>
  </sheetViews>
  <sheetFormatPr baseColWidth="10" defaultRowHeight="16" x14ac:dyDescent="0.2"/>
  <cols>
    <col min="1" max="1" width="6.1640625" bestFit="1" customWidth="1"/>
    <col min="2" max="3" width="4.1640625" bestFit="1" customWidth="1"/>
    <col min="4" max="5" width="3.1640625" bestFit="1" customWidth="1"/>
    <col min="6" max="6" width="5.1640625" bestFit="1" customWidth="1"/>
    <col min="7" max="10" width="3.1640625" bestFit="1" customWidth="1"/>
  </cols>
  <sheetData>
    <row r="2" spans="1:13" x14ac:dyDescent="0.2">
      <c r="A2">
        <v>4</v>
      </c>
      <c r="B2">
        <v>9</v>
      </c>
      <c r="C2">
        <v>6</v>
      </c>
      <c r="D2">
        <v>3</v>
      </c>
      <c r="E2">
        <v>4</v>
      </c>
      <c r="F2">
        <v>2</v>
      </c>
      <c r="K2">
        <f>AVERAGE(A2:F2)</f>
        <v>4.666666666666667</v>
      </c>
    </row>
    <row r="3" spans="1:13" x14ac:dyDescent="0.2">
      <c r="A3">
        <f>SUM(A2:F2)</f>
        <v>28</v>
      </c>
    </row>
    <row r="4" spans="1:13" x14ac:dyDescent="0.2">
      <c r="A4">
        <f>A3/6</f>
        <v>4.666666666666667</v>
      </c>
      <c r="L4">
        <v>25</v>
      </c>
    </row>
    <row r="5" spans="1:13" x14ac:dyDescent="0.2">
      <c r="K5" t="s">
        <v>1</v>
      </c>
      <c r="L5">
        <f>4+8+3+6</f>
        <v>21</v>
      </c>
    </row>
    <row r="6" spans="1:13" x14ac:dyDescent="0.2">
      <c r="A6">
        <v>43</v>
      </c>
      <c r="B6">
        <v>44</v>
      </c>
      <c r="C6">
        <v>44</v>
      </c>
      <c r="D6">
        <v>44</v>
      </c>
      <c r="E6">
        <v>45</v>
      </c>
      <c r="F6">
        <v>45</v>
      </c>
      <c r="G6">
        <v>47</v>
      </c>
      <c r="H6">
        <v>48</v>
      </c>
      <c r="I6">
        <v>48</v>
      </c>
      <c r="K6" t="s">
        <v>2</v>
      </c>
      <c r="L6">
        <f>SUM(B6:C6)</f>
        <v>88</v>
      </c>
      <c r="M6">
        <f>L6/2</f>
        <v>44</v>
      </c>
    </row>
    <row r="7" spans="1:13" x14ac:dyDescent="0.2">
      <c r="K7" t="s">
        <v>6</v>
      </c>
      <c r="L7">
        <f>SUM(G6:H6)</f>
        <v>95</v>
      </c>
      <c r="M7">
        <f>L7/2</f>
        <v>47.5</v>
      </c>
    </row>
    <row r="8" spans="1:13" x14ac:dyDescent="0.2">
      <c r="M8">
        <f>M7-M6</f>
        <v>3.5</v>
      </c>
    </row>
    <row r="9" spans="1:13" x14ac:dyDescent="0.2">
      <c r="A9">
        <v>7</v>
      </c>
      <c r="B9">
        <v>9</v>
      </c>
      <c r="C9">
        <v>9</v>
      </c>
      <c r="D9">
        <v>10</v>
      </c>
      <c r="E9">
        <v>10</v>
      </c>
      <c r="F9">
        <v>10</v>
      </c>
      <c r="G9">
        <v>11</v>
      </c>
      <c r="H9">
        <v>12</v>
      </c>
      <c r="I9">
        <v>12</v>
      </c>
      <c r="J9">
        <v>14</v>
      </c>
      <c r="K9" t="s">
        <v>2</v>
      </c>
      <c r="L9">
        <f>C9</f>
        <v>9</v>
      </c>
    </row>
    <row r="10" spans="1:13" x14ac:dyDescent="0.2">
      <c r="K10" t="s">
        <v>3</v>
      </c>
      <c r="L10">
        <f>H9</f>
        <v>12</v>
      </c>
    </row>
    <row r="11" spans="1:13" x14ac:dyDescent="0.2">
      <c r="L11">
        <f>L10-L9</f>
        <v>3</v>
      </c>
    </row>
    <row r="12" spans="1:13" x14ac:dyDescent="0.2">
      <c r="A12">
        <v>4</v>
      </c>
      <c r="B12">
        <v>5</v>
      </c>
      <c r="C12">
        <v>6</v>
      </c>
      <c r="D12">
        <v>8</v>
      </c>
      <c r="E12">
        <v>9</v>
      </c>
      <c r="F12">
        <v>10</v>
      </c>
      <c r="G12">
        <v>11</v>
      </c>
      <c r="H12">
        <v>13</v>
      </c>
      <c r="K12" t="s">
        <v>2</v>
      </c>
      <c r="L12">
        <f>(B12+C12)/2</f>
        <v>5.5</v>
      </c>
    </row>
    <row r="13" spans="1:13" x14ac:dyDescent="0.2">
      <c r="K13" t="s">
        <v>3</v>
      </c>
      <c r="L13">
        <f>(F12+G12)/2</f>
        <v>10.5</v>
      </c>
    </row>
    <row r="14" spans="1:13" x14ac:dyDescent="0.2">
      <c r="K14" s="1" t="s">
        <v>4</v>
      </c>
      <c r="L14">
        <f>L13-L12</f>
        <v>5</v>
      </c>
    </row>
    <row r="16" spans="1:13" x14ac:dyDescent="0.2">
      <c r="A16">
        <v>3</v>
      </c>
      <c r="B16">
        <v>2</v>
      </c>
      <c r="C16">
        <v>4</v>
      </c>
      <c r="D16">
        <v>7</v>
      </c>
      <c r="K16">
        <f>_xlfn.STDEV.P(A16:D16)</f>
        <v>1.8708286933869707</v>
      </c>
    </row>
    <row r="17" spans="1:12" x14ac:dyDescent="0.2">
      <c r="A17">
        <v>4</v>
      </c>
      <c r="B17">
        <v>11</v>
      </c>
      <c r="C17">
        <v>6</v>
      </c>
      <c r="D17">
        <v>7</v>
      </c>
      <c r="K17">
        <f>_xlfn.STDEV.P(A17:D17)</f>
        <v>2.5495097567963922</v>
      </c>
    </row>
    <row r="18" spans="1:12" x14ac:dyDescent="0.2">
      <c r="A18">
        <v>6</v>
      </c>
      <c r="B18">
        <v>5</v>
      </c>
      <c r="C18">
        <v>13</v>
      </c>
      <c r="D18">
        <v>8</v>
      </c>
      <c r="K18">
        <f>_xlfn.STDEV.P(A18:D18)</f>
        <v>3.082207001484488</v>
      </c>
    </row>
    <row r="19" spans="1:12" x14ac:dyDescent="0.2">
      <c r="A19">
        <v>21</v>
      </c>
      <c r="B19">
        <v>24</v>
      </c>
      <c r="C19">
        <v>24</v>
      </c>
      <c r="D19">
        <v>27</v>
      </c>
      <c r="E19">
        <v>29</v>
      </c>
      <c r="K19">
        <f>_xlfn.STDEV.P(A19:E19)</f>
        <v>2.7568097504180442</v>
      </c>
    </row>
    <row r="22" spans="1:12" x14ac:dyDescent="0.2">
      <c r="L22">
        <f>21+23</f>
        <v>44</v>
      </c>
    </row>
    <row r="23" spans="1:12" x14ac:dyDescent="0.2">
      <c r="A23">
        <v>1</v>
      </c>
      <c r="B23">
        <v>3</v>
      </c>
      <c r="C23">
        <v>6</v>
      </c>
      <c r="D23">
        <v>8</v>
      </c>
      <c r="E23">
        <v>10</v>
      </c>
      <c r="F23">
        <v>12</v>
      </c>
      <c r="G23">
        <v>13</v>
      </c>
      <c r="H23">
        <v>13</v>
      </c>
      <c r="I23">
        <v>16</v>
      </c>
      <c r="J23">
        <v>18</v>
      </c>
      <c r="K23">
        <v>19</v>
      </c>
      <c r="L23">
        <f>26*2/2</f>
        <v>26</v>
      </c>
    </row>
    <row r="24" spans="1:12" x14ac:dyDescent="0.2">
      <c r="F24" t="s">
        <v>5</v>
      </c>
      <c r="L24">
        <f>26+26</f>
        <v>52</v>
      </c>
    </row>
    <row r="25" spans="1:12" x14ac:dyDescent="0.2">
      <c r="L25">
        <f>L24/2</f>
        <v>26</v>
      </c>
    </row>
    <row r="27" spans="1:12" x14ac:dyDescent="0.2">
      <c r="K27" t="s">
        <v>0</v>
      </c>
      <c r="L27">
        <v>6</v>
      </c>
    </row>
    <row r="28" spans="1:12" x14ac:dyDescent="0.2">
      <c r="K28" t="s">
        <v>7</v>
      </c>
      <c r="L28">
        <v>5</v>
      </c>
    </row>
    <row r="29" spans="1:12" x14ac:dyDescent="0.2">
      <c r="A29">
        <v>6</v>
      </c>
      <c r="B29">
        <v>5</v>
      </c>
      <c r="C29">
        <v>6</v>
      </c>
      <c r="D29">
        <v>8</v>
      </c>
      <c r="L29">
        <f>L27*L28</f>
        <v>30</v>
      </c>
    </row>
    <row r="30" spans="1:12" x14ac:dyDescent="0.2">
      <c r="K30" t="s">
        <v>8</v>
      </c>
      <c r="L30">
        <f>SUM(A29:E29)</f>
        <v>25</v>
      </c>
    </row>
    <row r="31" spans="1:12" x14ac:dyDescent="0.2">
      <c r="L31">
        <f>L29-L30</f>
        <v>5</v>
      </c>
    </row>
    <row r="34" spans="1:11" x14ac:dyDescent="0.2">
      <c r="A34">
        <v>5</v>
      </c>
      <c r="B34">
        <v>6</v>
      </c>
      <c r="C34">
        <v>6</v>
      </c>
      <c r="D34">
        <v>9</v>
      </c>
      <c r="E34">
        <v>10</v>
      </c>
    </row>
    <row r="37" spans="1:11" x14ac:dyDescent="0.2">
      <c r="A37">
        <v>0</v>
      </c>
      <c r="B37">
        <v>0</v>
      </c>
      <c r="C37" s="1">
        <v>0</v>
      </c>
      <c r="D37">
        <v>1</v>
      </c>
      <c r="E37">
        <v>2</v>
      </c>
      <c r="F37" s="1">
        <v>2</v>
      </c>
      <c r="G37">
        <v>2</v>
      </c>
      <c r="H37">
        <v>2</v>
      </c>
      <c r="I37" s="1">
        <v>2</v>
      </c>
      <c r="J37">
        <v>3</v>
      </c>
      <c r="K37">
        <v>4</v>
      </c>
    </row>
    <row r="41" spans="1:11" x14ac:dyDescent="0.2">
      <c r="C41" t="s">
        <v>0</v>
      </c>
      <c r="D41" t="s">
        <v>9</v>
      </c>
    </row>
    <row r="42" spans="1:11" x14ac:dyDescent="0.2">
      <c r="A42">
        <v>113</v>
      </c>
      <c r="B42">
        <v>117</v>
      </c>
      <c r="C42">
        <f>SUM(A42:B42)/2</f>
        <v>115</v>
      </c>
    </row>
    <row r="45" spans="1:11" x14ac:dyDescent="0.2">
      <c r="A45">
        <f>1500*20</f>
        <v>30000</v>
      </c>
    </row>
    <row r="46" spans="1:11" x14ac:dyDescent="0.2">
      <c r="A46">
        <f>A45/20</f>
        <v>1500</v>
      </c>
    </row>
    <row r="51" spans="1:5" x14ac:dyDescent="0.2">
      <c r="E51" t="s">
        <v>10</v>
      </c>
    </row>
    <row r="54" spans="1:5" x14ac:dyDescent="0.2">
      <c r="A54">
        <f>-5.5+7.5</f>
        <v>2</v>
      </c>
    </row>
    <row r="55" spans="1:5" x14ac:dyDescent="0.2">
      <c r="A55">
        <v>1.5</v>
      </c>
      <c r="B55">
        <v>2.5</v>
      </c>
      <c r="C55">
        <v>5</v>
      </c>
      <c r="D55">
        <f>1.5*2.5</f>
        <v>3.75</v>
      </c>
    </row>
    <row r="56" spans="1:5" x14ac:dyDescent="0.2">
      <c r="D56">
        <f>D55+5</f>
        <v>8.75</v>
      </c>
    </row>
    <row r="58" spans="1:5" x14ac:dyDescent="0.2">
      <c r="B58">
        <f>2.5*1.5</f>
        <v>3.75</v>
      </c>
    </row>
    <row r="59" spans="1:5" x14ac:dyDescent="0.2">
      <c r="B59">
        <f>1.5*2.5</f>
        <v>3.75</v>
      </c>
    </row>
    <row r="60" spans="1:5" x14ac:dyDescent="0.2">
      <c r="B60">
        <f>B59+5</f>
        <v>8.75</v>
      </c>
    </row>
    <row r="61" spans="1:5" x14ac:dyDescent="0.2">
      <c r="B61">
        <f>(1.5)*2.5</f>
        <v>3.75</v>
      </c>
    </row>
    <row r="62" spans="1:5" x14ac:dyDescent="0.2">
      <c r="B62">
        <f>B61+5</f>
        <v>8.75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2B8F2-EFCE-F44D-8D8C-7BA8B58360AB}">
  <dimension ref="A1:F10"/>
  <sheetViews>
    <sheetView zoomScale="150" zoomScaleNormal="150" workbookViewId="0">
      <selection activeCell="B9" sqref="B9"/>
    </sheetView>
  </sheetViews>
  <sheetFormatPr baseColWidth="10" defaultRowHeight="16" x14ac:dyDescent="0.2"/>
  <cols>
    <col min="1" max="1" width="7.5" style="1" customWidth="1"/>
    <col min="2" max="3" width="6" customWidth="1"/>
    <col min="4" max="4" width="6.6640625" style="3" customWidth="1"/>
  </cols>
  <sheetData>
    <row r="1" spans="1:6" x14ac:dyDescent="0.2">
      <c r="A1" s="1" t="s">
        <v>11</v>
      </c>
      <c r="B1" s="1" t="s">
        <v>13</v>
      </c>
      <c r="C1" s="1"/>
      <c r="D1" s="3" t="s">
        <v>12</v>
      </c>
      <c r="E1" s="1" t="s">
        <v>14</v>
      </c>
    </row>
    <row r="2" spans="1:6" x14ac:dyDescent="0.2">
      <c r="A2" s="3">
        <v>0</v>
      </c>
      <c r="B2">
        <v>5</v>
      </c>
      <c r="D2" s="3">
        <v>12</v>
      </c>
      <c r="E2">
        <v>150</v>
      </c>
      <c r="F2" s="2">
        <f>(E2-B2)/(D2-A2)</f>
        <v>12.083333333333334</v>
      </c>
    </row>
    <row r="4" spans="1:6" x14ac:dyDescent="0.2">
      <c r="A4" s="1" t="s">
        <v>15</v>
      </c>
      <c r="B4">
        <v>5</v>
      </c>
    </row>
    <row r="5" spans="1:6" x14ac:dyDescent="0.2">
      <c r="A5" s="1" t="s">
        <v>16</v>
      </c>
      <c r="B5">
        <v>7</v>
      </c>
    </row>
    <row r="7" spans="1:6" x14ac:dyDescent="0.2">
      <c r="B7">
        <f>F2*B5+B4</f>
        <v>89.583333333333343</v>
      </c>
    </row>
    <row r="8" spans="1:6" x14ac:dyDescent="0.2">
      <c r="B8">
        <f>12*7+5</f>
        <v>89</v>
      </c>
    </row>
    <row r="10" spans="1:6" x14ac:dyDescent="0.2">
      <c r="A10" s="1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A1CC0-FE66-E34F-B58F-1364D8E25E22}">
  <dimension ref="A1:H78"/>
  <sheetViews>
    <sheetView topLeftCell="A54" zoomScale="150" zoomScaleNormal="150" workbookViewId="0">
      <selection activeCell="A79" sqref="A79"/>
    </sheetView>
  </sheetViews>
  <sheetFormatPr baseColWidth="10" defaultRowHeight="16" x14ac:dyDescent="0.2"/>
  <cols>
    <col min="1" max="1" width="14.83203125" customWidth="1"/>
    <col min="3" max="3" width="10.83203125" style="7"/>
    <col min="4" max="4" width="10.83203125" style="10"/>
    <col min="5" max="5" width="13.5" customWidth="1"/>
    <col min="6" max="6" width="10.83203125" style="7"/>
  </cols>
  <sheetData>
    <row r="1" spans="1:8" x14ac:dyDescent="0.2">
      <c r="A1" s="1" t="s">
        <v>37</v>
      </c>
    </row>
    <row r="2" spans="1:8" s="5" customFormat="1" x14ac:dyDescent="0.2">
      <c r="A2" s="6" t="s">
        <v>32</v>
      </c>
      <c r="C2" s="7"/>
      <c r="D2" s="10"/>
      <c r="F2" s="7"/>
    </row>
    <row r="3" spans="1:8" s="5" customFormat="1" x14ac:dyDescent="0.2">
      <c r="A3" s="6" t="s">
        <v>33</v>
      </c>
      <c r="C3" s="8"/>
      <c r="D3" s="11"/>
      <c r="E3" s="4"/>
      <c r="F3" s="7"/>
    </row>
    <row r="4" spans="1:8" s="5" customFormat="1" x14ac:dyDescent="0.2">
      <c r="A4" s="6" t="s">
        <v>34</v>
      </c>
      <c r="C4" s="7"/>
      <c r="D4" s="10"/>
      <c r="F4" s="7"/>
    </row>
    <row r="5" spans="1:8" s="5" customFormat="1" x14ac:dyDescent="0.2">
      <c r="A5" s="6" t="s">
        <v>35</v>
      </c>
      <c r="C5" s="7"/>
      <c r="D5" s="10"/>
      <c r="F5" s="7"/>
    </row>
    <row r="6" spans="1:8" s="5" customFormat="1" x14ac:dyDescent="0.2">
      <c r="A6" s="6" t="s">
        <v>36</v>
      </c>
      <c r="C6" s="7"/>
      <c r="D6" s="10"/>
      <c r="F6" s="7"/>
    </row>
    <row r="7" spans="1:8" s="5" customFormat="1" x14ac:dyDescent="0.2">
      <c r="B7" s="9"/>
      <c r="C7" s="7"/>
      <c r="D7" s="11" t="e">
        <f>B7/$B$15</f>
        <v>#DIV/0!</v>
      </c>
      <c r="F7" s="7">
        <f xml:space="preserve"> 1/9</f>
        <v>0.1111111111111111</v>
      </c>
    </row>
    <row r="8" spans="1:8" s="7" customFormat="1" x14ac:dyDescent="0.2">
      <c r="D8" s="11" t="e">
        <f t="shared" ref="D8:D10" si="0">B8/$B$15</f>
        <v>#DIV/0!</v>
      </c>
      <c r="F8" s="7">
        <f t="shared" ref="F8:F15" si="1" xml:space="preserve"> 1/9</f>
        <v>0.1111111111111111</v>
      </c>
    </row>
    <row r="9" spans="1:8" s="7" customFormat="1" x14ac:dyDescent="0.2">
      <c r="D9" s="11" t="e">
        <f t="shared" si="0"/>
        <v>#DIV/0!</v>
      </c>
      <c r="F9" s="7">
        <f t="shared" si="1"/>
        <v>0.1111111111111111</v>
      </c>
    </row>
    <row r="10" spans="1:8" s="7" customFormat="1" x14ac:dyDescent="0.2">
      <c r="D10" s="11" t="e">
        <f t="shared" si="0"/>
        <v>#DIV/0!</v>
      </c>
      <c r="F10" s="7">
        <f t="shared" si="1"/>
        <v>0.1111111111111111</v>
      </c>
    </row>
    <row r="11" spans="1:8" s="7" customFormat="1" x14ac:dyDescent="0.2">
      <c r="D11" s="11" t="e">
        <f>B11/$B$15</f>
        <v>#DIV/0!</v>
      </c>
      <c r="F11" s="7">
        <f t="shared" si="1"/>
        <v>0.1111111111111111</v>
      </c>
      <c r="H11" s="7">
        <f>1/9</f>
        <v>0.1111111111111111</v>
      </c>
    </row>
    <row r="12" spans="1:8" s="7" customFormat="1" x14ac:dyDescent="0.2">
      <c r="D12" s="11" t="e">
        <f t="shared" ref="D12:D14" si="2">B12/$B$15</f>
        <v>#DIV/0!</v>
      </c>
      <c r="F12" s="7">
        <f t="shared" si="1"/>
        <v>0.1111111111111111</v>
      </c>
      <c r="H12" s="7">
        <f>1/9</f>
        <v>0.1111111111111111</v>
      </c>
    </row>
    <row r="13" spans="1:8" s="7" customFormat="1" x14ac:dyDescent="0.2">
      <c r="C13" s="7" t="s">
        <v>45</v>
      </c>
      <c r="D13" s="11" t="e">
        <f t="shared" si="2"/>
        <v>#DIV/0!</v>
      </c>
      <c r="F13" s="7">
        <f t="shared" si="1"/>
        <v>0.1111111111111111</v>
      </c>
      <c r="H13" s="7">
        <f>1/9</f>
        <v>0.1111111111111111</v>
      </c>
    </row>
    <row r="14" spans="1:8" s="7" customFormat="1" x14ac:dyDescent="0.2">
      <c r="C14" s="7" t="s">
        <v>44</v>
      </c>
      <c r="D14" s="11" t="e">
        <f t="shared" si="2"/>
        <v>#DIV/0!</v>
      </c>
      <c r="F14" s="7">
        <f t="shared" si="1"/>
        <v>0.1111111111111111</v>
      </c>
      <c r="H14" s="7">
        <f>SUM(H11:H13)</f>
        <v>0.33333333333333331</v>
      </c>
    </row>
    <row r="15" spans="1:8" s="7" customFormat="1" x14ac:dyDescent="0.2">
      <c r="A15" s="7" t="s">
        <v>41</v>
      </c>
      <c r="D15" s="11" t="e">
        <f>SUM(D6:D14)</f>
        <v>#DIV/0!</v>
      </c>
      <c r="F15" s="7">
        <f t="shared" si="1"/>
        <v>0.1111111111111111</v>
      </c>
    </row>
    <row r="16" spans="1:8" s="7" customFormat="1" x14ac:dyDescent="0.2">
      <c r="D16" s="11"/>
      <c r="F16" s="7">
        <f>SUM(F7:F15)</f>
        <v>1.0000000000000002</v>
      </c>
    </row>
    <row r="17" spans="1:8" s="7" customFormat="1" ht="20" customHeight="1" x14ac:dyDescent="0.2">
      <c r="A17" s="7" t="s">
        <v>43</v>
      </c>
      <c r="B17" s="8" t="e">
        <f>B19*D14</f>
        <v>#DIV/0!</v>
      </c>
      <c r="D17" s="11"/>
    </row>
    <row r="18" spans="1:8" s="7" customFormat="1" x14ac:dyDescent="0.2">
      <c r="D18" s="11"/>
    </row>
    <row r="19" spans="1:8" s="7" customFormat="1" x14ac:dyDescent="0.2">
      <c r="A19" s="7" t="s">
        <v>42</v>
      </c>
      <c r="B19" s="7">
        <v>300</v>
      </c>
      <c r="D19" s="11">
        <f>(1/9)*(1/36)</f>
        <v>3.0864197530864196E-3</v>
      </c>
    </row>
    <row r="20" spans="1:8" s="7" customFormat="1" x14ac:dyDescent="0.2">
      <c r="D20" s="11">
        <f>1-D19</f>
        <v>0.99691358024691357</v>
      </c>
      <c r="F20" s="7">
        <f>11/36</f>
        <v>0.30555555555555558</v>
      </c>
    </row>
    <row r="21" spans="1:8" s="7" customFormat="1" x14ac:dyDescent="0.2">
      <c r="D21" s="11"/>
    </row>
    <row r="22" spans="1:8" s="7" customFormat="1" x14ac:dyDescent="0.2">
      <c r="B22" s="7">
        <f>1/10</f>
        <v>0.1</v>
      </c>
      <c r="D22" s="11"/>
    </row>
    <row r="23" spans="1:8" s="7" customFormat="1" x14ac:dyDescent="0.2">
      <c r="D23" s="11"/>
      <c r="E23" s="7">
        <f>36-3</f>
        <v>33</v>
      </c>
      <c r="H23" s="7">
        <f>8/36</f>
        <v>0.22222222222222221</v>
      </c>
    </row>
    <row r="24" spans="1:8" s="7" customFormat="1" x14ac:dyDescent="0.2">
      <c r="D24" s="11"/>
      <c r="E24" s="7">
        <f>33/36</f>
        <v>0.91666666666666663</v>
      </c>
      <c r="H24" s="7">
        <f>2/9</f>
        <v>0.22222222222222221</v>
      </c>
    </row>
    <row r="25" spans="1:8" s="7" customFormat="1" x14ac:dyDescent="0.2">
      <c r="D25" s="11"/>
    </row>
    <row r="26" spans="1:8" s="7" customFormat="1" x14ac:dyDescent="0.2">
      <c r="D26" s="11"/>
    </row>
    <row r="27" spans="1:8" s="7" customFormat="1" x14ac:dyDescent="0.2">
      <c r="D27" s="11"/>
    </row>
    <row r="28" spans="1:8" s="7" customFormat="1" x14ac:dyDescent="0.2">
      <c r="D28" s="11"/>
    </row>
    <row r="29" spans="1:8" s="5" customFormat="1" x14ac:dyDescent="0.2">
      <c r="C29" s="7"/>
      <c r="D29" s="11"/>
      <c r="F29" s="7"/>
    </row>
    <row r="30" spans="1:8" s="5" customFormat="1" x14ac:dyDescent="0.2">
      <c r="C30" s="7"/>
      <c r="D30" s="11"/>
      <c r="F30" s="7"/>
    </row>
    <row r="33" spans="1:4" x14ac:dyDescent="0.2">
      <c r="A33" s="1" t="s">
        <v>22</v>
      </c>
    </row>
    <row r="35" spans="1:4" x14ac:dyDescent="0.2">
      <c r="C35" s="8" t="s">
        <v>21</v>
      </c>
      <c r="D35" s="11" t="s">
        <v>24</v>
      </c>
    </row>
    <row r="37" spans="1:4" x14ac:dyDescent="0.2">
      <c r="B37">
        <v>0.3</v>
      </c>
      <c r="C37" s="7" t="s">
        <v>29</v>
      </c>
    </row>
    <row r="38" spans="1:4" x14ac:dyDescent="0.2">
      <c r="B38">
        <v>0.1</v>
      </c>
      <c r="C38" s="7" t="s">
        <v>30</v>
      </c>
    </row>
    <row r="39" spans="1:4" x14ac:dyDescent="0.2">
      <c r="B39">
        <v>0</v>
      </c>
      <c r="C39" s="7" t="s">
        <v>31</v>
      </c>
      <c r="D39" s="10">
        <f>1-B40</f>
        <v>0.6</v>
      </c>
    </row>
    <row r="40" spans="1:4" x14ac:dyDescent="0.2">
      <c r="A40" s="1" t="s">
        <v>23</v>
      </c>
      <c r="B40">
        <f>SUM(B34:B39)</f>
        <v>0.4</v>
      </c>
    </row>
    <row r="42" spans="1:4" x14ac:dyDescent="0.2">
      <c r="C42" s="8" t="s">
        <v>21</v>
      </c>
      <c r="D42" s="11" t="s">
        <v>20</v>
      </c>
    </row>
    <row r="43" spans="1:4" x14ac:dyDescent="0.2">
      <c r="B43">
        <v>13</v>
      </c>
      <c r="C43" s="7" t="s">
        <v>26</v>
      </c>
      <c r="D43" s="10">
        <f>B43/$B$46</f>
        <v>0.35135135135135137</v>
      </c>
    </row>
    <row r="44" spans="1:4" x14ac:dyDescent="0.2">
      <c r="B44">
        <v>18</v>
      </c>
      <c r="C44" s="7" t="s">
        <v>27</v>
      </c>
      <c r="D44" s="10">
        <f t="shared" ref="D44:D45" si="3">B44/$B$46</f>
        <v>0.48648648648648651</v>
      </c>
    </row>
    <row r="45" spans="1:4" x14ac:dyDescent="0.2">
      <c r="B45">
        <v>6</v>
      </c>
      <c r="C45" s="7" t="s">
        <v>28</v>
      </c>
      <c r="D45" s="10">
        <f t="shared" si="3"/>
        <v>0.16216216216216217</v>
      </c>
    </row>
    <row r="46" spans="1:4" x14ac:dyDescent="0.2">
      <c r="A46" s="1" t="s">
        <v>19</v>
      </c>
      <c r="B46">
        <f>SUM(B43:B45)</f>
        <v>37</v>
      </c>
      <c r="C46" s="7" t="s">
        <v>25</v>
      </c>
    </row>
    <row r="52" spans="1:5" x14ac:dyDescent="0.2">
      <c r="E52">
        <f>4*7*6*3</f>
        <v>504</v>
      </c>
    </row>
    <row r="53" spans="1:5" x14ac:dyDescent="0.2">
      <c r="A53" t="s">
        <v>46</v>
      </c>
    </row>
    <row r="55" spans="1:5" x14ac:dyDescent="0.2">
      <c r="A55" t="s">
        <v>47</v>
      </c>
      <c r="B55">
        <v>100</v>
      </c>
      <c r="C55" s="7">
        <f>B55/$B$58</f>
        <v>0.4</v>
      </c>
      <c r="D55" s="10">
        <f>1/2</f>
        <v>0.5</v>
      </c>
    </row>
    <row r="56" spans="1:5" x14ac:dyDescent="0.2">
      <c r="A56" t="s">
        <v>48</v>
      </c>
      <c r="B56">
        <v>80</v>
      </c>
      <c r="C56" s="7">
        <f t="shared" ref="C56:C57" si="4">B56/$B$58</f>
        <v>0.32</v>
      </c>
      <c r="D56" s="10">
        <f>4/7</f>
        <v>0.5714285714285714</v>
      </c>
    </row>
    <row r="57" spans="1:5" x14ac:dyDescent="0.2">
      <c r="A57" t="s">
        <v>49</v>
      </c>
      <c r="B57">
        <v>20</v>
      </c>
      <c r="C57" s="7">
        <f t="shared" si="4"/>
        <v>0.08</v>
      </c>
      <c r="D57" s="10">
        <f>2/7</f>
        <v>0.2857142857142857</v>
      </c>
    </row>
    <row r="58" spans="1:5" x14ac:dyDescent="0.2">
      <c r="A58" t="s">
        <v>18</v>
      </c>
      <c r="B58">
        <v>250</v>
      </c>
      <c r="C58" s="7">
        <f>B58/$B$58</f>
        <v>1</v>
      </c>
    </row>
    <row r="60" spans="1:5" x14ac:dyDescent="0.2">
      <c r="A60" s="7">
        <f>C55+C56-C57</f>
        <v>0.64</v>
      </c>
      <c r="B60" s="12"/>
      <c r="D60" s="10">
        <f>11/14</f>
        <v>0.7857142857142857</v>
      </c>
      <c r="E60">
        <f>9*8*7</f>
        <v>504</v>
      </c>
    </row>
    <row r="62" spans="1:5" x14ac:dyDescent="0.2">
      <c r="A62">
        <f>100+80-20</f>
        <v>160</v>
      </c>
    </row>
    <row r="63" spans="1:5" x14ac:dyDescent="0.2">
      <c r="A63" s="12"/>
    </row>
    <row r="65" spans="1:5" x14ac:dyDescent="0.2">
      <c r="A65" t="s">
        <v>40</v>
      </c>
      <c r="B65">
        <v>6</v>
      </c>
      <c r="C65" s="7">
        <f>B65/$B$68</f>
        <v>0.46153846153846156</v>
      </c>
      <c r="D65" s="10">
        <v>6</v>
      </c>
      <c r="E65">
        <f>B65/D68</f>
        <v>0.5</v>
      </c>
    </row>
    <row r="66" spans="1:5" x14ac:dyDescent="0.2">
      <c r="A66" t="s">
        <v>38</v>
      </c>
      <c r="B66">
        <v>4</v>
      </c>
      <c r="C66" s="7">
        <f t="shared" ref="C66:C67" si="5">B66/$B$68</f>
        <v>0.30769230769230771</v>
      </c>
      <c r="D66" s="10">
        <v>3</v>
      </c>
    </row>
    <row r="67" spans="1:5" x14ac:dyDescent="0.2">
      <c r="A67" t="s">
        <v>39</v>
      </c>
      <c r="B67">
        <v>3</v>
      </c>
      <c r="C67" s="7">
        <f t="shared" si="5"/>
        <v>0.23076923076923078</v>
      </c>
      <c r="D67" s="10">
        <v>3</v>
      </c>
    </row>
    <row r="68" spans="1:5" x14ac:dyDescent="0.2">
      <c r="B68">
        <f>SUM(B65:B67)</f>
        <v>13</v>
      </c>
      <c r="D68" s="10">
        <f>SUM(D65:D67)</f>
        <v>12</v>
      </c>
    </row>
    <row r="70" spans="1:5" x14ac:dyDescent="0.2">
      <c r="A70" t="s">
        <v>50</v>
      </c>
      <c r="B70">
        <f>(4/13) * (6/12)</f>
        <v>0.15384615384615385</v>
      </c>
      <c r="C70" s="7">
        <f>2/13</f>
        <v>0.15384615384615385</v>
      </c>
    </row>
    <row r="73" spans="1:5" x14ac:dyDescent="0.2">
      <c r="A73">
        <v>23.32</v>
      </c>
    </row>
    <row r="74" spans="1:5" x14ac:dyDescent="0.2">
      <c r="A74">
        <v>21.76</v>
      </c>
    </row>
    <row r="75" spans="1:5" x14ac:dyDescent="0.2">
      <c r="A75">
        <v>56.44</v>
      </c>
    </row>
    <row r="76" spans="1:5" x14ac:dyDescent="0.2">
      <c r="A76">
        <v>55.2</v>
      </c>
    </row>
    <row r="77" spans="1:5" x14ac:dyDescent="0.2">
      <c r="A77">
        <v>8</v>
      </c>
    </row>
    <row r="78" spans="1:5" x14ac:dyDescent="0.2">
      <c r="A78">
        <f>SUM(A73:A77)</f>
        <v>164.72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66CF5-0B49-FA46-83A7-B92BF6BBE76A}">
  <dimension ref="B10:J38"/>
  <sheetViews>
    <sheetView tabSelected="1" workbookViewId="0">
      <selection activeCell="K19" sqref="K19"/>
    </sheetView>
  </sheetViews>
  <sheetFormatPr baseColWidth="10" defaultRowHeight="16" x14ac:dyDescent="0.2"/>
  <cols>
    <col min="1" max="10" width="10.83203125" style="13"/>
    <col min="11" max="11" width="16.83203125" style="13" bestFit="1" customWidth="1"/>
    <col min="12" max="16384" width="10.83203125" style="13"/>
  </cols>
  <sheetData>
    <row r="10" spans="2:10" x14ac:dyDescent="0.2">
      <c r="B10" s="13">
        <v>69</v>
      </c>
      <c r="F10" s="13">
        <f>90/2</f>
        <v>45</v>
      </c>
    </row>
    <row r="11" spans="2:10" x14ac:dyDescent="0.2">
      <c r="B11" s="13">
        <v>68</v>
      </c>
      <c r="F11" s="13">
        <f>F10*8</f>
        <v>360</v>
      </c>
    </row>
    <row r="12" spans="2:10" x14ac:dyDescent="0.2">
      <c r="B12" s="13">
        <v>67</v>
      </c>
      <c r="F12" s="13">
        <f>1/360</f>
        <v>2.7777777777777779E-3</v>
      </c>
      <c r="J12" s="13">
        <f>9*8*7*6*5*4*3*2*1</f>
        <v>362880</v>
      </c>
    </row>
    <row r="13" spans="2:10" x14ac:dyDescent="0.2">
      <c r="B13" s="13">
        <v>71</v>
      </c>
      <c r="J13" s="13">
        <f>J12/100</f>
        <v>3628.8</v>
      </c>
    </row>
    <row r="14" spans="2:10" x14ac:dyDescent="0.2">
      <c r="B14" s="13">
        <v>70</v>
      </c>
    </row>
    <row r="15" spans="2:10" x14ac:dyDescent="0.2">
      <c r="B15" s="13">
        <f>AVERAGE(B10:B14)</f>
        <v>69</v>
      </c>
      <c r="J15" s="10">
        <f>1/50</f>
        <v>0.02</v>
      </c>
    </row>
    <row r="16" spans="2:10" x14ac:dyDescent="0.2">
      <c r="H16" s="13">
        <f>1/45</f>
        <v>2.2222222222222223E-2</v>
      </c>
      <c r="J16" s="10">
        <f>1/45</f>
        <v>2.2222222222222223E-2</v>
      </c>
    </row>
    <row r="17" spans="2:10" x14ac:dyDescent="0.2">
      <c r="J17" s="10">
        <f>2/55</f>
        <v>3.6363636363636362E-2</v>
      </c>
    </row>
    <row r="18" spans="2:10" x14ac:dyDescent="0.2">
      <c r="B18" s="13">
        <f>3*4*5*6</f>
        <v>360</v>
      </c>
      <c r="J18" s="10">
        <f>1/90</f>
        <v>1.1111111111111112E-2</v>
      </c>
    </row>
    <row r="19" spans="2:10" x14ac:dyDescent="0.2">
      <c r="J19" s="10"/>
    </row>
    <row r="22" spans="2:10" x14ac:dyDescent="0.2">
      <c r="B22" s="13">
        <f>(4/52)*(3/51)</f>
        <v>4.5248868778280547E-3</v>
      </c>
    </row>
    <row r="23" spans="2:10" x14ac:dyDescent="0.2">
      <c r="G23" s="13">
        <v>2</v>
      </c>
    </row>
    <row r="24" spans="2:10" x14ac:dyDescent="0.2">
      <c r="G24" s="13">
        <v>2</v>
      </c>
      <c r="J24" s="13">
        <f>3/51</f>
        <v>5.8823529411764705E-2</v>
      </c>
    </row>
    <row r="25" spans="2:10" x14ac:dyDescent="0.2">
      <c r="G25" s="13">
        <v>4</v>
      </c>
    </row>
    <row r="26" spans="2:10" x14ac:dyDescent="0.2">
      <c r="E26" s="13">
        <f>1/51</f>
        <v>1.9607843137254902E-2</v>
      </c>
      <c r="G26" s="13">
        <v>4</v>
      </c>
    </row>
    <row r="27" spans="2:10" x14ac:dyDescent="0.2">
      <c r="E27" s="13">
        <f>1/17</f>
        <v>5.8823529411764705E-2</v>
      </c>
      <c r="G27" s="13">
        <v>4</v>
      </c>
    </row>
    <row r="28" spans="2:10" x14ac:dyDescent="0.2">
      <c r="G28" s="13">
        <v>4</v>
      </c>
      <c r="J28" s="13">
        <v>9</v>
      </c>
    </row>
    <row r="29" spans="2:10" x14ac:dyDescent="0.2">
      <c r="G29" s="13">
        <f>SUM(G23:G28)</f>
        <v>20</v>
      </c>
      <c r="J29" s="13">
        <v>8</v>
      </c>
    </row>
    <row r="30" spans="2:10" x14ac:dyDescent="0.2">
      <c r="J30" s="13">
        <v>7</v>
      </c>
    </row>
    <row r="31" spans="2:10" x14ac:dyDescent="0.2">
      <c r="J31" s="13">
        <v>6</v>
      </c>
    </row>
    <row r="32" spans="2:10" x14ac:dyDescent="0.2">
      <c r="J32" s="13">
        <v>5</v>
      </c>
    </row>
    <row r="33" spans="2:10" x14ac:dyDescent="0.2">
      <c r="J33" s="13">
        <v>4</v>
      </c>
    </row>
    <row r="34" spans="2:10" x14ac:dyDescent="0.2">
      <c r="B34" s="13">
        <f>10*(3/27)*(8/27)</f>
        <v>0.32921810699588477</v>
      </c>
      <c r="J34" s="13">
        <v>3</v>
      </c>
    </row>
    <row r="35" spans="2:10" x14ac:dyDescent="0.2">
      <c r="J35" s="13">
        <v>2</v>
      </c>
    </row>
    <row r="36" spans="2:10" x14ac:dyDescent="0.2">
      <c r="J36" s="13">
        <v>1</v>
      </c>
    </row>
    <row r="37" spans="2:10" x14ac:dyDescent="0.2">
      <c r="J37" s="13">
        <f>SUM(J28:J36)</f>
        <v>45</v>
      </c>
    </row>
    <row r="38" spans="2:10" x14ac:dyDescent="0.2">
      <c r="J38" s="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prob_basics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nlac10</dc:creator>
  <cp:lastModifiedBy>Microsoft Office User</cp:lastModifiedBy>
  <dcterms:created xsi:type="dcterms:W3CDTF">2020-06-17T23:09:07Z</dcterms:created>
  <dcterms:modified xsi:type="dcterms:W3CDTF">2020-06-23T08:07:27Z</dcterms:modified>
</cp:coreProperties>
</file>