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160.xml" ContentType="application/vnd.openxmlformats-officedocument.drawingml.chart+xml"/>
  <Override PartName="/xl/charts/chart159.xml" ContentType="application/vnd.openxmlformats-officedocument.drawingml.chart+xml"/>
  <Override PartName="/xl/charts/chart161.xml" ContentType="application/vnd.openxmlformats-officedocument.drawingml.chart+xml"/>
  <Override PartName="/xl/charts/chart155.xml" ContentType="application/vnd.openxmlformats-officedocument.drawingml.chart+xml"/>
  <Override PartName="/xl/charts/chart162.xml" ContentType="application/vnd.openxmlformats-officedocument.drawingml.chart+xml"/>
  <Override PartName="/xl/charts/chart156.xml" ContentType="application/vnd.openxmlformats-officedocument.drawingml.chart+xml"/>
  <Override PartName="/xl/charts/chart163.xml" ContentType="application/vnd.openxmlformats-officedocument.drawingml.chart+xml"/>
  <Override PartName="/xl/charts/chart157.xml" ContentType="application/vnd.openxmlformats-officedocument.drawingml.chart+xml"/>
  <Override PartName="/xl/charts/chart164.xml" ContentType="application/vnd.openxmlformats-officedocument.drawingml.chart+xml"/>
  <Override PartName="/xl/charts/chart158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Sheet2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<sst xmlns="http://schemas.openxmlformats.org/spreadsheetml/2006/main" count="233" uniqueCount="129">
  <si>
    <t xml:space="preserve">Données expérimentales</t>
  </si>
  <si>
    <t xml:space="preserve">Z/D=88</t>
  </si>
  <si>
    <t xml:space="preserve">Z/D=142</t>
  </si>
  <si>
    <t xml:space="preserve">G1</t>
  </si>
  <si>
    <t xml:space="preserve">G2</t>
  </si>
  <si>
    <t xml:space="preserve">x</t>
  </si>
  <si>
    <t xml:space="preserve">alpha</t>
  </si>
  <si>
    <t xml:space="preserve">ai</t>
  </si>
  <si>
    <t xml:space="preserve">W</t>
  </si>
  <si>
    <t xml:space="preserve">Diam</t>
  </si>
  <si>
    <t xml:space="preserve">Données modèle conditions nominales</t>
  </si>
  <si>
    <t xml:space="preserve">Erreur de prédiction du dernier point (en pct)</t>
  </si>
  <si>
    <t xml:space="preserve">o</t>
  </si>
  <si>
    <t xml:space="preserve">X</t>
  </si>
  <si>
    <t xml:space="preserve">à l’origine de l’étude : on veut mieux prédire cette valeur.</t>
  </si>
  <si>
    <t xml:space="preserve">Résultats de présentation des données</t>
  </si>
  <si>
    <t xml:space="preserve">alpha_g1</t>
  </si>
  <si>
    <t xml:space="preserve">ai_g1</t>
  </si>
  <si>
    <t xml:space="preserve">W_g1</t>
  </si>
  <si>
    <t xml:space="preserve">D_g1</t>
  </si>
  <si>
    <t xml:space="preserve">W_g2</t>
  </si>
  <si>
    <t xml:space="preserve">D_g2</t>
  </si>
  <si>
    <t xml:space="preserve">Somme</t>
  </si>
  <si>
    <t xml:space="preserve">Moyenne prédiction métamodèle</t>
  </si>
  <si>
    <t xml:space="preserve">Std</t>
  </si>
  <si>
    <t xml:space="preserve">Valeur exp.</t>
  </si>
  <si>
    <t xml:space="preserve">ST1</t>
  </si>
  <si>
    <t xml:space="preserve">ST2</t>
  </si>
  <si>
    <t xml:space="preserve">Si1</t>
  </si>
  <si>
    <t xml:space="preserve">Si2</t>
  </si>
  <si>
    <t xml:space="preserve">Rapport std/mean</t>
  </si>
  <si>
    <t xml:space="preserve">Erreur de prédiction</t>
  </si>
  <si>
    <t xml:space="preserve">Cas utilisés pour l’étude :</t>
  </si>
  <si>
    <t xml:space="preserve">Nom de cas</t>
  </si>
  <si>
    <t xml:space="preserve">QDE</t>
  </si>
  <si>
    <t xml:space="preserve">initial guess</t>
  </si>
  <si>
    <t xml:space="preserve">initial cov</t>
  </si>
  <si>
    <t xml:space="preserve">bruit rajouté sur mesure</t>
  </si>
  <si>
    <t xml:space="preserve">bruit deviné</t>
  </si>
  <si>
    <t xml:space="preserve">nchain</t>
  </si>
  <si>
    <t xml:space="preserve">Résultats</t>
  </si>
  <si>
    <t xml:space="preserve">S1</t>
  </si>
  <si>
    <t xml:space="preserve">accept rate</t>
  </si>
  <si>
    <t xml:space="preserve">max LL.</t>
  </si>
  <si>
    <t xml:space="preserve">exp.value</t>
  </si>
  <si>
    <t xml:space="preserve">ai_synth_ 1</t>
  </si>
  <si>
    <t xml:space="preserve">2 moyennée (modèle)</t>
  </si>
  <si>
    <t xml:space="preserve">(0,1,0,1)</t>
  </si>
  <si>
    <t xml:space="preserve">Sensitivity indices (1)   0.0700587  0.749652 </t>
  </si>
  <si>
    <t xml:space="preserve">0.3737 </t>
  </si>
  <si>
    <t xml:space="preserve">Printing max. likelihood model.  1.36012 0.672753  Printing expected model. 0.998441 0.995095</t>
  </si>
  <si>
    <t xml:space="preserve">587.845</t>
  </si>
  <si>
    <t xml:space="preserve">ai_synth_ 0,2</t>
  </si>
  <si>
    <t xml:space="preserve">0.3432</t>
  </si>
  <si>
    <t xml:space="preserve">Printing max. likelihood model.  1.38349 0.896018  Printing expected model.  1.00489 0.940001 </t>
  </si>
  <si>
    <t xml:space="preserve">587.314 </t>
  </si>
  <si>
    <t xml:space="preserve">ai_synth_ 0.1</t>
  </si>
  <si>
    <t xml:space="preserve">0.2878 </t>
  </si>
  <si>
    <t xml:space="preserve">Printing max. likelihood model.  1.10879 0.753448 Printing expected model.  1.00158 0.873082</t>
  </si>
  <si>
    <t xml:space="preserve">587.248</t>
  </si>
  <si>
    <t xml:space="preserve">ai_synth_ 0.02</t>
  </si>
  <si>
    <t xml:space="preserve">0.1308</t>
  </si>
  <si>
    <t xml:space="preserve">Printing max. likelihood model. 0.794328 0.841633  Printing expected model. 0.955568 0.837581 </t>
  </si>
  <si>
    <t xml:space="preserve">587.195</t>
  </si>
  <si>
    <t xml:space="preserve">ai_exp_ 10</t>
  </si>
  <si>
    <t xml:space="preserve">2 moyennée (exp)</t>
  </si>
  <si>
    <t xml:space="preserve">?</t>
  </si>
  <si>
    <t xml:space="preserve">0.3837</t>
  </si>
  <si>
    <t xml:space="preserve">Printing max. likelihood model. 0.783091  1.49984  Printing expected model. 0.997896  1.00653</t>
  </si>
  <si>
    <t xml:space="preserve">535.308 </t>
  </si>
  <si>
    <t xml:space="preserve">ai_exp_ 2</t>
  </si>
  <si>
    <t xml:space="preserve">0.3345</t>
  </si>
  <si>
    <t xml:space="preserve">Printing max. likelihood model. 0.768772  1.49946  Printing expected model. 0.980975   1.0863</t>
  </si>
  <si>
    <t xml:space="preserve">0.2063</t>
  </si>
  <si>
    <t xml:space="preserve">Printing max. likelihood model. 0.799469  1.49899  Printing expected model. 0.962461  1.27451</t>
  </si>
  <si>
    <t xml:space="preserve">d2_exp_ 10</t>
  </si>
  <si>
    <t xml:space="preserve">8 moyennée (exp)</t>
  </si>
  <si>
    <t xml:space="preserve">(0,01,0,01)</t>
  </si>
  <si>
    <t xml:space="preserve">Sensitivity indices (1)   4.30619e-08    0.999999 </t>
  </si>
  <si>
    <t xml:space="preserve">0.3329</t>
  </si>
  <si>
    <t xml:space="preserve">Printing max. likelihood model.  1.40229 0.500068  Printing expected model.  1.00146 0.857656 </t>
  </si>
  <si>
    <t xml:space="preserve">0.0213262 </t>
  </si>
  <si>
    <t xml:space="preserve">d2_exp_ 5</t>
  </si>
  <si>
    <t xml:space="preserve">0.2599</t>
  </si>
  <si>
    <t xml:space="preserve">Printing max. likelihood model.  1.37515 0.500104  Printing expected model.  1.00299 0.632739 </t>
  </si>
  <si>
    <t xml:space="preserve">tot_exp_ 1</t>
  </si>
  <si>
    <t xml:space="preserve">1+2+3+4+7+8</t>
  </si>
  <si>
    <t xml:space="preserve">Sensitivity indices (1)   0.0690361  0.753304 Sensitivity indices (T)   0.246696 0.930964 </t>
  </si>
  <si>
    <t xml:space="preserve">0.2667</t>
  </si>
  <si>
    <t xml:space="preserve">Printing max. likelihood model. 0.80843 1.49954  Printing expected model. 0.972391   1.2131</t>
  </si>
  <si>
    <t xml:space="preserve">89.601 </t>
  </si>
  <si>
    <t xml:space="preserve">tot_exp_ 5</t>
  </si>
  <si>
    <t xml:space="preserve">0.3886</t>
  </si>
  <si>
    <t xml:space="preserve">Printing max. likelihood model. 0.78882 1.49923  Printing expected model. 0.995142  1.01088 </t>
  </si>
  <si>
    <t xml:space="preserve">qde</t>
  </si>
  <si>
    <t xml:space="preserve">mean</t>
  </si>
  <si>
    <t xml:space="preserve">std</t>
  </si>
  <si>
    <t xml:space="preserve">Coef de variation</t>
  </si>
  <si>
    <t xml:space="preserve">Erreur de prédiction (en pct)</t>
  </si>
  <si>
    <t xml:space="preserve">Commentaire</t>
  </si>
  <si>
    <t xml:space="preserve">calib finale</t>
  </si>
  <si>
    <t xml:space="preserve">toutes (expérience)</t>
  </si>
  <si>
    <t xml:space="preserve">0.3 0.8</t>
  </si>
  <si>
    <t xml:space="preserve">non calculé encore</t>
  </si>
  <si>
    <t xml:space="preserve">0.2322</t>
  </si>
  <si>
    <t xml:space="preserve">Printing max. likrien.elihood model. 0.500975 0.500272  Printing expected model. 0.986996 0.564427 </t>
  </si>
  <si>
    <t xml:space="preserve">rien</t>
  </si>
  <si>
    <t xml:space="preserve">Paramètre 1 mal appris, paramètre 2 on a tendance à le baisser.</t>
  </si>
  <si>
    <t xml:space="preserve">calib_modele_reduite_10</t>
  </si>
  <si>
    <t xml:space="preserve">De 1 a 4 (modèle)</t>
  </si>
  <si>
    <t xml:space="preserve">0,3 0,8</t>
  </si>
  <si>
    <t xml:space="preserve">non calculé.</t>
  </si>
  <si>
    <t xml:space="preserve">0.3806</t>
  </si>
  <si>
    <t xml:space="preserve">Printing max. likelihood model.  1.29929 0.798861  Printing expected model.  1.00013 0.999884</t>
  </si>
  <si>
    <t xml:space="preserve">mal appris</t>
  </si>
  <si>
    <t xml:space="preserve">calib_modele_reduite _ 0,1</t>
  </si>
  <si>
    <t xml:space="preserve">0.3771</t>
  </si>
  <si>
    <t xml:space="preserve">Printing max. likelihood model.  1.30133 0.799674  Printing expected model. 0.999714 0.980685</t>
  </si>
  <si>
    <t xml:space="preserve">mal appris aussi</t>
  </si>
  <si>
    <t xml:space="preserve">calib_modele_reduite _ 1</t>
  </si>
  <si>
    <t xml:space="preserve">Printing max. likelihood model.  1.29935 0.799872  Printing expected model. 0.948404   0.8247</t>
  </si>
  <si>
    <t xml:space="preserve">calib_modele_10</t>
  </si>
  <si>
    <t xml:space="preserve">0.3631</t>
  </si>
  <si>
    <t xml:space="preserve">Printing max. likelihood model.  1.29745 0.799547  Printing expected model. 0.999792 0.949851 </t>
  </si>
  <si>
    <t xml:space="preserve">calib_modele_ 1 </t>
  </si>
  <si>
    <t xml:space="preserve">0.3449</t>
  </si>
  <si>
    <t xml:space="preserve">Printing max. likelihood model.  1.30081 0.799998  Printing expected model. 0.995414 0.800384</t>
  </si>
  <si>
    <t xml:space="preserve">0.3346</t>
  </si>
  <si>
    <t xml:space="preserve">Printing max. likelihood model.  1.30092 0.799912  Printing expected model. 0.989113 0.800087 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</si>
</sst>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#,##0.00000"/>
    <numFmt numFmtId="166" formatCode="0.00%"/>
    <numFmt numFmtId="167" formatCode="0.00E+00"/>
    <numFmt numFmtId="168" formatCode="0.00%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name val="Arial"/>
      <family val="2"/>
    </font>
    <font>
      <sz val="13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5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neptune</c:f>
              <c:strCache>
                <c:ptCount val="1"/>
                <c:pt idx="0">
                  <c:v>neptune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Sheet2!$B$14:$B$25</c:f>
              <c:numCache>
                <c:formatCode>General</c:formatCode>
                <c:ptCount val="12"/>
                <c:pt idx="0">
                  <c:v>0.0143369</c:v>
                </c:pt>
                <c:pt idx="1">
                  <c:v>0.0319322171717172</c:v>
                </c:pt>
                <c:pt idx="2">
                  <c:v>0.0539263636363636</c:v>
                </c:pt>
                <c:pt idx="3">
                  <c:v>0.0979146565656566</c:v>
                </c:pt>
                <c:pt idx="4">
                  <c:v>0.141902949494949</c:v>
                </c:pt>
                <c:pt idx="5">
                  <c:v>0.185891242424242</c:v>
                </c:pt>
                <c:pt idx="6">
                  <c:v>0.229879535353535</c:v>
                </c:pt>
                <c:pt idx="7">
                  <c:v>0.273867828282828</c:v>
                </c:pt>
                <c:pt idx="8">
                  <c:v>0.317856121212121</c:v>
                </c:pt>
                <c:pt idx="9">
                  <c:v>0.361844414141414</c:v>
                </c:pt>
                <c:pt idx="10">
                  <c:v>0.405832707070707</c:v>
                </c:pt>
                <c:pt idx="11">
                  <c:v>0.449821</c:v>
                </c:pt>
              </c:numCache>
            </c:numRef>
          </c:xVal>
          <c:yVal>
            <c:numRef>
              <c:f>Sheet2!$E$14:$E$25</c:f>
              <c:numCache>
                <c:formatCode>General</c:formatCode>
                <c:ptCount val="12"/>
                <c:pt idx="0">
                  <c:v>649.412</c:v>
                </c:pt>
                <c:pt idx="1">
                  <c:v>600.16</c:v>
                </c:pt>
                <c:pt idx="2">
                  <c:v>585.552</c:v>
                </c:pt>
                <c:pt idx="3">
                  <c:v>578.024</c:v>
                </c:pt>
                <c:pt idx="4">
                  <c:v>576.706</c:v>
                </c:pt>
                <c:pt idx="5">
                  <c:v>577.008</c:v>
                </c:pt>
                <c:pt idx="6">
                  <c:v>578.206</c:v>
                </c:pt>
                <c:pt idx="7">
                  <c:v>578.98</c:v>
                </c:pt>
                <c:pt idx="8">
                  <c:v>578.988</c:v>
                </c:pt>
                <c:pt idx="9">
                  <c:v>579.376</c:v>
                </c:pt>
                <c:pt idx="10">
                  <c:v>578.83</c:v>
                </c:pt>
                <c:pt idx="11">
                  <c:v>577.726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exp</c:f>
              <c:strCache>
                <c:ptCount val="1"/>
                <c:pt idx="0">
                  <c:v>exp</c:v>
                </c:pt>
              </c:strCache>
            </c:strRef>
          </c:tx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Sheet2!$C$5:$C$10</c:f>
              <c:numCache>
                <c:formatCode>General</c:formatCode>
                <c:ptCount val="6"/>
                <c:pt idx="0">
                  <c:v>0.0143369</c:v>
                </c:pt>
                <c:pt idx="1">
                  <c:v>0.0492832</c:v>
                </c:pt>
                <c:pt idx="2">
                  <c:v>0.149642</c:v>
                </c:pt>
                <c:pt idx="3">
                  <c:v>0.249104</c:v>
                </c:pt>
                <c:pt idx="4">
                  <c:v>0.348566</c:v>
                </c:pt>
                <c:pt idx="5">
                  <c:v>0.449821</c:v>
                </c:pt>
              </c:numCache>
            </c:numRef>
          </c:xVal>
          <c:yVal>
            <c:numRef>
              <c:f>Sheet2!$E$5:$E$10</c:f>
              <c:numCache>
                <c:formatCode>General</c:formatCode>
                <c:ptCount val="6"/>
                <c:pt idx="0">
                  <c:v>612.208</c:v>
                </c:pt>
                <c:pt idx="1">
                  <c:v>533.214</c:v>
                </c:pt>
                <c:pt idx="2">
                  <c:v>526.032</c:v>
                </c:pt>
                <c:pt idx="3">
                  <c:v>518.851</c:v>
                </c:pt>
                <c:pt idx="4">
                  <c:v>513.465</c:v>
                </c:pt>
                <c:pt idx="5">
                  <c:v>508.079</c:v>
                </c:pt>
              </c:numCache>
            </c:numRef>
          </c:yVal>
          <c:smooth val="0"/>
        </c:ser>
        <c:axId val="52518262"/>
        <c:axId val="66278287"/>
      </c:scatterChart>
      <c:valAx>
        <c:axId val="5251826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6278287"/>
        <c:crosses val="autoZero"/>
        <c:crossBetween val="midCat"/>
      </c:valAx>
      <c:valAx>
        <c:axId val="6627828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251826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15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neptune</c:f>
              <c:strCache>
                <c:ptCount val="1"/>
                <c:pt idx="0">
                  <c:v>neptune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Sheet2!$B$14:$B$25</c:f>
              <c:numCache>
                <c:formatCode>General</c:formatCode>
                <c:ptCount val="12"/>
                <c:pt idx="0">
                  <c:v>0.0143369</c:v>
                </c:pt>
                <c:pt idx="1">
                  <c:v>0.0319322171717172</c:v>
                </c:pt>
                <c:pt idx="2">
                  <c:v>0.0539263636363636</c:v>
                </c:pt>
                <c:pt idx="3">
                  <c:v>0.0979146565656566</c:v>
                </c:pt>
                <c:pt idx="4">
                  <c:v>0.141902949494949</c:v>
                </c:pt>
                <c:pt idx="5">
                  <c:v>0.185891242424242</c:v>
                </c:pt>
                <c:pt idx="6">
                  <c:v>0.229879535353535</c:v>
                </c:pt>
                <c:pt idx="7">
                  <c:v>0.273867828282828</c:v>
                </c:pt>
                <c:pt idx="8">
                  <c:v>0.317856121212121</c:v>
                </c:pt>
                <c:pt idx="9">
                  <c:v>0.361844414141414</c:v>
                </c:pt>
                <c:pt idx="10">
                  <c:v>0.405832707070707</c:v>
                </c:pt>
                <c:pt idx="11">
                  <c:v>0.449821</c:v>
                </c:pt>
              </c:numCache>
            </c:numRef>
          </c:xVal>
          <c:yVal>
            <c:numRef>
              <c:f>Sheet2!$D$14:$D$25</c:f>
              <c:numCache>
                <c:formatCode>General</c:formatCode>
                <c:ptCount val="12"/>
                <c:pt idx="0">
                  <c:v>0.331014</c:v>
                </c:pt>
                <c:pt idx="1">
                  <c:v>0.311878</c:v>
                </c:pt>
                <c:pt idx="2">
                  <c:v>0.303778</c:v>
                </c:pt>
                <c:pt idx="3">
                  <c:v>0.299706</c:v>
                </c:pt>
                <c:pt idx="4">
                  <c:v>0.299012</c:v>
                </c:pt>
                <c:pt idx="5">
                  <c:v>0.299198</c:v>
                </c:pt>
                <c:pt idx="6">
                  <c:v>0.299844</c:v>
                </c:pt>
                <c:pt idx="7">
                  <c:v>0.30027</c:v>
                </c:pt>
                <c:pt idx="8">
                  <c:v>0.300308</c:v>
                </c:pt>
                <c:pt idx="9">
                  <c:v>0.300496</c:v>
                </c:pt>
                <c:pt idx="10">
                  <c:v>0.300134</c:v>
                </c:pt>
                <c:pt idx="11">
                  <c:v>0.299458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exp</c:f>
              <c:strCache>
                <c:ptCount val="1"/>
                <c:pt idx="0">
                  <c:v>exp</c:v>
                </c:pt>
              </c:strCache>
            </c:strRef>
          </c:tx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Sheet2!$C$5:$C$10</c:f>
              <c:numCache>
                <c:formatCode>General</c:formatCode>
                <c:ptCount val="6"/>
                <c:pt idx="0">
                  <c:v>0.0143369</c:v>
                </c:pt>
                <c:pt idx="1">
                  <c:v>0.0492832</c:v>
                </c:pt>
                <c:pt idx="2">
                  <c:v>0.149642</c:v>
                </c:pt>
                <c:pt idx="3">
                  <c:v>0.249104</c:v>
                </c:pt>
                <c:pt idx="4">
                  <c:v>0.348566</c:v>
                </c:pt>
                <c:pt idx="5">
                  <c:v>0.449821</c:v>
                </c:pt>
              </c:numCache>
            </c:numRef>
          </c:xVal>
          <c:yVal>
            <c:numRef>
              <c:f>Sheet2!$D$5:$D$10</c:f>
              <c:numCache>
                <c:formatCode>General</c:formatCode>
                <c:ptCount val="6"/>
                <c:pt idx="0">
                  <c:v>0.334884</c:v>
                </c:pt>
                <c:pt idx="1">
                  <c:v>0.299463</c:v>
                </c:pt>
                <c:pt idx="2">
                  <c:v>0.296243</c:v>
                </c:pt>
                <c:pt idx="3">
                  <c:v>0.299463</c:v>
                </c:pt>
                <c:pt idx="4">
                  <c:v>0.306977</c:v>
                </c:pt>
                <c:pt idx="5">
                  <c:v>0.312343</c:v>
                </c:pt>
              </c:numCache>
            </c:numRef>
          </c:yVal>
          <c:smooth val="0"/>
        </c:ser>
        <c:axId val="56035181"/>
        <c:axId val="81768238"/>
      </c:scatterChart>
      <c:valAx>
        <c:axId val="5603518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1768238"/>
        <c:crosses val="autoZero"/>
        <c:crossBetween val="midCat"/>
      </c:valAx>
      <c:valAx>
        <c:axId val="8176823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603518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15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neptune</c:f>
              <c:strCache>
                <c:ptCount val="1"/>
                <c:pt idx="0">
                  <c:v>neptune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Sheet2!$B$14:$B$25</c:f>
              <c:numCache>
                <c:formatCode>General</c:formatCode>
                <c:ptCount val="12"/>
                <c:pt idx="0">
                  <c:v>0.0143369</c:v>
                </c:pt>
                <c:pt idx="1">
                  <c:v>0.0319322171717172</c:v>
                </c:pt>
                <c:pt idx="2">
                  <c:v>0.0539263636363636</c:v>
                </c:pt>
                <c:pt idx="3">
                  <c:v>0.0979146565656566</c:v>
                </c:pt>
                <c:pt idx="4">
                  <c:v>0.141902949494949</c:v>
                </c:pt>
                <c:pt idx="5">
                  <c:v>0.185891242424242</c:v>
                </c:pt>
                <c:pt idx="6">
                  <c:v>0.229879535353535</c:v>
                </c:pt>
                <c:pt idx="7">
                  <c:v>0.273867828282828</c:v>
                </c:pt>
                <c:pt idx="8">
                  <c:v>0.317856121212121</c:v>
                </c:pt>
                <c:pt idx="9">
                  <c:v>0.361844414141414</c:v>
                </c:pt>
                <c:pt idx="10">
                  <c:v>0.405832707070707</c:v>
                </c:pt>
                <c:pt idx="11">
                  <c:v>0.449821</c:v>
                </c:pt>
              </c:numCache>
            </c:numRef>
          </c:xVal>
          <c:yVal>
            <c:numRef>
              <c:f>Sheet2!$G$14:$G$25</c:f>
              <c:numCache>
                <c:formatCode>General</c:formatCode>
                <c:ptCount val="12"/>
                <c:pt idx="0">
                  <c:v>0.00305812</c:v>
                </c:pt>
                <c:pt idx="1">
                  <c:v>0.00311798</c:v>
                </c:pt>
                <c:pt idx="2">
                  <c:v>0.0031128</c:v>
                </c:pt>
                <c:pt idx="3">
                  <c:v>0.00311106</c:v>
                </c:pt>
                <c:pt idx="4">
                  <c:v>0.00311094</c:v>
                </c:pt>
                <c:pt idx="5">
                  <c:v>0.00311126</c:v>
                </c:pt>
                <c:pt idx="6">
                  <c:v>0.00311152</c:v>
                </c:pt>
                <c:pt idx="7">
                  <c:v>0.0031118</c:v>
                </c:pt>
                <c:pt idx="8">
                  <c:v>0.00311212</c:v>
                </c:pt>
                <c:pt idx="9">
                  <c:v>0.00311198</c:v>
                </c:pt>
                <c:pt idx="10">
                  <c:v>0.00311112</c:v>
                </c:pt>
                <c:pt idx="11">
                  <c:v>0.0031101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exp</c:f>
              <c:strCache>
                <c:ptCount val="1"/>
                <c:pt idx="0">
                  <c:v>exp</c:v>
                </c:pt>
              </c:strCache>
            </c:strRef>
          </c:tx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Sheet2!$C$5:$C$10</c:f>
              <c:numCache>
                <c:formatCode>General</c:formatCode>
                <c:ptCount val="6"/>
                <c:pt idx="0">
                  <c:v>0.0143369</c:v>
                </c:pt>
                <c:pt idx="1">
                  <c:v>0.0492832</c:v>
                </c:pt>
                <c:pt idx="2">
                  <c:v>0.149642</c:v>
                </c:pt>
                <c:pt idx="3">
                  <c:v>0.249104</c:v>
                </c:pt>
                <c:pt idx="4">
                  <c:v>0.348566</c:v>
                </c:pt>
                <c:pt idx="5">
                  <c:v>0.449821</c:v>
                </c:pt>
              </c:numCache>
            </c:numRef>
          </c:xVal>
          <c:yVal>
            <c:numRef>
              <c:f>Sheet2!$G$5:$G$10</c:f>
              <c:numCache>
                <c:formatCode>General</c:formatCode>
                <c:ptCount val="6"/>
                <c:pt idx="0">
                  <c:v>0.00329749</c:v>
                </c:pt>
                <c:pt idx="1">
                  <c:v>0.00329749</c:v>
                </c:pt>
                <c:pt idx="2">
                  <c:v>0.00322581</c:v>
                </c:pt>
                <c:pt idx="3">
                  <c:v>0.00336918</c:v>
                </c:pt>
                <c:pt idx="4">
                  <c:v>0.00351254</c:v>
                </c:pt>
                <c:pt idx="5">
                  <c:v>0.00358423</c:v>
                </c:pt>
              </c:numCache>
            </c:numRef>
          </c:yVal>
          <c:smooth val="0"/>
        </c:ser>
        <c:axId val="15255087"/>
        <c:axId val="23131848"/>
      </c:scatterChart>
      <c:valAx>
        <c:axId val="1525508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3131848"/>
        <c:crosses val="autoZero"/>
        <c:crossBetween val="midCat"/>
      </c:valAx>
      <c:valAx>
        <c:axId val="2313184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525508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15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neptune</c:f>
              <c:strCache>
                <c:ptCount val="1"/>
                <c:pt idx="0">
                  <c:v>neptune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Sheet2!$B$14:$B$25</c:f>
              <c:numCache>
                <c:formatCode>General</c:formatCode>
                <c:ptCount val="12"/>
                <c:pt idx="0">
                  <c:v>0.0143369</c:v>
                </c:pt>
                <c:pt idx="1">
                  <c:v>0.0319322171717172</c:v>
                </c:pt>
                <c:pt idx="2">
                  <c:v>0.0539263636363636</c:v>
                </c:pt>
                <c:pt idx="3">
                  <c:v>0.0979146565656566</c:v>
                </c:pt>
                <c:pt idx="4">
                  <c:v>0.141902949494949</c:v>
                </c:pt>
                <c:pt idx="5">
                  <c:v>0.185891242424242</c:v>
                </c:pt>
                <c:pt idx="6">
                  <c:v>0.229879535353535</c:v>
                </c:pt>
                <c:pt idx="7">
                  <c:v>0.273867828282828</c:v>
                </c:pt>
                <c:pt idx="8">
                  <c:v>0.317856121212121</c:v>
                </c:pt>
                <c:pt idx="9">
                  <c:v>0.361844414141414</c:v>
                </c:pt>
                <c:pt idx="10">
                  <c:v>0.405832707070707</c:v>
                </c:pt>
                <c:pt idx="11">
                  <c:v>0.449821</c:v>
                </c:pt>
              </c:numCache>
            </c:numRef>
          </c:xVal>
          <c:yVal>
            <c:numRef>
              <c:f>Sheet2!$F$14:$F$25</c:f>
              <c:numCache>
                <c:formatCode>General</c:formatCode>
                <c:ptCount val="12"/>
                <c:pt idx="0">
                  <c:v>0.871132</c:v>
                </c:pt>
                <c:pt idx="1">
                  <c:v>1.06736</c:v>
                </c:pt>
                <c:pt idx="2">
                  <c:v>1.10616</c:v>
                </c:pt>
                <c:pt idx="3">
                  <c:v>1.12242</c:v>
                </c:pt>
                <c:pt idx="4">
                  <c:v>1.1283</c:v>
                </c:pt>
                <c:pt idx="5">
                  <c:v>1.13438</c:v>
                </c:pt>
                <c:pt idx="6">
                  <c:v>1.13894</c:v>
                </c:pt>
                <c:pt idx="7">
                  <c:v>1.14068</c:v>
                </c:pt>
                <c:pt idx="8">
                  <c:v>1.1403</c:v>
                </c:pt>
                <c:pt idx="9">
                  <c:v>1.13784</c:v>
                </c:pt>
                <c:pt idx="10">
                  <c:v>1.13084</c:v>
                </c:pt>
                <c:pt idx="11">
                  <c:v>1.12502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exp</c:f>
              <c:strCache>
                <c:ptCount val="1"/>
                <c:pt idx="0">
                  <c:v>exp</c:v>
                </c:pt>
              </c:strCache>
            </c:strRef>
          </c:tx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Sheet2!$C$5:$C$10</c:f>
              <c:numCache>
                <c:formatCode>General</c:formatCode>
                <c:ptCount val="6"/>
                <c:pt idx="0">
                  <c:v>0.0143369</c:v>
                </c:pt>
                <c:pt idx="1">
                  <c:v>0.0492832</c:v>
                </c:pt>
                <c:pt idx="2">
                  <c:v>0.149642</c:v>
                </c:pt>
                <c:pt idx="3">
                  <c:v>0.249104</c:v>
                </c:pt>
                <c:pt idx="4">
                  <c:v>0.348566</c:v>
                </c:pt>
                <c:pt idx="5">
                  <c:v>0.449821</c:v>
                </c:pt>
              </c:numCache>
            </c:numRef>
          </c:xVal>
          <c:yVal>
            <c:numRef>
              <c:f>Sheet2!$F$5:$F$10</c:f>
              <c:numCache>
                <c:formatCode>General</c:formatCode>
                <c:ptCount val="6"/>
                <c:pt idx="0">
                  <c:v>0.833333</c:v>
                </c:pt>
                <c:pt idx="1">
                  <c:v>0.935484</c:v>
                </c:pt>
                <c:pt idx="2">
                  <c:v>0.994624</c:v>
                </c:pt>
                <c:pt idx="3">
                  <c:v>1.05914</c:v>
                </c:pt>
                <c:pt idx="4">
                  <c:v>1.13978</c:v>
                </c:pt>
                <c:pt idx="5">
                  <c:v>1.17742</c:v>
                </c:pt>
              </c:numCache>
            </c:numRef>
          </c:yVal>
          <c:smooth val="0"/>
        </c:ser>
        <c:axId val="49493308"/>
        <c:axId val="13882381"/>
      </c:scatterChart>
      <c:valAx>
        <c:axId val="494933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3882381"/>
        <c:crosses val="autoZero"/>
        <c:crossBetween val="midCat"/>
      </c:valAx>
      <c:valAx>
        <c:axId val="1388238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949330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15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neptune</c:f>
              <c:strCache>
                <c:ptCount val="1"/>
                <c:pt idx="0">
                  <c:v>neptune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Sheet2!$B$14:$B$25</c:f>
              <c:numCache>
                <c:formatCode>General</c:formatCode>
                <c:ptCount val="12"/>
                <c:pt idx="0">
                  <c:v>0.0143369</c:v>
                </c:pt>
                <c:pt idx="1">
                  <c:v>0.0319322171717172</c:v>
                </c:pt>
                <c:pt idx="2">
                  <c:v>0.0539263636363636</c:v>
                </c:pt>
                <c:pt idx="3">
                  <c:v>0.0979146565656566</c:v>
                </c:pt>
                <c:pt idx="4">
                  <c:v>0.141902949494949</c:v>
                </c:pt>
                <c:pt idx="5">
                  <c:v>0.185891242424242</c:v>
                </c:pt>
                <c:pt idx="6">
                  <c:v>0.229879535353535</c:v>
                </c:pt>
                <c:pt idx="7">
                  <c:v>0.273867828282828</c:v>
                </c:pt>
                <c:pt idx="8">
                  <c:v>0.317856121212121</c:v>
                </c:pt>
                <c:pt idx="9">
                  <c:v>0.361844414141414</c:v>
                </c:pt>
                <c:pt idx="10">
                  <c:v>0.405832707070707</c:v>
                </c:pt>
                <c:pt idx="11">
                  <c:v>0.449821</c:v>
                </c:pt>
              </c:numCache>
            </c:numRef>
          </c:xVal>
          <c:yVal>
            <c:numRef>
              <c:f>Sheet2!$J$14:$J$25</c:f>
              <c:numCache>
                <c:formatCode>General</c:formatCode>
                <c:ptCount val="12"/>
                <c:pt idx="0">
                  <c:v>0.809374</c:v>
                </c:pt>
                <c:pt idx="1">
                  <c:v>1.23366</c:v>
                </c:pt>
                <c:pt idx="2">
                  <c:v>1.26838</c:v>
                </c:pt>
                <c:pt idx="3">
                  <c:v>1.32748</c:v>
                </c:pt>
                <c:pt idx="4">
                  <c:v>1.37564</c:v>
                </c:pt>
                <c:pt idx="5">
                  <c:v>1.38578</c:v>
                </c:pt>
                <c:pt idx="6">
                  <c:v>1.39208</c:v>
                </c:pt>
                <c:pt idx="7">
                  <c:v>1.39404</c:v>
                </c:pt>
                <c:pt idx="8">
                  <c:v>1.39304</c:v>
                </c:pt>
                <c:pt idx="9">
                  <c:v>1.39018</c:v>
                </c:pt>
                <c:pt idx="10">
                  <c:v>1.38076</c:v>
                </c:pt>
                <c:pt idx="11">
                  <c:v>1.37264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exp</c:f>
              <c:strCache>
                <c:ptCount val="1"/>
                <c:pt idx="0">
                  <c:v>exp</c:v>
                </c:pt>
              </c:strCache>
            </c:strRef>
          </c:tx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Sheet2!$C$5:$C$10</c:f>
              <c:numCache>
                <c:formatCode>General</c:formatCode>
                <c:ptCount val="6"/>
                <c:pt idx="0">
                  <c:v>0.0143369</c:v>
                </c:pt>
                <c:pt idx="1">
                  <c:v>0.0492832</c:v>
                </c:pt>
                <c:pt idx="2">
                  <c:v>0.149642</c:v>
                </c:pt>
                <c:pt idx="3">
                  <c:v>0.249104</c:v>
                </c:pt>
                <c:pt idx="4">
                  <c:v>0.348566</c:v>
                </c:pt>
                <c:pt idx="5">
                  <c:v>0.449821</c:v>
                </c:pt>
              </c:numCache>
            </c:numRef>
          </c:xVal>
          <c:yVal>
            <c:numRef>
              <c:f>Sheet2!$J$5:$J$10</c:f>
              <c:numCache>
                <c:formatCode>General</c:formatCode>
                <c:ptCount val="6"/>
                <c:pt idx="0">
                  <c:v>0.693235</c:v>
                </c:pt>
                <c:pt idx="1">
                  <c:v>0.794651</c:v>
                </c:pt>
                <c:pt idx="2">
                  <c:v>0.830123</c:v>
                </c:pt>
                <c:pt idx="3">
                  <c:v>1.05377</c:v>
                </c:pt>
                <c:pt idx="4">
                  <c:v>1.13763</c:v>
                </c:pt>
                <c:pt idx="5">
                  <c:v>1.14084</c:v>
                </c:pt>
              </c:numCache>
            </c:numRef>
          </c:yVal>
          <c:smooth val="0"/>
        </c:ser>
        <c:axId val="12273228"/>
        <c:axId val="90240621"/>
      </c:scatterChart>
      <c:valAx>
        <c:axId val="122732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0240621"/>
        <c:crosses val="autoZero"/>
        <c:crossBetween val="midCat"/>
      </c:valAx>
      <c:valAx>
        <c:axId val="9024062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227322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16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neptune</c:f>
              <c:strCache>
                <c:ptCount val="1"/>
                <c:pt idx="0">
                  <c:v>neptune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Sheet2!$B$14:$B$25</c:f>
              <c:numCache>
                <c:formatCode>General</c:formatCode>
                <c:ptCount val="12"/>
                <c:pt idx="0">
                  <c:v>0.0143369</c:v>
                </c:pt>
                <c:pt idx="1">
                  <c:v>0.0319322171717172</c:v>
                </c:pt>
                <c:pt idx="2">
                  <c:v>0.0539263636363636</c:v>
                </c:pt>
                <c:pt idx="3">
                  <c:v>0.0979146565656566</c:v>
                </c:pt>
                <c:pt idx="4">
                  <c:v>0.141902949494949</c:v>
                </c:pt>
                <c:pt idx="5">
                  <c:v>0.185891242424242</c:v>
                </c:pt>
                <c:pt idx="6">
                  <c:v>0.229879535353535</c:v>
                </c:pt>
                <c:pt idx="7">
                  <c:v>0.273867828282828</c:v>
                </c:pt>
                <c:pt idx="8">
                  <c:v>0.317856121212121</c:v>
                </c:pt>
                <c:pt idx="9">
                  <c:v>0.361844414141414</c:v>
                </c:pt>
                <c:pt idx="10">
                  <c:v>0.405832707070707</c:v>
                </c:pt>
                <c:pt idx="11">
                  <c:v>0.449821</c:v>
                </c:pt>
              </c:numCache>
            </c:numRef>
          </c:xVal>
          <c:yVal>
            <c:numRef>
              <c:f>Sheet2!$K$14:$K$25</c:f>
              <c:numCache>
                <c:formatCode>General</c:formatCode>
                <c:ptCount val="12"/>
                <c:pt idx="0">
                  <c:v>0.01165696</c:v>
                </c:pt>
                <c:pt idx="1">
                  <c:v>0.01188542</c:v>
                </c:pt>
                <c:pt idx="2">
                  <c:v>0.01212152</c:v>
                </c:pt>
                <c:pt idx="3">
                  <c:v>0.0142141</c:v>
                </c:pt>
                <c:pt idx="4">
                  <c:v>0.0152898</c:v>
                </c:pt>
                <c:pt idx="5">
                  <c:v>0.015349</c:v>
                </c:pt>
                <c:pt idx="6">
                  <c:v>0.0153518</c:v>
                </c:pt>
                <c:pt idx="7">
                  <c:v>0.0153516</c:v>
                </c:pt>
                <c:pt idx="8">
                  <c:v>0.0153486</c:v>
                </c:pt>
                <c:pt idx="9">
                  <c:v>0.0153432</c:v>
                </c:pt>
                <c:pt idx="10">
                  <c:v>0.0153468</c:v>
                </c:pt>
                <c:pt idx="11">
                  <c:v>0.0153588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exp</c:f>
              <c:strCache>
                <c:ptCount val="1"/>
                <c:pt idx="0">
                  <c:v>exp</c:v>
                </c:pt>
              </c:strCache>
            </c:strRef>
          </c:tx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Sheet2!$C$5:$C$10</c:f>
              <c:numCache>
                <c:formatCode>General</c:formatCode>
                <c:ptCount val="6"/>
                <c:pt idx="0">
                  <c:v>0.0143369</c:v>
                </c:pt>
                <c:pt idx="1">
                  <c:v>0.0492832</c:v>
                </c:pt>
                <c:pt idx="2">
                  <c:v>0.149642</c:v>
                </c:pt>
                <c:pt idx="3">
                  <c:v>0.249104</c:v>
                </c:pt>
                <c:pt idx="4">
                  <c:v>0.348566</c:v>
                </c:pt>
                <c:pt idx="5">
                  <c:v>0.449821</c:v>
                </c:pt>
              </c:numCache>
            </c:numRef>
          </c:xVal>
          <c:yVal>
            <c:numRef>
              <c:f>Sheet2!$K$5:$K$10</c:f>
              <c:numCache>
                <c:formatCode>General</c:formatCode>
                <c:ptCount val="6"/>
                <c:pt idx="0">
                  <c:v>0.0198566</c:v>
                </c:pt>
                <c:pt idx="1">
                  <c:v>0.0205735</c:v>
                </c:pt>
                <c:pt idx="2">
                  <c:v>0.0224373</c:v>
                </c:pt>
                <c:pt idx="3">
                  <c:v>0.0205735</c:v>
                </c:pt>
                <c:pt idx="4">
                  <c:v>0.0209319</c:v>
                </c:pt>
                <c:pt idx="5">
                  <c:v>0.0235842</c:v>
                </c:pt>
              </c:numCache>
            </c:numRef>
          </c:yVal>
          <c:smooth val="0"/>
        </c:ser>
        <c:axId val="13215192"/>
        <c:axId val="34232697"/>
      </c:scatterChart>
      <c:valAx>
        <c:axId val="13215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4232697"/>
        <c:crosses val="autoZero"/>
        <c:crossBetween val="midCat"/>
      </c:valAx>
      <c:valAx>
        <c:axId val="3423269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321519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16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Erreur de prédiction de la valeur expérimentale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Sheet2!$D$30</c:f>
              <c:strCache>
                <c:ptCount val="1"/>
                <c:pt idx="0">
                  <c:v>alpha_g1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Sheet2!$D$40:$D$40</c:f>
              <c:numCache>
                <c:formatCode>General</c:formatCode>
                <c:ptCount val="1"/>
                <c:pt idx="0">
                  <c:v>-0.0143918969337733</c:v>
                </c:pt>
              </c:numCache>
            </c:numRef>
          </c:val>
        </c:ser>
        <c:ser>
          <c:idx val="1"/>
          <c:order val="1"/>
          <c:tx>
            <c:strRef>
              <c:f>Sheet2!$E$30</c:f>
              <c:strCache>
                <c:ptCount val="1"/>
                <c:pt idx="0">
                  <c:v>ai_g1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Sheet2!$E$40:$E$40</c:f>
              <c:numCache>
                <c:formatCode>General</c:formatCode>
                <c:ptCount val="1"/>
                <c:pt idx="0">
                  <c:v>0.0963053046096827</c:v>
                </c:pt>
              </c:numCache>
            </c:numRef>
          </c:val>
        </c:ser>
        <c:ser>
          <c:idx val="2"/>
          <c:order val="2"/>
          <c:tx>
            <c:strRef>
              <c:f>Sheet2!$F$30</c:f>
              <c:strCache>
                <c:ptCount val="1"/>
                <c:pt idx="0">
                  <c:v>W_g1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Sheet2!$F$40:$F$40</c:f>
              <c:numCache>
                <c:formatCode>General</c:formatCode>
                <c:ptCount val="1"/>
                <c:pt idx="0">
                  <c:v>0.0785009283690023</c:v>
                </c:pt>
              </c:numCache>
            </c:numRef>
          </c:val>
        </c:ser>
        <c:ser>
          <c:idx val="3"/>
          <c:order val="3"/>
          <c:tx>
            <c:strRef>
              <c:f>Sheet2!$G$30</c:f>
              <c:strCache>
                <c:ptCount val="1"/>
                <c:pt idx="0">
                  <c:v>D_g1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Sheet2!$G$40:$G$40</c:f>
              <c:numCache>
                <c:formatCode>General</c:formatCode>
                <c:ptCount val="1"/>
                <c:pt idx="0">
                  <c:v>-0.0812393526405451</c:v>
                </c:pt>
              </c:numCache>
            </c:numRef>
          </c:val>
        </c:ser>
        <c:ser>
          <c:idx val="4"/>
          <c:order val="4"/>
          <c:tx>
            <c:strRef>
              <c:f>Sheet2!$H$30</c:f>
              <c:strCache>
                <c:ptCount val="1"/>
                <c:pt idx="0">
                  <c:v>W_g2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Sheet2!$H$40:$H$40</c:f>
              <c:numCache>
                <c:formatCode>General</c:formatCode>
                <c:ptCount val="1"/>
                <c:pt idx="0">
                  <c:v>0.39143980936766</c:v>
                </c:pt>
              </c:numCache>
            </c:numRef>
          </c:val>
        </c:ser>
        <c:ser>
          <c:idx val="5"/>
          <c:order val="5"/>
          <c:tx>
            <c:strRef>
              <c:f>Sheet2!$I$30</c:f>
              <c:strCache>
                <c:ptCount val="1"/>
                <c:pt idx="0">
                  <c:v>D_g2</c:v>
                </c:pt>
              </c:strCache>
            </c:strRef>
          </c:tx>
          <c:spPr>
            <a:solidFill>
              <a:srgbClr val="83caff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Sheet2!$I$40:$I$40</c:f>
              <c:numCache>
                <c:formatCode>General</c:formatCode>
                <c:ptCount val="1"/>
                <c:pt idx="0">
                  <c:v>-0.325233750035168</c:v>
                </c:pt>
              </c:numCache>
            </c:numRef>
          </c:val>
        </c:ser>
        <c:gapWidth val="100"/>
        <c:overlap val="0"/>
        <c:axId val="12784356"/>
        <c:axId val="88765666"/>
      </c:barChart>
      <c:catAx>
        <c:axId val="127843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8765666"/>
        <c:crosses val="autoZero"/>
        <c:auto val="1"/>
        <c:lblAlgn val="ctr"/>
        <c:lblOffset val="100"/>
      </c:catAx>
      <c:valAx>
        <c:axId val="8876566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278435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16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Variabilité de la prédiction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Sheet2!$D$30</c:f>
              <c:strCache>
                <c:ptCount val="1"/>
                <c:pt idx="0">
                  <c:v>alpha_g1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Sheet2!$D$39:$D$39</c:f>
              <c:numCache>
                <c:formatCode>General</c:formatCode>
                <c:ptCount val="1"/>
                <c:pt idx="0">
                  <c:v>0.000137140421273696</c:v>
                </c:pt>
              </c:numCache>
            </c:numRef>
          </c:val>
        </c:ser>
        <c:ser>
          <c:idx val="1"/>
          <c:order val="1"/>
          <c:tx>
            <c:strRef>
              <c:f>Sheet2!$E$30</c:f>
              <c:strCache>
                <c:ptCount val="1"/>
                <c:pt idx="0">
                  <c:v>ai_g1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Sheet2!$E$39:$E$39</c:f>
              <c:numCache>
                <c:formatCode>General</c:formatCode>
                <c:ptCount val="1"/>
                <c:pt idx="0">
                  <c:v>0.00115740354189493</c:v>
                </c:pt>
              </c:numCache>
            </c:numRef>
          </c:val>
        </c:ser>
        <c:ser>
          <c:idx val="2"/>
          <c:order val="2"/>
          <c:tx>
            <c:strRef>
              <c:f>Sheet2!$F$30</c:f>
              <c:strCache>
                <c:ptCount val="1"/>
                <c:pt idx="0">
                  <c:v>W_g1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Sheet2!$F$39:$F$39</c:f>
              <c:numCache>
                <c:formatCode>General</c:formatCode>
                <c:ptCount val="1"/>
                <c:pt idx="0">
                  <c:v>0.000100014497612424</c:v>
                </c:pt>
              </c:numCache>
            </c:numRef>
          </c:val>
        </c:ser>
        <c:ser>
          <c:idx val="3"/>
          <c:order val="3"/>
          <c:tx>
            <c:strRef>
              <c:f>Sheet2!$G$30</c:f>
              <c:strCache>
                <c:ptCount val="1"/>
                <c:pt idx="0">
                  <c:v>D_g1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Sheet2!$G$39:$G$39</c:f>
              <c:numCache>
                <c:formatCode>General</c:formatCode>
                <c:ptCount val="1"/>
                <c:pt idx="0">
                  <c:v>0.00126089349866728</c:v>
                </c:pt>
              </c:numCache>
            </c:numRef>
          </c:val>
        </c:ser>
        <c:ser>
          <c:idx val="4"/>
          <c:order val="4"/>
          <c:tx>
            <c:strRef>
              <c:f>Sheet2!$H$30</c:f>
              <c:strCache>
                <c:ptCount val="1"/>
                <c:pt idx="0">
                  <c:v>W_g2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Sheet2!$H$39:$H$39</c:f>
              <c:numCache>
                <c:formatCode>General</c:formatCode>
                <c:ptCount val="1"/>
                <c:pt idx="0">
                  <c:v>0.00434244045393145</c:v>
                </c:pt>
              </c:numCache>
            </c:numRef>
          </c:val>
        </c:ser>
        <c:ser>
          <c:idx val="5"/>
          <c:order val="5"/>
          <c:tx>
            <c:strRef>
              <c:f>Sheet2!$I$30</c:f>
              <c:strCache>
                <c:ptCount val="1"/>
                <c:pt idx="0">
                  <c:v>D_g2</c:v>
                </c:pt>
              </c:strCache>
            </c:strRef>
          </c:tx>
          <c:spPr>
            <a:solidFill>
              <a:srgbClr val="83caff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Sheet2!$I$39:$I$39</c:f>
              <c:numCache>
                <c:formatCode>General</c:formatCode>
                <c:ptCount val="1"/>
                <c:pt idx="0">
                  <c:v>0.0216954594098762</c:v>
                </c:pt>
              </c:numCache>
            </c:numRef>
          </c:val>
        </c:ser>
        <c:gapWidth val="100"/>
        <c:overlap val="0"/>
        <c:axId val="44750360"/>
        <c:axId val="74755521"/>
      </c:barChart>
      <c:catAx>
        <c:axId val="44750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4755521"/>
        <c:crosses val="autoZero"/>
        <c:auto val="1"/>
        <c:lblAlgn val="ctr"/>
        <c:lblOffset val="100"/>
      </c:catAx>
      <c:valAx>
        <c:axId val="7475552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475036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16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Influence des paramètres</a:t>
            </a:r>
          </a:p>
        </c:rich>
      </c:tx>
      <c:overlay val="0"/>
    </c:title>
    <c:autoTitleDeleted val="0"/>
    <c:plotArea>
      <c:barChart>
        <c:barDir val="col"/>
        <c:grouping val="percentStacked"/>
        <c:varyColors val="0"/>
        <c:ser>
          <c:idx val="0"/>
          <c:order val="0"/>
          <c:tx>
            <c:strRef>
              <c:f>Sheet2!$A$34</c:f>
              <c:strCache>
                <c:ptCount val="1"/>
                <c:pt idx="0">
                  <c:v>ST1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Sheet2!$D$30:$I$30</c:f>
              <c:strCache>
                <c:ptCount val="6"/>
                <c:pt idx="0">
                  <c:v>alpha_g1</c:v>
                </c:pt>
                <c:pt idx="1">
                  <c:v>ai_g1</c:v>
                </c:pt>
                <c:pt idx="2">
                  <c:v>W_g1</c:v>
                </c:pt>
                <c:pt idx="3">
                  <c:v>D_g1</c:v>
                </c:pt>
                <c:pt idx="4">
                  <c:v>W_g2</c:v>
                </c:pt>
                <c:pt idx="5">
                  <c:v>D_g2</c:v>
                </c:pt>
              </c:strCache>
            </c:strRef>
          </c:cat>
          <c:val>
            <c:numRef>
              <c:f>Sheet2!$D$34:$I$34</c:f>
              <c:numCache>
                <c:formatCode>General</c:formatCode>
                <c:ptCount val="6"/>
                <c:pt idx="0">
                  <c:v>0.1156</c:v>
                </c:pt>
                <c:pt idx="1">
                  <c:v>0.250348</c:v>
                </c:pt>
                <c:pt idx="2">
                  <c:v>0.0149793</c:v>
                </c:pt>
                <c:pt idx="3">
                  <c:v>0.211834</c:v>
                </c:pt>
                <c:pt idx="4">
                  <c:v>5.77513E-005</c:v>
                </c:pt>
                <c:pt idx="5">
                  <c:v>8.70855E-007</c:v>
                </c:pt>
              </c:numCache>
            </c:numRef>
          </c:val>
        </c:ser>
        <c:ser>
          <c:idx val="1"/>
          <c:order val="1"/>
          <c:tx>
            <c:strRef>
              <c:f>Sheet2!$A$35</c:f>
              <c:strCache>
                <c:ptCount val="1"/>
                <c:pt idx="0">
                  <c:v>ST2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Sheet2!$D$30:$I$30</c:f>
              <c:strCache>
                <c:ptCount val="6"/>
                <c:pt idx="0">
                  <c:v>alpha_g1</c:v>
                </c:pt>
                <c:pt idx="1">
                  <c:v>ai_g1</c:v>
                </c:pt>
                <c:pt idx="2">
                  <c:v>W_g1</c:v>
                </c:pt>
                <c:pt idx="3">
                  <c:v>D_g1</c:v>
                </c:pt>
                <c:pt idx="4">
                  <c:v>W_g2</c:v>
                </c:pt>
                <c:pt idx="5">
                  <c:v>D_g2</c:v>
                </c:pt>
              </c:strCache>
            </c:strRef>
          </c:cat>
          <c:val>
            <c:numRef>
              <c:f>Sheet2!$D$35:$I$35</c:f>
              <c:numCache>
                <c:formatCode>General</c:formatCode>
                <c:ptCount val="6"/>
                <c:pt idx="0">
                  <c:v>0.982615</c:v>
                </c:pt>
                <c:pt idx="1">
                  <c:v>0.929941</c:v>
                </c:pt>
                <c:pt idx="2">
                  <c:v>0.9994</c:v>
                </c:pt>
                <c:pt idx="3">
                  <c:v>0.940102</c:v>
                </c:pt>
                <c:pt idx="4">
                  <c:v>0.999995</c:v>
                </c:pt>
                <c:pt idx="5">
                  <c:v>1</c:v>
                </c:pt>
              </c:numCache>
            </c:numRef>
          </c:val>
        </c:ser>
        <c:gapWidth val="100"/>
        <c:overlap val="0"/>
        <c:axId val="75439692"/>
        <c:axId val="62819115"/>
      </c:barChart>
      <c:catAx>
        <c:axId val="754396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2819115"/>
        <c:crosses val="autoZero"/>
        <c:auto val="1"/>
        <c:lblAlgn val="ctr"/>
        <c:lblOffset val="100"/>
      </c:catAx>
      <c:valAx>
        <c:axId val="6281911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543969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16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Sheet2!$D$130</c:f>
              <c:strCache>
                <c:ptCount val="1"/>
                <c:pt idx="0">
                  <c:v>Si1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Sheet2!$A$131:$A$166</c:f>
              <c:strCache>
                <c:ptCount val="3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</c:strCache>
            </c:strRef>
          </c:cat>
          <c:val>
            <c:numRef>
              <c:f>Sheet2!$D$131:$D$166</c:f>
              <c:numCache>
                <c:formatCode>General</c:formatCode>
                <c:ptCount val="36"/>
                <c:pt idx="0">
                  <c:v>0.001974578</c:v>
                </c:pt>
                <c:pt idx="1">
                  <c:v>0.0192699</c:v>
                </c:pt>
                <c:pt idx="2">
                  <c:v>0.09500765</c:v>
                </c:pt>
                <c:pt idx="3">
                  <c:v>0.02170246</c:v>
                </c:pt>
                <c:pt idx="4">
                  <c:v>0.1250453</c:v>
                </c:pt>
                <c:pt idx="5">
                  <c:v>0.3726581</c:v>
                </c:pt>
                <c:pt idx="6">
                  <c:v>0.03572505</c:v>
                </c:pt>
                <c:pt idx="7">
                  <c:v>0.07822102</c:v>
                </c:pt>
                <c:pt idx="8">
                  <c:v>0.08243247</c:v>
                </c:pt>
                <c:pt idx="9">
                  <c:v>0.07717154</c:v>
                </c:pt>
                <c:pt idx="10">
                  <c:v>0.07236657</c:v>
                </c:pt>
                <c:pt idx="11">
                  <c:v>0.100974</c:v>
                </c:pt>
                <c:pt idx="12">
                  <c:v>0.01349719</c:v>
                </c:pt>
                <c:pt idx="13">
                  <c:v>0.012916</c:v>
                </c:pt>
                <c:pt idx="14">
                  <c:v>0.03645742</c:v>
                </c:pt>
                <c:pt idx="15">
                  <c:v>0.02015406</c:v>
                </c:pt>
                <c:pt idx="16">
                  <c:v>0.0570772</c:v>
                </c:pt>
                <c:pt idx="17">
                  <c:v>0.06476416</c:v>
                </c:pt>
                <c:pt idx="18">
                  <c:v>0.02368474</c:v>
                </c:pt>
                <c:pt idx="19">
                  <c:v>0.06378137</c:v>
                </c:pt>
                <c:pt idx="20">
                  <c:v>0.06950807</c:v>
                </c:pt>
                <c:pt idx="21">
                  <c:v>0.06966734</c:v>
                </c:pt>
                <c:pt idx="22">
                  <c:v>0.06951082</c:v>
                </c:pt>
                <c:pt idx="23">
                  <c:v>0.06718656</c:v>
                </c:pt>
                <c:pt idx="24">
                  <c:v>0.0003393783</c:v>
                </c:pt>
                <c:pt idx="25">
                  <c:v>2.849263E-005</c:v>
                </c:pt>
                <c:pt idx="26">
                  <c:v>0.0001564394</c:v>
                </c:pt>
                <c:pt idx="27">
                  <c:v>6.294191E-005</c:v>
                </c:pt>
                <c:pt idx="28">
                  <c:v>0.0001230862</c:v>
                </c:pt>
                <c:pt idx="29">
                  <c:v>0.0004268888</c:v>
                </c:pt>
                <c:pt idx="30">
                  <c:v>0</c:v>
                </c:pt>
                <c:pt idx="31">
                  <c:v>4.734082E-006</c:v>
                </c:pt>
                <c:pt idx="32">
                  <c:v>6.7261E-007</c:v>
                </c:pt>
                <c:pt idx="33">
                  <c:v>4.278661E-009</c:v>
                </c:pt>
                <c:pt idx="34">
                  <c:v>2.059082E-008</c:v>
                </c:pt>
                <c:pt idx="35">
                  <c:v>1.113777E-008</c:v>
                </c:pt>
              </c:numCache>
            </c:numRef>
          </c:val>
        </c:ser>
        <c:ser>
          <c:idx val="1"/>
          <c:order val="1"/>
          <c:tx>
            <c:strRef>
              <c:f>Sheet2!$E$130</c:f>
              <c:strCache>
                <c:ptCount val="1"/>
                <c:pt idx="0">
                  <c:v>Si2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Sheet2!$A$131:$A$166</c:f>
              <c:strCache>
                <c:ptCount val="3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</c:strCache>
            </c:strRef>
          </c:cat>
          <c:val>
            <c:numRef>
              <c:f>Sheet2!$E$131:$E$166</c:f>
              <c:numCache>
                <c:formatCode>General</c:formatCode>
                <c:ptCount val="36"/>
                <c:pt idx="0">
                  <c:v>0.978051</c:v>
                </c:pt>
                <c:pt idx="1">
                  <c:v>0.8397386</c:v>
                </c:pt>
                <c:pt idx="2">
                  <c:v>0.3390311</c:v>
                </c:pt>
                <c:pt idx="3">
                  <c:v>0.5783089</c:v>
                </c:pt>
                <c:pt idx="4">
                  <c:v>0.08741287</c:v>
                </c:pt>
                <c:pt idx="5">
                  <c:v>0.3329413</c:v>
                </c:pt>
                <c:pt idx="6">
                  <c:v>0.7581365</c:v>
                </c:pt>
                <c:pt idx="7">
                  <c:v>0.7343434</c:v>
                </c:pt>
                <c:pt idx="8">
                  <c:v>0.6865465</c:v>
                </c:pt>
                <c:pt idx="9">
                  <c:v>0.7000737</c:v>
                </c:pt>
                <c:pt idx="10">
                  <c:v>0.7647777</c:v>
                </c:pt>
                <c:pt idx="11">
                  <c:v>0.7372013</c:v>
                </c:pt>
                <c:pt idx="12">
                  <c:v>0.7839576</c:v>
                </c:pt>
                <c:pt idx="13">
                  <c:v>0.8570813</c:v>
                </c:pt>
                <c:pt idx="14">
                  <c:v>0.8472119</c:v>
                </c:pt>
                <c:pt idx="15">
                  <c:v>0.9090753</c:v>
                </c:pt>
                <c:pt idx="16">
                  <c:v>0.7147629</c:v>
                </c:pt>
                <c:pt idx="17">
                  <c:v>0.6957943</c:v>
                </c:pt>
                <c:pt idx="18">
                  <c:v>0.8396412</c:v>
                </c:pt>
                <c:pt idx="19">
                  <c:v>0.7753856</c:v>
                </c:pt>
                <c:pt idx="20">
                  <c:v>0.7642179</c:v>
                </c:pt>
                <c:pt idx="21">
                  <c:v>0.7652364</c:v>
                </c:pt>
                <c:pt idx="22">
                  <c:v>0.7648389</c:v>
                </c:pt>
                <c:pt idx="23">
                  <c:v>0.7677891</c:v>
                </c:pt>
                <c:pt idx="24">
                  <c:v>0.9954463</c:v>
                </c:pt>
                <c:pt idx="25">
                  <c:v>0.9995157</c:v>
                </c:pt>
                <c:pt idx="26">
                  <c:v>0.9994103</c:v>
                </c:pt>
                <c:pt idx="27">
                  <c:v>0.9996758</c:v>
                </c:pt>
                <c:pt idx="28">
                  <c:v>0.9993373</c:v>
                </c:pt>
                <c:pt idx="29">
                  <c:v>0.9988603</c:v>
                </c:pt>
                <c:pt idx="30">
                  <c:v>0</c:v>
                </c:pt>
                <c:pt idx="31">
                  <c:v>0.9999547</c:v>
                </c:pt>
                <c:pt idx="32">
                  <c:v>0.999996</c:v>
                </c:pt>
                <c:pt idx="33">
                  <c:v>0.9999999</c:v>
                </c:pt>
                <c:pt idx="34">
                  <c:v>0.9999997</c:v>
                </c:pt>
                <c:pt idx="35">
                  <c:v>0.9999999</c:v>
                </c:pt>
              </c:numCache>
            </c:numRef>
          </c:val>
        </c:ser>
        <c:gapWidth val="100"/>
        <c:overlap val="0"/>
        <c:axId val="5587084"/>
        <c:axId val="945362"/>
      </c:barChart>
      <c:catAx>
        <c:axId val="55870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45362"/>
        <c:crosses val="autoZero"/>
        <c:auto val="1"/>
        <c:lblAlgn val="ctr"/>
        <c:lblOffset val="100"/>
      </c:catAx>
      <c:valAx>
        <c:axId val="94536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E+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58708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55.xml"/><Relationship Id="rId2" Type="http://schemas.openxmlformats.org/officeDocument/2006/relationships/chart" Target="../charts/chart156.xml"/><Relationship Id="rId3" Type="http://schemas.openxmlformats.org/officeDocument/2006/relationships/chart" Target="../charts/chart157.xml"/><Relationship Id="rId4" Type="http://schemas.openxmlformats.org/officeDocument/2006/relationships/chart" Target="../charts/chart158.xml"/><Relationship Id="rId5" Type="http://schemas.openxmlformats.org/officeDocument/2006/relationships/chart" Target="../charts/chart159.xml"/><Relationship Id="rId6" Type="http://schemas.openxmlformats.org/officeDocument/2006/relationships/chart" Target="../charts/chart160.xml"/><Relationship Id="rId7" Type="http://schemas.openxmlformats.org/officeDocument/2006/relationships/chart" Target="../charts/chart161.xml"/><Relationship Id="rId8" Type="http://schemas.openxmlformats.org/officeDocument/2006/relationships/chart" Target="../charts/chart162.xml"/><Relationship Id="rId9" Type="http://schemas.openxmlformats.org/officeDocument/2006/relationships/chart" Target="../charts/chart163.xml"/><Relationship Id="rId10" Type="http://schemas.openxmlformats.org/officeDocument/2006/relationships/chart" Target="../charts/chart16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338760</xdr:colOff>
      <xdr:row>43</xdr:row>
      <xdr:rowOff>1800</xdr:rowOff>
    </xdr:from>
    <xdr:to>
      <xdr:col>12</xdr:col>
      <xdr:colOff>504360</xdr:colOff>
      <xdr:row>62</xdr:row>
      <xdr:rowOff>144000</xdr:rowOff>
    </xdr:to>
    <xdr:graphicFrame>
      <xdr:nvGraphicFramePr>
        <xdr:cNvPr id="0" name=""/>
        <xdr:cNvGraphicFramePr/>
      </xdr:nvGraphicFramePr>
      <xdr:xfrm>
        <a:off x="6399720" y="6991560"/>
        <a:ext cx="5766120" cy="3231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52560</xdr:colOff>
      <xdr:row>42</xdr:row>
      <xdr:rowOff>93960</xdr:rowOff>
    </xdr:from>
    <xdr:to>
      <xdr:col>4</xdr:col>
      <xdr:colOff>716760</xdr:colOff>
      <xdr:row>62</xdr:row>
      <xdr:rowOff>73800</xdr:rowOff>
    </xdr:to>
    <xdr:graphicFrame>
      <xdr:nvGraphicFramePr>
        <xdr:cNvPr id="1" name=""/>
        <xdr:cNvGraphicFramePr/>
      </xdr:nvGraphicFramePr>
      <xdr:xfrm>
        <a:off x="52560" y="6921360"/>
        <a:ext cx="5766120" cy="3231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12</xdr:col>
      <xdr:colOff>733320</xdr:colOff>
      <xdr:row>43</xdr:row>
      <xdr:rowOff>22320</xdr:rowOff>
    </xdr:from>
    <xdr:to>
      <xdr:col>20</xdr:col>
      <xdr:colOff>98640</xdr:colOff>
      <xdr:row>63</xdr:row>
      <xdr:rowOff>1800</xdr:rowOff>
    </xdr:to>
    <xdr:graphicFrame>
      <xdr:nvGraphicFramePr>
        <xdr:cNvPr id="2" name=""/>
        <xdr:cNvGraphicFramePr/>
      </xdr:nvGraphicFramePr>
      <xdr:xfrm>
        <a:off x="12394800" y="7012080"/>
        <a:ext cx="5766120" cy="3231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73440</xdr:colOff>
      <xdr:row>63</xdr:row>
      <xdr:rowOff>92520</xdr:rowOff>
    </xdr:from>
    <xdr:to>
      <xdr:col>4</xdr:col>
      <xdr:colOff>737640</xdr:colOff>
      <xdr:row>83</xdr:row>
      <xdr:rowOff>72360</xdr:rowOff>
    </xdr:to>
    <xdr:graphicFrame>
      <xdr:nvGraphicFramePr>
        <xdr:cNvPr id="3" name=""/>
        <xdr:cNvGraphicFramePr/>
      </xdr:nvGraphicFramePr>
      <xdr:xfrm>
        <a:off x="73440" y="10333800"/>
        <a:ext cx="5766120" cy="3231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5</xdr:col>
      <xdr:colOff>339120</xdr:colOff>
      <xdr:row>63</xdr:row>
      <xdr:rowOff>153360</xdr:rowOff>
    </xdr:from>
    <xdr:to>
      <xdr:col>12</xdr:col>
      <xdr:colOff>504720</xdr:colOff>
      <xdr:row>83</xdr:row>
      <xdr:rowOff>133200</xdr:rowOff>
    </xdr:to>
    <xdr:graphicFrame>
      <xdr:nvGraphicFramePr>
        <xdr:cNvPr id="4" name=""/>
        <xdr:cNvGraphicFramePr/>
      </xdr:nvGraphicFramePr>
      <xdr:xfrm>
        <a:off x="6400080" y="10394640"/>
        <a:ext cx="5766120" cy="3231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12</xdr:col>
      <xdr:colOff>712800</xdr:colOff>
      <xdr:row>63</xdr:row>
      <xdr:rowOff>143640</xdr:rowOff>
    </xdr:from>
    <xdr:to>
      <xdr:col>20</xdr:col>
      <xdr:colOff>78120</xdr:colOff>
      <xdr:row>83</xdr:row>
      <xdr:rowOff>123480</xdr:rowOff>
    </xdr:to>
    <xdr:graphicFrame>
      <xdr:nvGraphicFramePr>
        <xdr:cNvPr id="5" name=""/>
        <xdr:cNvGraphicFramePr/>
      </xdr:nvGraphicFramePr>
      <xdr:xfrm>
        <a:off x="12374280" y="10384920"/>
        <a:ext cx="5766120" cy="3231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0</xdr:col>
      <xdr:colOff>270360</xdr:colOff>
      <xdr:row>103</xdr:row>
      <xdr:rowOff>11880</xdr:rowOff>
    </xdr:from>
    <xdr:to>
      <xdr:col>4</xdr:col>
      <xdr:colOff>717840</xdr:colOff>
      <xdr:row>122</xdr:row>
      <xdr:rowOff>84600</xdr:rowOff>
    </xdr:to>
    <xdr:graphicFrame>
      <xdr:nvGraphicFramePr>
        <xdr:cNvPr id="6" name=""/>
        <xdr:cNvGraphicFramePr/>
      </xdr:nvGraphicFramePr>
      <xdr:xfrm>
        <a:off x="270360" y="16773120"/>
        <a:ext cx="5549400" cy="3161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5</xdr:col>
      <xdr:colOff>144000</xdr:colOff>
      <xdr:row>103</xdr:row>
      <xdr:rowOff>42480</xdr:rowOff>
    </xdr:from>
    <xdr:to>
      <xdr:col>11</xdr:col>
      <xdr:colOff>331200</xdr:colOff>
      <xdr:row>121</xdr:row>
      <xdr:rowOff>34200</xdr:rowOff>
    </xdr:to>
    <xdr:graphicFrame>
      <xdr:nvGraphicFramePr>
        <xdr:cNvPr id="7" name=""/>
        <xdr:cNvGraphicFramePr/>
      </xdr:nvGraphicFramePr>
      <xdr:xfrm>
        <a:off x="6204960" y="16803720"/>
        <a:ext cx="4987800" cy="2917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11</xdr:col>
      <xdr:colOff>736560</xdr:colOff>
      <xdr:row>103</xdr:row>
      <xdr:rowOff>42480</xdr:rowOff>
    </xdr:from>
    <xdr:to>
      <xdr:col>18</xdr:col>
      <xdr:colOff>124920</xdr:colOff>
      <xdr:row>120</xdr:row>
      <xdr:rowOff>64440</xdr:rowOff>
    </xdr:to>
    <xdr:graphicFrame>
      <xdr:nvGraphicFramePr>
        <xdr:cNvPr id="8" name=""/>
        <xdr:cNvGraphicFramePr/>
      </xdr:nvGraphicFramePr>
      <xdr:xfrm>
        <a:off x="11598120" y="16803720"/>
        <a:ext cx="4988880" cy="2785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0</xdr:col>
      <xdr:colOff>1070640</xdr:colOff>
      <xdr:row>167</xdr:row>
      <xdr:rowOff>152280</xdr:rowOff>
    </xdr:from>
    <xdr:to>
      <xdr:col>7</xdr:col>
      <xdr:colOff>673920</xdr:colOff>
      <xdr:row>193</xdr:row>
      <xdr:rowOff>21600</xdr:rowOff>
    </xdr:to>
    <xdr:graphicFrame>
      <xdr:nvGraphicFramePr>
        <xdr:cNvPr id="9" name=""/>
        <xdr:cNvGraphicFramePr/>
      </xdr:nvGraphicFramePr>
      <xdr:xfrm>
        <a:off x="1070640" y="27317520"/>
        <a:ext cx="7264440" cy="4095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208"/>
  <sheetViews>
    <sheetView windowProtection="false" showFormulas="false" showGridLines="true" showRowColHeaders="true" showZeros="true" rightToLeft="false" tabSelected="true" showOutlineSymbols="true" defaultGridColor="true" view="normal" topLeftCell="A10" colorId="64" zoomScale="95" zoomScaleNormal="95" zoomScalePageLayoutView="100" workbookViewId="0">
      <selection pane="topLeft" activeCell="K184" activeCellId="0" sqref="K184"/>
    </sheetView>
  </sheetViews>
  <sheetFormatPr defaultRowHeight="12.8"/>
  <cols>
    <col collapsed="false" hidden="false" max="1" min="1" style="0" width="26.3214285714286"/>
    <col collapsed="false" hidden="false" max="2" min="2" style="0" width="11.3418367346939"/>
    <col collapsed="false" hidden="false" max="3" min="3" style="0" width="14.7704081632653"/>
    <col collapsed="false" hidden="false" max="4" min="4" style="0" width="19.8775510204082"/>
    <col collapsed="false" hidden="false" max="5" min="5" style="0" width="13.5867346938776"/>
    <col collapsed="false" hidden="false" max="1025" min="6" style="0" width="11.3418367346939"/>
  </cols>
  <sheetData>
    <row r="1" customFormat="false" ht="12.8" hidden="false" customHeight="false" outlineLevel="0" collapsed="false">
      <c r="C1" s="0" t="s">
        <v>0</v>
      </c>
      <c r="D1" s="1"/>
      <c r="E1" s="1"/>
      <c r="F1" s="1"/>
      <c r="G1" s="2"/>
      <c r="H1" s="1"/>
      <c r="I1" s="1"/>
      <c r="J1" s="1"/>
      <c r="K1" s="1"/>
      <c r="O1" s="2"/>
      <c r="P1" s="1"/>
      <c r="Q1" s="1"/>
      <c r="R1" s="1"/>
      <c r="S1" s="1"/>
      <c r="V1" s="1"/>
      <c r="W1" s="1"/>
      <c r="X1" s="1"/>
      <c r="Y1" s="1"/>
      <c r="Z1" s="1"/>
    </row>
    <row r="2" customFormat="false" ht="12.8" hidden="false" customHeight="false" outlineLevel="0" collapsed="false">
      <c r="D2" s="1"/>
      <c r="E2" s="1"/>
      <c r="F2" s="1"/>
      <c r="G2" s="2" t="s">
        <v>1</v>
      </c>
      <c r="H2" s="1"/>
      <c r="I2" s="1"/>
      <c r="J2" s="1"/>
      <c r="K2" s="1"/>
      <c r="O2" s="2" t="s">
        <v>2</v>
      </c>
      <c r="P2" s="1"/>
      <c r="Q2" s="1"/>
      <c r="R2" s="1"/>
      <c r="S2" s="1"/>
      <c r="V2" s="1"/>
      <c r="W2" s="1"/>
      <c r="X2" s="1"/>
      <c r="Y2" s="1"/>
      <c r="Z2" s="1"/>
    </row>
    <row r="3" customFormat="false" ht="12.8" hidden="false" customHeight="false" outlineLevel="0" collapsed="false">
      <c r="D3" s="2" t="s">
        <v>3</v>
      </c>
      <c r="E3" s="2"/>
      <c r="F3" s="2"/>
      <c r="G3" s="2"/>
      <c r="H3" s="2" t="s">
        <v>4</v>
      </c>
      <c r="I3" s="2"/>
      <c r="J3" s="2"/>
      <c r="K3" s="2"/>
      <c r="L3" s="2" t="s">
        <v>3</v>
      </c>
      <c r="M3" s="2"/>
      <c r="N3" s="2"/>
      <c r="O3" s="2"/>
      <c r="P3" s="2" t="s">
        <v>4</v>
      </c>
      <c r="Q3" s="2"/>
      <c r="R3" s="2"/>
      <c r="S3" s="2"/>
    </row>
    <row r="4" customFormat="false" ht="12.8" hidden="false" customHeight="false" outlineLevel="0" collapsed="false">
      <c r="C4" s="0" t="s">
        <v>5</v>
      </c>
      <c r="D4" s="0" t="s">
        <v>6</v>
      </c>
      <c r="E4" s="0" t="s">
        <v>7</v>
      </c>
      <c r="F4" s="0" t="s">
        <v>8</v>
      </c>
      <c r="G4" s="0" t="s">
        <v>9</v>
      </c>
      <c r="H4" s="0" t="s">
        <v>6</v>
      </c>
      <c r="I4" s="0" t="s">
        <v>7</v>
      </c>
      <c r="J4" s="0" t="s">
        <v>8</v>
      </c>
      <c r="K4" s="0" t="s">
        <v>9</v>
      </c>
      <c r="L4" s="0" t="s">
        <v>6</v>
      </c>
      <c r="M4" s="0" t="s">
        <v>7</v>
      </c>
      <c r="N4" s="0" t="s">
        <v>8</v>
      </c>
      <c r="O4" s="0" t="s">
        <v>9</v>
      </c>
      <c r="P4" s="0" t="s">
        <v>6</v>
      </c>
      <c r="Q4" s="0" t="s">
        <v>7</v>
      </c>
      <c r="R4" s="0" t="s">
        <v>8</v>
      </c>
      <c r="S4" s="0" t="s">
        <v>9</v>
      </c>
    </row>
    <row r="5" customFormat="false" ht="12.8" hidden="false" customHeight="false" outlineLevel="0" collapsed="false">
      <c r="C5" s="0" t="n">
        <v>0.0143369</v>
      </c>
      <c r="D5" s="0" t="n">
        <v>0.334884</v>
      </c>
      <c r="E5" s="0" t="n">
        <v>612.208</v>
      </c>
      <c r="F5" s="0" t="n">
        <v>0.833333</v>
      </c>
      <c r="G5" s="0" t="n">
        <v>0.00329749</v>
      </c>
      <c r="H5" s="0" t="n">
        <v>0.00751342</v>
      </c>
      <c r="I5" s="0" t="n">
        <v>1.79533</v>
      </c>
      <c r="J5" s="0" t="n">
        <v>0.693235</v>
      </c>
      <c r="K5" s="0" t="n">
        <v>0.0198566</v>
      </c>
      <c r="L5" s="0" t="n">
        <v>0.394961</v>
      </c>
      <c r="M5" s="0" t="n">
        <v>707.935</v>
      </c>
      <c r="N5" s="0" t="n">
        <v>0.741935</v>
      </c>
      <c r="O5" s="0" t="n">
        <v>0.00343265</v>
      </c>
      <c r="P5" s="0" t="n">
        <v>0.00533786</v>
      </c>
      <c r="Q5" s="0" t="n">
        <v>3.63559</v>
      </c>
      <c r="R5" s="0" t="n">
        <v>0.510753</v>
      </c>
      <c r="S5" s="0" t="n">
        <v>0.0164559</v>
      </c>
    </row>
    <row r="6" customFormat="false" ht="12.8" hidden="false" customHeight="false" outlineLevel="0" collapsed="false">
      <c r="C6" s="0" t="n">
        <v>0.0492832</v>
      </c>
      <c r="D6" s="0" t="n">
        <v>0.299463</v>
      </c>
      <c r="E6" s="0" t="n">
        <v>533.214</v>
      </c>
      <c r="F6" s="0" t="n">
        <v>0.935484</v>
      </c>
      <c r="G6" s="0" t="n">
        <v>0.00329749</v>
      </c>
      <c r="H6" s="0" t="n">
        <v>0.00644007</v>
      </c>
      <c r="I6" s="0" t="n">
        <v>1.79533</v>
      </c>
      <c r="J6" s="0" t="n">
        <v>0.794651</v>
      </c>
      <c r="K6" s="0" t="n">
        <v>0.0205735</v>
      </c>
      <c r="L6" s="0" t="n">
        <v>0.326192</v>
      </c>
      <c r="M6" s="0" t="n">
        <v>555.735</v>
      </c>
      <c r="N6" s="0" t="n">
        <v>0.935484</v>
      </c>
      <c r="O6" s="0" t="n">
        <v>0.00357077</v>
      </c>
      <c r="P6" s="0" t="n">
        <v>0.00525899</v>
      </c>
      <c r="Q6" s="0" t="n">
        <v>5.55616</v>
      </c>
      <c r="R6" s="0" t="n">
        <v>0.650538</v>
      </c>
      <c r="S6" s="0" t="n">
        <v>0.0145904</v>
      </c>
    </row>
    <row r="7" customFormat="false" ht="12.8" hidden="false" customHeight="false" outlineLevel="0" collapsed="false">
      <c r="C7" s="0" t="n">
        <v>0.149642</v>
      </c>
      <c r="D7" s="0" t="n">
        <v>0.296243</v>
      </c>
      <c r="E7" s="0" t="n">
        <v>526.032</v>
      </c>
      <c r="F7" s="0" t="n">
        <v>0.994624</v>
      </c>
      <c r="G7" s="0" t="n">
        <v>0.00322581</v>
      </c>
      <c r="H7" s="0" t="n">
        <v>0.00751342</v>
      </c>
      <c r="I7" s="0" t="n">
        <v>3.59066</v>
      </c>
      <c r="J7" s="0" t="n">
        <v>0.830123</v>
      </c>
      <c r="K7" s="0" t="n">
        <v>0.0224373</v>
      </c>
      <c r="L7" s="0" t="n">
        <v>0.325975</v>
      </c>
      <c r="M7" s="0" t="n">
        <v>527.418</v>
      </c>
      <c r="N7" s="0" t="n">
        <v>1.12366</v>
      </c>
      <c r="O7" s="0" t="n">
        <v>0.0037711</v>
      </c>
      <c r="P7" s="0" t="n">
        <v>0.0114836</v>
      </c>
      <c r="Q7" s="0" t="n">
        <v>4.12376</v>
      </c>
      <c r="R7" s="0" t="n">
        <v>1.17204</v>
      </c>
      <c r="S7" s="0" t="n">
        <v>0.0165796</v>
      </c>
    </row>
    <row r="8" customFormat="false" ht="12.8" hidden="false" customHeight="false" outlineLevel="0" collapsed="false">
      <c r="C8" s="0" t="n">
        <v>0.249104</v>
      </c>
      <c r="D8" s="0" t="n">
        <v>0.299463</v>
      </c>
      <c r="E8" s="0" t="n">
        <v>518.851</v>
      </c>
      <c r="F8" s="0" t="n">
        <v>1.05914</v>
      </c>
      <c r="G8" s="0" t="n">
        <v>0.00336918</v>
      </c>
      <c r="H8" s="0" t="n">
        <v>0.00966011</v>
      </c>
      <c r="I8" s="0" t="n">
        <v>3.59066</v>
      </c>
      <c r="J8" s="0" t="n">
        <v>1.05377</v>
      </c>
      <c r="K8" s="0" t="n">
        <v>0.0205735</v>
      </c>
      <c r="L8" s="0" t="n">
        <v>0.331128</v>
      </c>
      <c r="M8" s="0" t="n">
        <v>533.154</v>
      </c>
      <c r="N8" s="0" t="n">
        <v>1.16667</v>
      </c>
      <c r="O8" s="0" t="n">
        <v>0.00375676</v>
      </c>
      <c r="P8" s="0" t="n">
        <v>0.0134168</v>
      </c>
      <c r="Q8" s="0" t="n">
        <v>8.06768</v>
      </c>
      <c r="R8" s="0" t="n">
        <v>1.20968</v>
      </c>
      <c r="S8" s="0" t="n">
        <v>0.0159929</v>
      </c>
    </row>
    <row r="9" customFormat="false" ht="12.8" hidden="false" customHeight="false" outlineLevel="0" collapsed="false">
      <c r="C9" s="0" t="n">
        <v>0.348566</v>
      </c>
      <c r="D9" s="0" t="n">
        <v>0.306977</v>
      </c>
      <c r="E9" s="0" t="n">
        <v>513.465</v>
      </c>
      <c r="F9" s="0" t="n">
        <v>1.13978</v>
      </c>
      <c r="G9" s="0" t="n">
        <v>0.00351254</v>
      </c>
      <c r="H9" s="0" t="n">
        <v>0.0171735</v>
      </c>
      <c r="I9" s="0" t="n">
        <v>7.18133</v>
      </c>
      <c r="J9" s="0" t="n">
        <v>1.13763</v>
      </c>
      <c r="K9" s="0" t="n">
        <v>0.0209319</v>
      </c>
      <c r="L9" s="0" t="n">
        <v>0.329839</v>
      </c>
      <c r="M9" s="0" t="n">
        <v>538.887</v>
      </c>
      <c r="N9" s="0" t="n">
        <v>1.17204</v>
      </c>
      <c r="O9" s="0" t="n">
        <v>0.00381411</v>
      </c>
      <c r="P9" s="0" t="n">
        <v>0.0132052</v>
      </c>
      <c r="Q9" s="0" t="n">
        <v>8.42417</v>
      </c>
      <c r="R9" s="0" t="n">
        <v>1.21505</v>
      </c>
      <c r="S9" s="0" t="n">
        <v>0.0164794</v>
      </c>
    </row>
    <row r="10" customFormat="false" ht="12.8" hidden="false" customHeight="false" outlineLevel="0" collapsed="false">
      <c r="C10" s="0" t="n">
        <v>0.449821</v>
      </c>
      <c r="D10" s="0" t="n">
        <v>0.312343</v>
      </c>
      <c r="E10" s="0" t="n">
        <v>508.079</v>
      </c>
      <c r="F10" s="0" t="n">
        <v>1.17742</v>
      </c>
      <c r="G10" s="0" t="n">
        <v>0.00358423</v>
      </c>
      <c r="H10" s="0" t="n">
        <v>0.0161002</v>
      </c>
      <c r="I10" s="0" t="n">
        <v>7.18133</v>
      </c>
      <c r="J10" s="0" t="n">
        <v>1.14084</v>
      </c>
      <c r="K10" s="0" t="n">
        <v>0.0235842</v>
      </c>
      <c r="L10" s="0" t="n">
        <v>0.337137</v>
      </c>
      <c r="M10" s="0" t="n">
        <v>549.999</v>
      </c>
      <c r="N10" s="0" t="n">
        <v>1.17742</v>
      </c>
      <c r="O10" s="0" t="n">
        <v>0.00365653</v>
      </c>
      <c r="P10" s="0" t="n">
        <v>0.0129859</v>
      </c>
      <c r="Q10" s="0" t="n">
        <v>8.78387</v>
      </c>
      <c r="R10" s="0" t="n">
        <v>1.25269</v>
      </c>
      <c r="S10" s="0" t="n">
        <v>0.0183257</v>
      </c>
    </row>
    <row r="12" customFormat="false" ht="12.8" hidden="false" customHeight="false" outlineLevel="0" collapsed="false">
      <c r="C12" s="0" t="s">
        <v>10</v>
      </c>
    </row>
    <row r="14" customFormat="false" ht="12.8" hidden="false" customHeight="false" outlineLevel="0" collapsed="false">
      <c r="A14" s="0" t="n">
        <f aca="false">(C5-C10)/(C14-C25)</f>
        <v>4.39882929292929</v>
      </c>
      <c r="B14" s="0" t="n">
        <f aca="false">C14*$A$14+$A$15</f>
        <v>0.0143369</v>
      </c>
      <c r="C14" s="3" t="n">
        <v>0.001</v>
      </c>
      <c r="D14" s="3" t="n">
        <v>0.331014</v>
      </c>
      <c r="E14" s="3" t="n">
        <v>649.412</v>
      </c>
      <c r="F14" s="3" t="n">
        <v>0.871132</v>
      </c>
      <c r="G14" s="3" t="n">
        <v>0.00305812</v>
      </c>
      <c r="H14" s="3" t="n">
        <v>0.002965276</v>
      </c>
      <c r="I14" s="3" t="n">
        <v>1.456986</v>
      </c>
      <c r="J14" s="3" t="n">
        <v>0.809374</v>
      </c>
      <c r="K14" s="3" t="n">
        <v>0.01165696</v>
      </c>
      <c r="L14" s="3" t="n">
        <v>0.332012</v>
      </c>
      <c r="M14" s="3" t="n">
        <v>657.536</v>
      </c>
      <c r="N14" s="3" t="n">
        <v>0.877262</v>
      </c>
      <c r="O14" s="3" t="n">
        <v>0.0030291</v>
      </c>
      <c r="P14" s="3" t="n">
        <v>0.00320812</v>
      </c>
      <c r="Q14" s="3" t="n">
        <v>1.7652</v>
      </c>
      <c r="R14" s="3" t="n">
        <v>0.753704</v>
      </c>
      <c r="S14" s="3" t="n">
        <v>0.01053482</v>
      </c>
    </row>
    <row r="15" customFormat="false" ht="12.8" hidden="false" customHeight="false" outlineLevel="0" collapsed="false">
      <c r="A15" s="0" t="n">
        <f aca="false">C10-A14*C25</f>
        <v>0.0099380707070707</v>
      </c>
      <c r="B15" s="0" t="n">
        <f aca="false">C15*$A$14+$A$15</f>
        <v>0.0319322171717172</v>
      </c>
      <c r="C15" s="3" t="n">
        <v>0.005</v>
      </c>
      <c r="D15" s="3" t="n">
        <v>0.311878</v>
      </c>
      <c r="E15" s="3" t="n">
        <v>600.16</v>
      </c>
      <c r="F15" s="3" t="n">
        <v>1.06736</v>
      </c>
      <c r="G15" s="3" t="n">
        <v>0.00311798</v>
      </c>
      <c r="H15" s="3" t="n">
        <v>0.00734892</v>
      </c>
      <c r="I15" s="3" t="n">
        <v>3.7289</v>
      </c>
      <c r="J15" s="3" t="n">
        <v>1.23366</v>
      </c>
      <c r="K15" s="3" t="n">
        <v>0.01188542</v>
      </c>
      <c r="L15" s="3" t="n">
        <v>0.31174</v>
      </c>
      <c r="M15" s="3" t="n">
        <v>597.868</v>
      </c>
      <c r="N15" s="3" t="n">
        <v>1.07598</v>
      </c>
      <c r="O15" s="3" t="n">
        <v>0.00312854</v>
      </c>
      <c r="P15" s="3" t="n">
        <v>0.00768468</v>
      </c>
      <c r="Q15" s="3" t="n">
        <v>4.84396</v>
      </c>
      <c r="R15" s="3" t="n">
        <v>1.20156</v>
      </c>
      <c r="S15" s="3" t="n">
        <v>0.00970702</v>
      </c>
    </row>
    <row r="16" customFormat="false" ht="12.8" hidden="false" customHeight="false" outlineLevel="0" collapsed="false">
      <c r="B16" s="0" t="n">
        <f aca="false">C16*$A$14+$A$15</f>
        <v>0.0539263636363636</v>
      </c>
      <c r="C16" s="3" t="n">
        <v>0.01</v>
      </c>
      <c r="D16" s="3" t="n">
        <v>0.303778</v>
      </c>
      <c r="E16" s="3" t="n">
        <v>585.552</v>
      </c>
      <c r="F16" s="3" t="n">
        <v>1.10616</v>
      </c>
      <c r="G16" s="3" t="n">
        <v>0.0031128</v>
      </c>
      <c r="H16" s="3" t="n">
        <v>0.0095458</v>
      </c>
      <c r="I16" s="3" t="n">
        <v>4.83602</v>
      </c>
      <c r="J16" s="3" t="n">
        <v>1.26838</v>
      </c>
      <c r="K16" s="3" t="n">
        <v>0.01212152</v>
      </c>
      <c r="L16" s="3" t="n">
        <v>0.30336</v>
      </c>
      <c r="M16" s="3" t="n">
        <v>584.792</v>
      </c>
      <c r="N16" s="3" t="n">
        <v>1.11552</v>
      </c>
      <c r="O16" s="3" t="n">
        <v>0.00311258</v>
      </c>
      <c r="P16" s="3" t="n">
        <v>0.00981418</v>
      </c>
      <c r="Q16" s="3" t="n">
        <v>6.03932</v>
      </c>
      <c r="R16" s="3" t="n">
        <v>1.24494</v>
      </c>
      <c r="S16" s="3" t="n">
        <v>0.01011296</v>
      </c>
    </row>
    <row r="17" customFormat="false" ht="12.8" hidden="false" customHeight="false" outlineLevel="0" collapsed="false">
      <c r="B17" s="0" t="n">
        <f aca="false">C17*$A$14+$A$15</f>
        <v>0.0979146565656566</v>
      </c>
      <c r="C17" s="3" t="n">
        <v>0.02</v>
      </c>
      <c r="D17" s="3" t="n">
        <v>0.299706</v>
      </c>
      <c r="E17" s="3" t="n">
        <v>578.024</v>
      </c>
      <c r="F17" s="3" t="n">
        <v>1.12242</v>
      </c>
      <c r="G17" s="3" t="n">
        <v>0.00311106</v>
      </c>
      <c r="H17" s="3" t="n">
        <v>0.01034536</v>
      </c>
      <c r="I17" s="3" t="n">
        <v>4.29928</v>
      </c>
      <c r="J17" s="3" t="n">
        <v>1.32748</v>
      </c>
      <c r="K17" s="3" t="n">
        <v>0.0142141</v>
      </c>
      <c r="L17" s="3" t="n">
        <v>0.299914</v>
      </c>
      <c r="M17" s="3" t="n">
        <v>579.098</v>
      </c>
      <c r="N17" s="3" t="n">
        <v>1.13252</v>
      </c>
      <c r="O17" s="3" t="n">
        <v>0.00310752</v>
      </c>
      <c r="P17" s="3" t="n">
        <v>0.0106855</v>
      </c>
      <c r="Q17" s="3" t="n">
        <v>5.26842</v>
      </c>
      <c r="R17" s="3" t="n">
        <v>1.29364</v>
      </c>
      <c r="S17" s="3" t="n">
        <v>0.01211482</v>
      </c>
    </row>
    <row r="18" customFormat="false" ht="12.8" hidden="false" customHeight="false" outlineLevel="0" collapsed="false">
      <c r="B18" s="0" t="n">
        <f aca="false">C18*$A$14+$A$15</f>
        <v>0.141902949494949</v>
      </c>
      <c r="C18" s="3" t="n">
        <v>0.03</v>
      </c>
      <c r="D18" s="3" t="n">
        <v>0.299012</v>
      </c>
      <c r="E18" s="3" t="n">
        <v>576.706</v>
      </c>
      <c r="F18" s="3" t="n">
        <v>1.1283</v>
      </c>
      <c r="G18" s="3" t="n">
        <v>0.00311094</v>
      </c>
      <c r="H18" s="3" t="n">
        <v>0.01061482</v>
      </c>
      <c r="I18" s="3" t="n">
        <v>4.14772</v>
      </c>
      <c r="J18" s="3" t="n">
        <v>1.37564</v>
      </c>
      <c r="K18" s="3" t="n">
        <v>0.0152898</v>
      </c>
      <c r="L18" s="3" t="n">
        <v>0.299928</v>
      </c>
      <c r="M18" s="3" t="n">
        <v>579.118</v>
      </c>
      <c r="N18" s="3" t="n">
        <v>1.1344</v>
      </c>
      <c r="O18" s="3" t="n">
        <v>0.00310754</v>
      </c>
      <c r="P18" s="3" t="n">
        <v>0.01076376</v>
      </c>
      <c r="Q18" s="3" t="n">
        <v>4.91162</v>
      </c>
      <c r="R18" s="3" t="n">
        <v>1.32718</v>
      </c>
      <c r="S18" s="3" t="n">
        <v>0.012952</v>
      </c>
    </row>
    <row r="19" customFormat="false" ht="12.8" hidden="false" customHeight="false" outlineLevel="0" collapsed="false">
      <c r="B19" s="0" t="n">
        <f aca="false">C19*$A$14+$A$15</f>
        <v>0.185891242424242</v>
      </c>
      <c r="C19" s="3" t="n">
        <v>0.04</v>
      </c>
      <c r="D19" s="3" t="n">
        <v>0.299198</v>
      </c>
      <c r="E19" s="3" t="n">
        <v>577.008</v>
      </c>
      <c r="F19" s="3" t="n">
        <v>1.13438</v>
      </c>
      <c r="G19" s="3" t="n">
        <v>0.00311126</v>
      </c>
      <c r="H19" s="3" t="n">
        <v>0.0108908</v>
      </c>
      <c r="I19" s="3" t="n">
        <v>4.24528</v>
      </c>
      <c r="J19" s="3" t="n">
        <v>1.38578</v>
      </c>
      <c r="K19" s="3" t="n">
        <v>0.015349</v>
      </c>
      <c r="L19" s="3" t="n">
        <v>0.30004</v>
      </c>
      <c r="M19" s="3" t="n">
        <v>579.276</v>
      </c>
      <c r="N19" s="3" t="n">
        <v>1.13332</v>
      </c>
      <c r="O19" s="3" t="n">
        <v>0.00310786</v>
      </c>
      <c r="P19" s="3" t="n">
        <v>0.01074098</v>
      </c>
      <c r="Q19" s="3" t="n">
        <v>4.80278</v>
      </c>
      <c r="R19" s="3" t="n">
        <v>1.3409</v>
      </c>
      <c r="S19" s="3" t="n">
        <v>0.0133244</v>
      </c>
    </row>
    <row r="20" customFormat="false" ht="12.8" hidden="false" customHeight="false" outlineLevel="0" collapsed="false">
      <c r="B20" s="0" t="n">
        <f aca="false">C20*$A$14+$A$15</f>
        <v>0.229879535353535</v>
      </c>
      <c r="C20" s="3" t="n">
        <v>0.05</v>
      </c>
      <c r="D20" s="3" t="n">
        <v>0.299844</v>
      </c>
      <c r="E20" s="3" t="n">
        <v>578.206</v>
      </c>
      <c r="F20" s="3" t="n">
        <v>1.13894</v>
      </c>
      <c r="G20" s="3" t="n">
        <v>0.00311152</v>
      </c>
      <c r="H20" s="3" t="n">
        <v>0.01095962</v>
      </c>
      <c r="I20" s="3" t="n">
        <v>4.27136</v>
      </c>
      <c r="J20" s="3" t="n">
        <v>1.39208</v>
      </c>
      <c r="K20" s="3" t="n">
        <v>0.0153518</v>
      </c>
      <c r="L20" s="3" t="n">
        <v>0.299752</v>
      </c>
      <c r="M20" s="3" t="n">
        <v>578.74</v>
      </c>
      <c r="N20" s="3" t="n">
        <v>1.13014</v>
      </c>
      <c r="O20" s="3" t="n">
        <v>0.0031077</v>
      </c>
      <c r="P20" s="3" t="n">
        <v>0.01057192</v>
      </c>
      <c r="Q20" s="3" t="n">
        <v>4.72068</v>
      </c>
      <c r="R20" s="3" t="n">
        <v>1.34062</v>
      </c>
      <c r="S20" s="3" t="n">
        <v>0.0133564</v>
      </c>
    </row>
    <row r="21" customFormat="false" ht="12.8" hidden="false" customHeight="false" outlineLevel="0" collapsed="false">
      <c r="B21" s="0" t="n">
        <f aca="false">C21*$A$14+$A$15</f>
        <v>0.273867828282828</v>
      </c>
      <c r="C21" s="3" t="n">
        <v>0.06</v>
      </c>
      <c r="D21" s="3" t="n">
        <v>0.30027</v>
      </c>
      <c r="E21" s="3" t="n">
        <v>578.98</v>
      </c>
      <c r="F21" s="3" t="n">
        <v>1.14068</v>
      </c>
      <c r="G21" s="3" t="n">
        <v>0.0031118</v>
      </c>
      <c r="H21" s="3" t="n">
        <v>0.01081824</v>
      </c>
      <c r="I21" s="3" t="n">
        <v>4.21624</v>
      </c>
      <c r="J21" s="3" t="n">
        <v>1.39404</v>
      </c>
      <c r="K21" s="3" t="n">
        <v>0.0153516</v>
      </c>
      <c r="L21" s="3" t="n">
        <v>0.299226</v>
      </c>
      <c r="M21" s="3" t="n">
        <v>577.72</v>
      </c>
      <c r="N21" s="3" t="n">
        <v>1.12722</v>
      </c>
      <c r="O21" s="3" t="n">
        <v>0.00310774</v>
      </c>
      <c r="P21" s="3" t="n">
        <v>0.01034812</v>
      </c>
      <c r="Q21" s="3" t="n">
        <v>4.61786</v>
      </c>
      <c r="R21" s="3" t="n">
        <v>1.33794</v>
      </c>
      <c r="S21" s="3" t="n">
        <v>0.0133704</v>
      </c>
    </row>
    <row r="22" customFormat="false" ht="12.8" hidden="false" customHeight="false" outlineLevel="0" collapsed="false">
      <c r="B22" s="0" t="n">
        <f aca="false">C22*$A$14+$A$15</f>
        <v>0.317856121212121</v>
      </c>
      <c r="C22" s="3" t="n">
        <v>0.07</v>
      </c>
      <c r="D22" s="3" t="n">
        <v>0.300308</v>
      </c>
      <c r="E22" s="3" t="n">
        <v>578.988</v>
      </c>
      <c r="F22" s="3" t="n">
        <v>1.1403</v>
      </c>
      <c r="G22" s="3" t="n">
        <v>0.00311212</v>
      </c>
      <c r="H22" s="3" t="n">
        <v>0.01058022</v>
      </c>
      <c r="I22" s="3" t="n">
        <v>4.12428</v>
      </c>
      <c r="J22" s="3" t="n">
        <v>1.39304</v>
      </c>
      <c r="K22" s="3" t="n">
        <v>0.0153486</v>
      </c>
      <c r="L22" s="3" t="n">
        <v>0.298954</v>
      </c>
      <c r="M22" s="3" t="n">
        <v>577.13</v>
      </c>
      <c r="N22" s="3" t="n">
        <v>1.1269</v>
      </c>
      <c r="O22" s="3" t="n">
        <v>0.00310808</v>
      </c>
      <c r="P22" s="3" t="n">
        <v>0.01021068</v>
      </c>
      <c r="Q22" s="3" t="n">
        <v>4.56098</v>
      </c>
      <c r="R22" s="3" t="n">
        <v>1.3337</v>
      </c>
      <c r="S22" s="3" t="n">
        <v>0.0133474</v>
      </c>
    </row>
    <row r="23" customFormat="false" ht="12.8" hidden="false" customHeight="false" outlineLevel="0" collapsed="false">
      <c r="B23" s="0" t="n">
        <f aca="false">C23*$A$14+$A$15</f>
        <v>0.361844414141414</v>
      </c>
      <c r="C23" s="3" t="n">
        <v>0.08</v>
      </c>
      <c r="D23" s="3" t="n">
        <v>0.300496</v>
      </c>
      <c r="E23" s="3" t="n">
        <v>579.376</v>
      </c>
      <c r="F23" s="3" t="n">
        <v>1.13784</v>
      </c>
      <c r="G23" s="3" t="n">
        <v>0.00311198</v>
      </c>
      <c r="H23" s="3" t="n">
        <v>0.0102913</v>
      </c>
      <c r="I23" s="3" t="n">
        <v>4.01286</v>
      </c>
      <c r="J23" s="3" t="n">
        <v>1.39018</v>
      </c>
      <c r="K23" s="3" t="n">
        <v>0.0153432</v>
      </c>
      <c r="L23" s="3" t="n">
        <v>0.299378</v>
      </c>
      <c r="M23" s="3" t="n">
        <v>577.862</v>
      </c>
      <c r="N23" s="3" t="n">
        <v>1.13064</v>
      </c>
      <c r="O23" s="3" t="n">
        <v>0.00310852</v>
      </c>
      <c r="P23" s="3" t="n">
        <v>0.01034434</v>
      </c>
      <c r="Q23" s="3" t="n">
        <v>4.61808</v>
      </c>
      <c r="R23" s="3" t="n">
        <v>1.34028</v>
      </c>
      <c r="S23" s="3" t="n">
        <v>0.0133602</v>
      </c>
    </row>
    <row r="24" customFormat="false" ht="12.8" hidden="false" customHeight="false" outlineLevel="0" collapsed="false">
      <c r="B24" s="0" t="n">
        <f aca="false">C24*$A$14+$A$15</f>
        <v>0.405832707070707</v>
      </c>
      <c r="C24" s="3" t="n">
        <v>0.09</v>
      </c>
      <c r="D24" s="3" t="n">
        <v>0.300134</v>
      </c>
      <c r="E24" s="3" t="n">
        <v>578.83</v>
      </c>
      <c r="F24" s="3" t="n">
        <v>1.13084</v>
      </c>
      <c r="G24" s="3" t="n">
        <v>0.00311112</v>
      </c>
      <c r="H24" s="3" t="n">
        <v>0.0097273</v>
      </c>
      <c r="I24" s="3" t="n">
        <v>3.7924</v>
      </c>
      <c r="J24" s="3" t="n">
        <v>1.38076</v>
      </c>
      <c r="K24" s="3" t="n">
        <v>0.0153468</v>
      </c>
      <c r="L24" s="3" t="n">
        <v>0.301084</v>
      </c>
      <c r="M24" s="3" t="n">
        <v>581.118</v>
      </c>
      <c r="N24" s="3" t="n">
        <v>1.13924</v>
      </c>
      <c r="O24" s="3" t="n">
        <v>0.00310872</v>
      </c>
      <c r="P24" s="3" t="n">
        <v>0.01085584</v>
      </c>
      <c r="Q24" s="3" t="n">
        <v>4.8549</v>
      </c>
      <c r="R24" s="3" t="n">
        <v>1.35122</v>
      </c>
      <c r="S24" s="3" t="n">
        <v>0.0133232</v>
      </c>
    </row>
    <row r="25" customFormat="false" ht="12.8" hidden="false" customHeight="false" outlineLevel="0" collapsed="false">
      <c r="B25" s="0" t="n">
        <f aca="false">C25*$A$14+$A$15</f>
        <v>0.449821</v>
      </c>
      <c r="C25" s="3" t="n">
        <v>0.1</v>
      </c>
      <c r="D25" s="3" t="n">
        <v>0.299458</v>
      </c>
      <c r="E25" s="3" t="n">
        <v>577.726</v>
      </c>
      <c r="F25" s="3" t="n">
        <v>1.12502</v>
      </c>
      <c r="G25" s="3" t="n">
        <v>0.0031101</v>
      </c>
      <c r="H25" s="3" t="n">
        <v>0.0093088</v>
      </c>
      <c r="I25" s="3" t="n">
        <v>3.62702</v>
      </c>
      <c r="J25" s="3" t="n">
        <v>1.37264</v>
      </c>
      <c r="K25" s="3" t="n">
        <v>0.0153588</v>
      </c>
      <c r="L25" s="3" t="n">
        <v>0.3023</v>
      </c>
      <c r="M25" s="3" t="n">
        <v>583.568</v>
      </c>
      <c r="N25" s="3" t="n">
        <v>1.14496</v>
      </c>
      <c r="O25" s="3" t="n">
        <v>0.0031082</v>
      </c>
      <c r="P25" s="3" t="n">
        <v>0.0113096</v>
      </c>
      <c r="Q25" s="3" t="n">
        <v>5.046</v>
      </c>
      <c r="R25" s="3" t="n">
        <v>1.35988</v>
      </c>
      <c r="S25" s="3" t="n">
        <v>0.0133674</v>
      </c>
    </row>
    <row r="27" customFormat="false" ht="12.8" hidden="false" customHeight="false" outlineLevel="0" collapsed="false">
      <c r="A27" s="0" t="s">
        <v>11</v>
      </c>
      <c r="D27" s="4" t="n">
        <f aca="false">(D10-D25)/D10</f>
        <v>0.0412527253692254</v>
      </c>
      <c r="E27" s="4" t="n">
        <f aca="false">(E10-E25)/E10</f>
        <v>-0.137079076285381</v>
      </c>
      <c r="F27" s="4" t="n">
        <f aca="false">(F10-F25)/F10</f>
        <v>0.0445040852032412</v>
      </c>
      <c r="G27" s="4" t="n">
        <f aca="false">(G10-G25)/G10</f>
        <v>0.132282247512018</v>
      </c>
      <c r="H27" s="4" t="n">
        <f aca="false">(H10-H25)/H10</f>
        <v>0.421820846946001</v>
      </c>
      <c r="I27" s="4" t="n">
        <f aca="false">(I10-I25)/I10</f>
        <v>0.494937567275143</v>
      </c>
      <c r="J27" s="4" t="n">
        <f aca="false">(J10-J25)/J10</f>
        <v>-0.20318361908769</v>
      </c>
      <c r="K27" s="4" t="n">
        <f aca="false">(K10-K25)/K10</f>
        <v>0.348767395120462</v>
      </c>
      <c r="L27" s="4" t="n">
        <f aca="false">(L10-L25)/L10</f>
        <v>0.103331879918253</v>
      </c>
      <c r="M27" s="4" t="n">
        <f aca="false">(M10-M25)/M10</f>
        <v>-0.061034656426648</v>
      </c>
      <c r="N27" s="4" t="n">
        <f aca="false">(N10-N25)/N10</f>
        <v>0.0275687520171223</v>
      </c>
      <c r="O27" s="4" t="n">
        <f aca="false">(O10-O25)/O10</f>
        <v>0.149959114242191</v>
      </c>
      <c r="P27" s="4" t="n">
        <f aca="false">(P10-P25)/P10</f>
        <v>0.129086162684142</v>
      </c>
      <c r="Q27" s="4" t="n">
        <f aca="false">(Q10-Q25)/Q10</f>
        <v>0.425537946258312</v>
      </c>
      <c r="R27" s="4" t="n">
        <f aca="false">(R10-R25)/R10</f>
        <v>-0.0855678579696492</v>
      </c>
      <c r="S27" s="4" t="n">
        <f aca="false">(S10-S25)/S10</f>
        <v>0.270565380858576</v>
      </c>
    </row>
    <row r="28" customFormat="false" ht="12.8" hidden="false" customHeight="false" outlineLevel="0" collapsed="false">
      <c r="D28" s="0" t="s">
        <v>12</v>
      </c>
      <c r="E28" s="0" t="s">
        <v>12</v>
      </c>
      <c r="F28" s="0" t="s">
        <v>12</v>
      </c>
      <c r="G28" s="0" t="s">
        <v>12</v>
      </c>
      <c r="H28" s="0" t="s">
        <v>13</v>
      </c>
      <c r="I28" s="0" t="s">
        <v>13</v>
      </c>
      <c r="J28" s="0" t="s">
        <v>12</v>
      </c>
      <c r="K28" s="0" t="s">
        <v>12</v>
      </c>
    </row>
    <row r="29" customFormat="false" ht="12.8" hidden="false" customHeight="false" outlineLevel="0" collapsed="false">
      <c r="K29" s="0" t="s">
        <v>14</v>
      </c>
    </row>
    <row r="30" customFormat="false" ht="12.8" hidden="false" customHeight="false" outlineLevel="0" collapsed="false">
      <c r="A30" s="5" t="s">
        <v>15</v>
      </c>
      <c r="D30" s="0" t="s">
        <v>16</v>
      </c>
      <c r="E30" s="0" t="s">
        <v>17</v>
      </c>
      <c r="F30" s="0" t="s">
        <v>18</v>
      </c>
      <c r="G30" s="0" t="s">
        <v>19</v>
      </c>
      <c r="H30" s="0" t="s">
        <v>20</v>
      </c>
      <c r="I30" s="0" t="s">
        <v>21</v>
      </c>
      <c r="J30" s="0" t="s">
        <v>22</v>
      </c>
    </row>
    <row r="31" customFormat="false" ht="12.8" hidden="false" customHeight="false" outlineLevel="0" collapsed="false">
      <c r="A31" s="0" t="s">
        <v>23</v>
      </c>
      <c r="D31" s="0" t="n">
        <v>0.303793</v>
      </c>
      <c r="E31" s="0" t="n">
        <v>586.861</v>
      </c>
      <c r="F31" s="0" t="n">
        <v>1.10363</v>
      </c>
      <c r="G31" s="0" t="n">
        <v>0.00310644</v>
      </c>
      <c r="H31" s="0" t="n">
        <v>1.31033</v>
      </c>
      <c r="I31" s="0" t="n">
        <v>0.0143902</v>
      </c>
      <c r="J31" s="0" t="n">
        <v>98.266</v>
      </c>
    </row>
    <row r="32" customFormat="false" ht="12.8" hidden="false" customHeight="false" outlineLevel="0" collapsed="false">
      <c r="A32" s="0" t="s">
        <v>24</v>
      </c>
      <c r="D32" s="6" t="n">
        <v>4.16623E-005</v>
      </c>
      <c r="E32" s="0" t="n">
        <v>0.679235</v>
      </c>
      <c r="F32" s="0" t="n">
        <v>0.000110379</v>
      </c>
      <c r="G32" s="6" t="n">
        <v>3.91689E-006</v>
      </c>
      <c r="H32" s="0" t="n">
        <v>0.00569003</v>
      </c>
      <c r="I32" s="0" t="n">
        <v>0.000312202</v>
      </c>
      <c r="J32" s="0" t="n">
        <v>0.114044</v>
      </c>
    </row>
    <row r="33" customFormat="false" ht="12.8" hidden="false" customHeight="false" outlineLevel="0" collapsed="false">
      <c r="A33" s="0" t="s">
        <v>25</v>
      </c>
      <c r="D33" s="0" t="n">
        <v>0.308229</v>
      </c>
      <c r="E33" s="0" t="n">
        <v>535.308</v>
      </c>
      <c r="F33" s="0" t="n">
        <v>1.0233</v>
      </c>
      <c r="G33" s="0" t="n">
        <v>0.00338112</v>
      </c>
      <c r="H33" s="0" t="n">
        <v>0.941708</v>
      </c>
      <c r="I33" s="0" t="n">
        <v>0.0213262</v>
      </c>
      <c r="J33" s="0" t="n">
        <v>89.601</v>
      </c>
    </row>
    <row r="34" customFormat="false" ht="12.8" hidden="false" customHeight="false" outlineLevel="0" collapsed="false">
      <c r="A34" s="0" t="s">
        <v>26</v>
      </c>
      <c r="D34" s="0" t="n">
        <v>0.1156</v>
      </c>
      <c r="E34" s="0" t="n">
        <v>0.250348</v>
      </c>
      <c r="F34" s="0" t="n">
        <v>0.0149793</v>
      </c>
      <c r="G34" s="0" t="n">
        <v>0.211834</v>
      </c>
      <c r="H34" s="6" t="n">
        <v>5.77513E-005</v>
      </c>
      <c r="I34" s="6" t="n">
        <v>8.70855E-007</v>
      </c>
      <c r="J34" s="0" t="n">
        <v>0.246696</v>
      </c>
    </row>
    <row r="35" customFormat="false" ht="12.8" hidden="false" customHeight="false" outlineLevel="0" collapsed="false">
      <c r="A35" s="0" t="s">
        <v>27</v>
      </c>
      <c r="D35" s="0" t="n">
        <v>0.982615</v>
      </c>
      <c r="E35" s="0" t="n">
        <v>0.929941</v>
      </c>
      <c r="F35" s="0" t="n">
        <v>0.9994</v>
      </c>
      <c r="G35" s="0" t="n">
        <v>0.940102</v>
      </c>
      <c r="H35" s="0" t="n">
        <v>0.999995</v>
      </c>
      <c r="I35" s="0" t="n">
        <v>1</v>
      </c>
      <c r="J35" s="0" t="n">
        <v>0.930964</v>
      </c>
    </row>
    <row r="36" customFormat="false" ht="12.8" hidden="false" customHeight="false" outlineLevel="0" collapsed="false">
      <c r="A36" s="0" t="s">
        <v>28</v>
      </c>
      <c r="D36" s="0" t="n">
        <v>0.0173848</v>
      </c>
      <c r="E36" s="0" t="n">
        <v>0.0700587</v>
      </c>
      <c r="F36" s="0" t="n">
        <v>0.000599518</v>
      </c>
      <c r="G36" s="0" t="n">
        <v>0.0598982</v>
      </c>
      <c r="H36" s="6" t="n">
        <v>4.6585E-006</v>
      </c>
      <c r="I36" s="6" t="n">
        <v>4.30619E-008</v>
      </c>
      <c r="J36" s="0" t="n">
        <v>0.0690361</v>
      </c>
    </row>
    <row r="37" customFormat="false" ht="12.8" hidden="false" customHeight="false" outlineLevel="0" collapsed="false">
      <c r="A37" s="0" t="s">
        <v>29</v>
      </c>
      <c r="D37" s="0" t="n">
        <v>0.8844</v>
      </c>
      <c r="E37" s="0" t="n">
        <v>0.749652</v>
      </c>
      <c r="F37" s="0" t="n">
        <v>0.985021</v>
      </c>
      <c r="G37" s="0" t="n">
        <v>0.788166</v>
      </c>
      <c r="H37" s="0" t="n">
        <v>0.999942</v>
      </c>
      <c r="I37" s="0" t="n">
        <v>0.999999</v>
      </c>
      <c r="J37" s="0" t="n">
        <v>0.753304</v>
      </c>
    </row>
    <row r="39" customFormat="false" ht="12.8" hidden="false" customHeight="false" outlineLevel="0" collapsed="false">
      <c r="A39" s="0" t="s">
        <v>30</v>
      </c>
      <c r="D39" s="4" t="n">
        <f aca="false">D32/D31</f>
        <v>0.000137140421273696</v>
      </c>
      <c r="E39" s="4" t="n">
        <f aca="false">E32/E31</f>
        <v>0.00115740354189493</v>
      </c>
      <c r="F39" s="4" t="n">
        <f aca="false">F32/F31</f>
        <v>0.000100014497612424</v>
      </c>
      <c r="G39" s="4" t="n">
        <f aca="false">G32/G31</f>
        <v>0.00126089349866728</v>
      </c>
      <c r="H39" s="4" t="n">
        <f aca="false">H32/H31</f>
        <v>0.00434244045393145</v>
      </c>
      <c r="I39" s="4" t="n">
        <f aca="false">I32/I31</f>
        <v>0.0216954594098762</v>
      </c>
      <c r="J39" s="4" t="n">
        <f aca="false">J32/J31</f>
        <v>0.00116056418293204</v>
      </c>
    </row>
    <row r="40" customFormat="false" ht="12.8" hidden="false" customHeight="false" outlineLevel="0" collapsed="false">
      <c r="A40" s="0" t="s">
        <v>31</v>
      </c>
      <c r="D40" s="4" t="n">
        <f aca="false">(D31-D33)/D33</f>
        <v>-0.0143918969337733</v>
      </c>
      <c r="E40" s="4" t="n">
        <f aca="false">(E31-E33)/E33</f>
        <v>0.0963053046096827</v>
      </c>
      <c r="F40" s="4" t="n">
        <f aca="false">(F31-F33)/F33</f>
        <v>0.0785009283690023</v>
      </c>
      <c r="G40" s="4" t="n">
        <f aca="false">(G31-G33)/G33</f>
        <v>-0.0812393526405451</v>
      </c>
      <c r="H40" s="4" t="n">
        <f aca="false">(H31-H33)/H33</f>
        <v>0.39143980936766</v>
      </c>
      <c r="I40" s="4" t="n">
        <f aca="false">(I31-I33)/I33</f>
        <v>-0.325233750035168</v>
      </c>
      <c r="J40" s="4" t="n">
        <f aca="false">(J31-J33)/J33</f>
        <v>0.096706509971987</v>
      </c>
    </row>
    <row r="87" customFormat="false" ht="12.8" hidden="false" customHeight="false" outlineLevel="0" collapsed="false">
      <c r="A87" s="0" t="s">
        <v>32</v>
      </c>
      <c r="C87" s="0" t="s">
        <v>33</v>
      </c>
      <c r="D87" s="0" t="s">
        <v>34</v>
      </c>
      <c r="E87" s="0" t="s">
        <v>35</v>
      </c>
      <c r="F87" s="0" t="s">
        <v>36</v>
      </c>
      <c r="G87" s="0" t="s">
        <v>37</v>
      </c>
      <c r="H87" s="0" t="s">
        <v>38</v>
      </c>
      <c r="I87" s="0" t="s">
        <v>39</v>
      </c>
      <c r="K87" s="0" t="s">
        <v>40</v>
      </c>
      <c r="L87" s="0" t="s">
        <v>41</v>
      </c>
      <c r="M87" s="0" t="s">
        <v>42</v>
      </c>
      <c r="N87" s="0" t="s">
        <v>43</v>
      </c>
      <c r="O87" s="0" t="s">
        <v>44</v>
      </c>
    </row>
    <row r="88" customFormat="false" ht="12.8" hidden="false" customHeight="false" outlineLevel="0" collapsed="false">
      <c r="C88" s="0" t="s">
        <v>45</v>
      </c>
      <c r="D88" s="0" t="s">
        <v>46</v>
      </c>
      <c r="E88" s="0" t="n">
        <v>-1.1</v>
      </c>
      <c r="F88" s="0" t="s">
        <v>47</v>
      </c>
      <c r="G88" s="0" t="n">
        <v>5</v>
      </c>
      <c r="H88" s="0" t="n">
        <v>5</v>
      </c>
      <c r="I88" s="0" t="n">
        <v>100000</v>
      </c>
      <c r="L88" s="0" t="s">
        <v>48</v>
      </c>
      <c r="M88" s="0" t="s">
        <v>49</v>
      </c>
      <c r="N88" s="0" t="s">
        <v>50</v>
      </c>
      <c r="O88" s="0" t="s">
        <v>51</v>
      </c>
    </row>
    <row r="89" customFormat="false" ht="12.8" hidden="false" customHeight="false" outlineLevel="0" collapsed="false">
      <c r="C89" s="0" t="s">
        <v>52</v>
      </c>
      <c r="D89" s="0" t="s">
        <v>46</v>
      </c>
      <c r="E89" s="0" t="n">
        <v>-1.1</v>
      </c>
      <c r="F89" s="0" t="s">
        <v>47</v>
      </c>
      <c r="G89" s="0" t="n">
        <v>1</v>
      </c>
      <c r="H89" s="0" t="n">
        <v>1</v>
      </c>
      <c r="I89" s="0" t="n">
        <v>100000</v>
      </c>
      <c r="L89" s="0" t="s">
        <v>48</v>
      </c>
      <c r="M89" s="0" t="s">
        <v>53</v>
      </c>
      <c r="N89" s="0" t="s">
        <v>54</v>
      </c>
      <c r="O89" s="0" t="s">
        <v>55</v>
      </c>
    </row>
    <row r="90" customFormat="false" ht="14.2" hidden="false" customHeight="true" outlineLevel="0" collapsed="false">
      <c r="C90" s="0" t="s">
        <v>56</v>
      </c>
      <c r="D90" s="0" t="s">
        <v>46</v>
      </c>
      <c r="E90" s="0" t="n">
        <v>-1.1</v>
      </c>
      <c r="F90" s="0" t="s">
        <v>47</v>
      </c>
      <c r="G90" s="0" t="n">
        <v>0.5</v>
      </c>
      <c r="H90" s="0" t="n">
        <v>0.5</v>
      </c>
      <c r="I90" s="0" t="n">
        <v>100000</v>
      </c>
      <c r="L90" s="0" t="s">
        <v>48</v>
      </c>
      <c r="M90" s="0" t="s">
        <v>57</v>
      </c>
      <c r="N90" s="0" t="s">
        <v>58</v>
      </c>
      <c r="O90" s="0" t="s">
        <v>59</v>
      </c>
    </row>
    <row r="91" customFormat="false" ht="12.8" hidden="false" customHeight="false" outlineLevel="0" collapsed="false">
      <c r="C91" s="0" t="s">
        <v>60</v>
      </c>
      <c r="D91" s="0" t="s">
        <v>46</v>
      </c>
      <c r="E91" s="0" t="n">
        <v>-1.1</v>
      </c>
      <c r="F91" s="0" t="s">
        <v>47</v>
      </c>
      <c r="G91" s="0" t="n">
        <v>0.1</v>
      </c>
      <c r="H91" s="0" t="n">
        <v>0.1</v>
      </c>
      <c r="I91" s="0" t="n">
        <v>100000</v>
      </c>
      <c r="L91" s="0" t="s">
        <v>48</v>
      </c>
      <c r="M91" s="0" t="s">
        <v>61</v>
      </c>
      <c r="N91" s="0" t="s">
        <v>62</v>
      </c>
      <c r="O91" s="0" t="s">
        <v>63</v>
      </c>
    </row>
    <row r="93" customFormat="false" ht="12.8" hidden="false" customHeight="false" outlineLevel="0" collapsed="false">
      <c r="C93" s="0" t="s">
        <v>64</v>
      </c>
      <c r="D93" s="0" t="s">
        <v>65</v>
      </c>
      <c r="E93" s="0" t="n">
        <v>-1.1</v>
      </c>
      <c r="F93" s="0" t="s">
        <v>47</v>
      </c>
      <c r="G93" s="0" t="s">
        <v>66</v>
      </c>
      <c r="H93" s="0" t="n">
        <v>50</v>
      </c>
      <c r="I93" s="0" t="n">
        <v>100000</v>
      </c>
      <c r="L93" s="0" t="s">
        <v>48</v>
      </c>
      <c r="M93" s="0" t="s">
        <v>67</v>
      </c>
      <c r="N93" s="0" t="s">
        <v>68</v>
      </c>
      <c r="O93" s="0" t="s">
        <v>69</v>
      </c>
    </row>
    <row r="94" customFormat="false" ht="12.8" hidden="false" customHeight="false" outlineLevel="0" collapsed="false">
      <c r="C94" s="0" t="s">
        <v>70</v>
      </c>
      <c r="D94" s="0" t="s">
        <v>65</v>
      </c>
      <c r="E94" s="0" t="n">
        <v>-1.1</v>
      </c>
      <c r="F94" s="0" t="s">
        <v>47</v>
      </c>
      <c r="G94" s="0" t="s">
        <v>66</v>
      </c>
      <c r="H94" s="0" t="n">
        <v>10</v>
      </c>
      <c r="I94" s="0" t="n">
        <v>100000</v>
      </c>
      <c r="L94" s="0" t="s">
        <v>48</v>
      </c>
      <c r="M94" s="0" t="s">
        <v>71</v>
      </c>
      <c r="N94" s="0" t="s">
        <v>72</v>
      </c>
      <c r="O94" s="0" t="s">
        <v>69</v>
      </c>
    </row>
    <row r="95" customFormat="false" ht="12.8" hidden="false" customHeight="false" outlineLevel="0" collapsed="false">
      <c r="C95" s="0" t="s">
        <v>64</v>
      </c>
      <c r="D95" s="0" t="s">
        <v>65</v>
      </c>
      <c r="E95" s="0" t="n">
        <v>-1.1</v>
      </c>
      <c r="F95" s="0" t="s">
        <v>47</v>
      </c>
      <c r="G95" s="0" t="s">
        <v>66</v>
      </c>
      <c r="H95" s="0" t="n">
        <v>5</v>
      </c>
      <c r="I95" s="0" t="n">
        <v>100000</v>
      </c>
      <c r="L95" s="0" t="s">
        <v>48</v>
      </c>
      <c r="M95" s="0" t="s">
        <v>73</v>
      </c>
      <c r="N95" s="0" t="s">
        <v>74</v>
      </c>
      <c r="O95" s="0" t="s">
        <v>69</v>
      </c>
    </row>
    <row r="98" customFormat="false" ht="12.8" hidden="false" customHeight="false" outlineLevel="0" collapsed="false">
      <c r="C98" s="0" t="s">
        <v>75</v>
      </c>
      <c r="D98" s="0" t="s">
        <v>76</v>
      </c>
      <c r="E98" s="0" t="n">
        <v>-1.1</v>
      </c>
      <c r="F98" s="0" t="s">
        <v>77</v>
      </c>
      <c r="G98" s="0" t="s">
        <v>66</v>
      </c>
      <c r="H98" s="6" t="n">
        <v>0.002</v>
      </c>
      <c r="I98" s="0" t="n">
        <v>100000</v>
      </c>
      <c r="L98" s="0" t="s">
        <v>78</v>
      </c>
      <c r="M98" s="0" t="s">
        <v>79</v>
      </c>
      <c r="N98" s="0" t="s">
        <v>80</v>
      </c>
      <c r="O98" s="0" t="s">
        <v>81</v>
      </c>
    </row>
    <row r="99" customFormat="false" ht="12.8" hidden="false" customHeight="false" outlineLevel="0" collapsed="false">
      <c r="C99" s="0" t="s">
        <v>82</v>
      </c>
      <c r="D99" s="0" t="s">
        <v>76</v>
      </c>
      <c r="E99" s="0" t="n">
        <v>-1.1</v>
      </c>
      <c r="F99" s="0" t="s">
        <v>77</v>
      </c>
      <c r="G99" s="0" t="s">
        <v>66</v>
      </c>
      <c r="H99" s="6" t="n">
        <v>0.001</v>
      </c>
      <c r="I99" s="0" t="n">
        <v>100000</v>
      </c>
      <c r="L99" s="0" t="s">
        <v>78</v>
      </c>
      <c r="M99" s="0" t="s">
        <v>83</v>
      </c>
      <c r="N99" s="0" t="s">
        <v>84</v>
      </c>
      <c r="O99" s="0" t="s">
        <v>81</v>
      </c>
    </row>
    <row r="100" customFormat="false" ht="12.8" hidden="false" customHeight="false" outlineLevel="0" collapsed="false">
      <c r="H100" s="6"/>
    </row>
    <row r="101" customFormat="false" ht="12.8" hidden="false" customHeight="false" outlineLevel="0" collapsed="false">
      <c r="C101" s="0" t="s">
        <v>85</v>
      </c>
      <c r="D101" s="0" t="s">
        <v>86</v>
      </c>
      <c r="E101" s="0" t="n">
        <v>-1.1</v>
      </c>
      <c r="F101" s="0" t="s">
        <v>77</v>
      </c>
      <c r="G101" s="0" t="s">
        <v>66</v>
      </c>
      <c r="H101" s="0" t="n">
        <v>1</v>
      </c>
      <c r="I101" s="0" t="n">
        <v>100000</v>
      </c>
      <c r="L101" s="0" t="s">
        <v>87</v>
      </c>
      <c r="M101" s="0" t="s">
        <v>88</v>
      </c>
      <c r="N101" s="0" t="s">
        <v>89</v>
      </c>
      <c r="O101" s="0" t="s">
        <v>90</v>
      </c>
    </row>
    <row r="102" customFormat="false" ht="12.8" hidden="false" customHeight="false" outlineLevel="0" collapsed="false">
      <c r="C102" s="0" t="s">
        <v>91</v>
      </c>
      <c r="D102" s="0" t="s">
        <v>86</v>
      </c>
      <c r="E102" s="0" t="n">
        <v>-1.1</v>
      </c>
      <c r="F102" s="0" t="s">
        <v>77</v>
      </c>
      <c r="G102" s="0" t="s">
        <v>66</v>
      </c>
      <c r="H102" s="0" t="n">
        <v>5</v>
      </c>
      <c r="I102" s="0" t="n">
        <v>100000</v>
      </c>
      <c r="L102" s="0" t="s">
        <v>87</v>
      </c>
      <c r="M102" s="0" t="s">
        <v>92</v>
      </c>
      <c r="N102" s="0" t="s">
        <v>93</v>
      </c>
      <c r="O102" s="0" t="s">
        <v>90</v>
      </c>
    </row>
    <row r="130" customFormat="false" ht="12.8" hidden="false" customHeight="false" outlineLevel="0" collapsed="false">
      <c r="A130" s="0" t="s">
        <v>94</v>
      </c>
      <c r="B130" s="0" t="s">
        <v>95</v>
      </c>
      <c r="C130" s="0" t="s">
        <v>96</v>
      </c>
      <c r="D130" s="0" t="s">
        <v>28</v>
      </c>
      <c r="E130" s="0" t="s">
        <v>29</v>
      </c>
      <c r="F130" s="0" t="s">
        <v>26</v>
      </c>
      <c r="G130" s="0" t="s">
        <v>27</v>
      </c>
      <c r="I130" s="0" t="s">
        <v>97</v>
      </c>
      <c r="K130" s="0" t="s">
        <v>25</v>
      </c>
      <c r="L130" s="0" t="s">
        <v>98</v>
      </c>
    </row>
    <row r="131" customFormat="false" ht="12.8" hidden="false" customHeight="false" outlineLevel="0" collapsed="false">
      <c r="A131" s="0" t="n">
        <v>0</v>
      </c>
      <c r="B131" s="6" t="n">
        <v>0.3310305</v>
      </c>
      <c r="C131" s="6" t="n">
        <v>9.708204E-005</v>
      </c>
      <c r="D131" s="6" t="n">
        <v>0.001974578</v>
      </c>
      <c r="E131" s="6" t="n">
        <v>0.978051</v>
      </c>
      <c r="F131" s="0" t="n">
        <f aca="false">1-E131</f>
        <v>0.021949</v>
      </c>
      <c r="G131" s="0" t="n">
        <f aca="false">1-D131</f>
        <v>0.998025422</v>
      </c>
      <c r="I131" s="4" t="n">
        <f aca="false">C131/B131</f>
        <v>0.000293272190931047</v>
      </c>
      <c r="K131" s="0" t="n">
        <v>0.334884</v>
      </c>
      <c r="L131" s="4" t="n">
        <f aca="false">(B131-K131)/K131</f>
        <v>-0.0115069695775252</v>
      </c>
    </row>
    <row r="132" customFormat="false" ht="12.8" hidden="false" customHeight="false" outlineLevel="0" collapsed="false">
      <c r="A132" s="0" t="n">
        <v>1</v>
      </c>
      <c r="B132" s="6" t="n">
        <v>0.3055012</v>
      </c>
      <c r="C132" s="6" t="n">
        <v>4.755579E-005</v>
      </c>
      <c r="D132" s="6" t="n">
        <v>0.0192699</v>
      </c>
      <c r="E132" s="6" t="n">
        <v>0.8397386</v>
      </c>
      <c r="F132" s="0" t="n">
        <f aca="false">1-E132</f>
        <v>0.1602614</v>
      </c>
      <c r="G132" s="0" t="n">
        <f aca="false">1-D132</f>
        <v>0.9807301</v>
      </c>
      <c r="I132" s="4" t="n">
        <f aca="false">C132/B132</f>
        <v>0.000155664822265837</v>
      </c>
      <c r="K132" s="0" t="n">
        <v>0.299463</v>
      </c>
      <c r="L132" s="4" t="n">
        <f aca="false">(B132-K132)/K132</f>
        <v>0.020163425865633</v>
      </c>
    </row>
    <row r="133" customFormat="false" ht="12.8" hidden="false" customHeight="false" outlineLevel="0" collapsed="false">
      <c r="A133" s="0" t="n">
        <v>2</v>
      </c>
      <c r="B133" s="6" t="n">
        <v>0.2990746</v>
      </c>
      <c r="C133" s="6" t="n">
        <v>6.289063E-005</v>
      </c>
      <c r="D133" s="6" t="n">
        <v>0.09500765</v>
      </c>
      <c r="E133" s="6" t="n">
        <v>0.3390311</v>
      </c>
      <c r="F133" s="0" t="n">
        <f aca="false">1-E133</f>
        <v>0.6609689</v>
      </c>
      <c r="G133" s="0" t="n">
        <f aca="false">1-D133</f>
        <v>0.90499235</v>
      </c>
      <c r="I133" s="4" t="n">
        <f aca="false">C133/B133</f>
        <v>0.000210284089655223</v>
      </c>
      <c r="K133" s="0" t="n">
        <v>0.296243</v>
      </c>
      <c r="L133" s="4" t="n">
        <f aca="false">(B133-K133)/K133</f>
        <v>0.0095583693116799</v>
      </c>
    </row>
    <row r="134" customFormat="false" ht="12.8" hidden="false" customHeight="false" outlineLevel="0" collapsed="false">
      <c r="A134" s="0" t="n">
        <v>3</v>
      </c>
      <c r="B134" s="6" t="n">
        <v>0.3001124</v>
      </c>
      <c r="C134" s="6" t="n">
        <v>5.77282E-005</v>
      </c>
      <c r="D134" s="6" t="n">
        <v>0.02170246</v>
      </c>
      <c r="E134" s="6" t="n">
        <v>0.5783089</v>
      </c>
      <c r="F134" s="0" t="n">
        <f aca="false">1-E134</f>
        <v>0.4216911</v>
      </c>
      <c r="G134" s="0" t="n">
        <f aca="false">1-D134</f>
        <v>0.97829754</v>
      </c>
      <c r="I134" s="4" t="n">
        <f aca="false">C134/B134</f>
        <v>0.000192355264227669</v>
      </c>
      <c r="K134" s="0" t="n">
        <v>0.299463</v>
      </c>
      <c r="L134" s="4" t="n">
        <f aca="false">(B134-K134)/K134</f>
        <v>0.0021685483682459</v>
      </c>
    </row>
    <row r="135" customFormat="false" ht="12.8" hidden="false" customHeight="false" outlineLevel="0" collapsed="false">
      <c r="A135" s="0" t="n">
        <v>4</v>
      </c>
      <c r="B135" s="6" t="n">
        <v>0.3004112</v>
      </c>
      <c r="C135" s="6" t="n">
        <v>5.547341E-005</v>
      </c>
      <c r="D135" s="6" t="n">
        <v>0.1250453</v>
      </c>
      <c r="E135" s="6" t="n">
        <v>0.08741287</v>
      </c>
      <c r="F135" s="0" t="n">
        <f aca="false">1-E135</f>
        <v>0.91258713</v>
      </c>
      <c r="G135" s="0" t="n">
        <f aca="false">1-D135</f>
        <v>0.8749547</v>
      </c>
      <c r="I135" s="4" t="n">
        <f aca="false">C135/B135</f>
        <v>0.000184658261742572</v>
      </c>
      <c r="K135" s="0" t="n">
        <v>0.306977</v>
      </c>
      <c r="L135" s="4" t="n">
        <f aca="false">(B135-K135)/K135</f>
        <v>-0.0213885730852799</v>
      </c>
    </row>
    <row r="136" customFormat="false" ht="12.8" hidden="false" customHeight="false" outlineLevel="0" collapsed="false">
      <c r="A136" s="0" t="n">
        <v>5</v>
      </c>
      <c r="B136" s="6" t="n">
        <v>0.2995235</v>
      </c>
      <c r="C136" s="6" t="n">
        <v>6.569732E-005</v>
      </c>
      <c r="D136" s="6" t="n">
        <v>0.3726581</v>
      </c>
      <c r="E136" s="6" t="n">
        <v>0.3329413</v>
      </c>
      <c r="F136" s="0" t="n">
        <f aca="false">1-E136</f>
        <v>0.6670587</v>
      </c>
      <c r="G136" s="0" t="n">
        <f aca="false">1-D136</f>
        <v>0.6273419</v>
      </c>
      <c r="I136" s="4" t="n">
        <f aca="false">C136/B136</f>
        <v>0.000219339450827731</v>
      </c>
      <c r="K136" s="0" t="n">
        <v>0.312343</v>
      </c>
      <c r="L136" s="4" t="n">
        <f aca="false">(B136-K136)/K136</f>
        <v>-0.0410430200132546</v>
      </c>
    </row>
    <row r="137" customFormat="false" ht="12.8" hidden="false" customHeight="false" outlineLevel="0" collapsed="false">
      <c r="A137" s="0" t="n">
        <v>6</v>
      </c>
      <c r="B137" s="6" t="n">
        <v>649.8085</v>
      </c>
      <c r="C137" s="6" t="n">
        <v>0.7533225</v>
      </c>
      <c r="D137" s="6" t="n">
        <v>0.03572505</v>
      </c>
      <c r="E137" s="6" t="n">
        <v>0.7581365</v>
      </c>
      <c r="F137" s="0" t="n">
        <f aca="false">1-E137</f>
        <v>0.2418635</v>
      </c>
      <c r="G137" s="0" t="n">
        <f aca="false">1-D137</f>
        <v>0.96427495</v>
      </c>
      <c r="I137" s="4" t="n">
        <f aca="false">C137/B137</f>
        <v>0.00115929923969908</v>
      </c>
      <c r="K137" s="0" t="n">
        <v>612.208</v>
      </c>
      <c r="L137" s="4" t="n">
        <f aca="false">(B137-K137)/K137</f>
        <v>0.0614178514491807</v>
      </c>
    </row>
    <row r="138" customFormat="false" ht="12.8" hidden="false" customHeight="false" outlineLevel="0" collapsed="false">
      <c r="A138" s="0" t="n">
        <v>7</v>
      </c>
      <c r="B138" s="6" t="n">
        <v>588.8737</v>
      </c>
      <c r="C138" s="6" t="n">
        <v>0.7047245</v>
      </c>
      <c r="D138" s="6" t="n">
        <v>0.07822102</v>
      </c>
      <c r="E138" s="6" t="n">
        <v>0.7343434</v>
      </c>
      <c r="F138" s="0" t="n">
        <f aca="false">1-E138</f>
        <v>0.2656566</v>
      </c>
      <c r="G138" s="0" t="n">
        <f aca="false">1-D138</f>
        <v>0.92177898</v>
      </c>
      <c r="I138" s="4" t="n">
        <f aca="false">C138/B138</f>
        <v>0.0011967328478076</v>
      </c>
      <c r="K138" s="0" t="n">
        <v>533.214</v>
      </c>
      <c r="L138" s="4" t="n">
        <f aca="false">(B138-K138)/K138</f>
        <v>0.104385293709467</v>
      </c>
    </row>
    <row r="139" customFormat="false" ht="12.8" hidden="false" customHeight="false" outlineLevel="0" collapsed="false">
      <c r="A139" s="0" t="n">
        <v>8</v>
      </c>
      <c r="B139" s="6" t="n">
        <v>577.0175</v>
      </c>
      <c r="C139" s="6" t="n">
        <v>0.6912388</v>
      </c>
      <c r="D139" s="6" t="n">
        <v>0.08243247</v>
      </c>
      <c r="E139" s="6" t="n">
        <v>0.6865465</v>
      </c>
      <c r="F139" s="0" t="n">
        <f aca="false">1-E139</f>
        <v>0.3134535</v>
      </c>
      <c r="G139" s="0" t="n">
        <f aca="false">1-D139</f>
        <v>0.91756753</v>
      </c>
      <c r="I139" s="4" t="n">
        <f aca="false">C139/B139</f>
        <v>0.00119795118865546</v>
      </c>
      <c r="K139" s="0" t="n">
        <v>526.032</v>
      </c>
      <c r="L139" s="4" t="n">
        <f aca="false">(B139-K139)/K139</f>
        <v>0.096924711804605</v>
      </c>
    </row>
    <row r="140" customFormat="false" ht="12.8" hidden="false" customHeight="false" outlineLevel="0" collapsed="false">
      <c r="A140" s="0" t="n">
        <v>9</v>
      </c>
      <c r="B140" s="6" t="n">
        <v>578.8899</v>
      </c>
      <c r="C140" s="6" t="n">
        <v>0.6643471</v>
      </c>
      <c r="D140" s="6" t="n">
        <v>0.07717154</v>
      </c>
      <c r="E140" s="6" t="n">
        <v>0.7000737</v>
      </c>
      <c r="F140" s="0" t="n">
        <f aca="false">1-E140</f>
        <v>0.2999263</v>
      </c>
      <c r="G140" s="0" t="n">
        <f aca="false">1-D140</f>
        <v>0.92282846</v>
      </c>
      <c r="I140" s="4" t="n">
        <f aca="false">C140/B140</f>
        <v>0.00114762254445966</v>
      </c>
      <c r="K140" s="0" t="n">
        <v>518.851</v>
      </c>
      <c r="L140" s="4" t="n">
        <f aca="false">(B140-K140)/K140</f>
        <v>0.115715108961918</v>
      </c>
    </row>
    <row r="141" customFormat="false" ht="12.8" hidden="false" customHeight="false" outlineLevel="0" collapsed="false">
      <c r="A141" s="0" t="n">
        <v>10</v>
      </c>
      <c r="B141" s="6" t="n">
        <v>579.3927</v>
      </c>
      <c r="C141" s="6" t="n">
        <v>0.720195</v>
      </c>
      <c r="D141" s="6" t="n">
        <v>0.07236657</v>
      </c>
      <c r="E141" s="6" t="n">
        <v>0.7647777</v>
      </c>
      <c r="F141" s="0" t="n">
        <f aca="false">1-E141</f>
        <v>0.2352223</v>
      </c>
      <c r="G141" s="0" t="n">
        <f aca="false">1-D141</f>
        <v>0.92763343</v>
      </c>
      <c r="I141" s="4" t="n">
        <f aca="false">C141/B141</f>
        <v>0.00124301704180947</v>
      </c>
      <c r="K141" s="0" t="n">
        <v>513.465</v>
      </c>
      <c r="L141" s="4" t="n">
        <f aca="false">(B141-K141)/K141</f>
        <v>0.128397651251789</v>
      </c>
    </row>
    <row r="142" customFormat="false" ht="12.8" hidden="false" customHeight="false" outlineLevel="0" collapsed="false">
      <c r="A142" s="0" t="n">
        <v>11</v>
      </c>
      <c r="B142" s="6" t="n">
        <v>578.0503</v>
      </c>
      <c r="C142" s="6" t="n">
        <v>0.6955159</v>
      </c>
      <c r="D142" s="6" t="n">
        <v>0.100974</v>
      </c>
      <c r="E142" s="6" t="n">
        <v>0.7372013</v>
      </c>
      <c r="F142" s="0" t="n">
        <f aca="false">1-E142</f>
        <v>0.2627987</v>
      </c>
      <c r="G142" s="0" t="n">
        <f aca="false">1-D142</f>
        <v>0.899026</v>
      </c>
      <c r="I142" s="4" t="n">
        <f aca="false">C142/B142</f>
        <v>0.00120320999746908</v>
      </c>
      <c r="K142" s="0" t="n">
        <v>508.079</v>
      </c>
      <c r="L142" s="4" t="n">
        <f aca="false">(B142-K142)/K142</f>
        <v>0.137717362851053</v>
      </c>
    </row>
    <row r="143" customFormat="false" ht="12.8" hidden="false" customHeight="false" outlineLevel="0" collapsed="false">
      <c r="A143" s="0" t="n">
        <v>12</v>
      </c>
      <c r="B143" s="6" t="n">
        <v>0.8711903</v>
      </c>
      <c r="C143" s="6" t="n">
        <v>0.0001151306</v>
      </c>
      <c r="D143" s="6" t="n">
        <v>0.01349719</v>
      </c>
      <c r="E143" s="6" t="n">
        <v>0.7839576</v>
      </c>
      <c r="F143" s="0" t="n">
        <f aca="false">1-E143</f>
        <v>0.2160424</v>
      </c>
      <c r="G143" s="0" t="n">
        <f aca="false">1-D143</f>
        <v>0.98650281</v>
      </c>
      <c r="I143" s="4" t="n">
        <f aca="false">C143/B143</f>
        <v>0.000132153216122815</v>
      </c>
      <c r="K143" s="0" t="n">
        <v>0.833333</v>
      </c>
      <c r="L143" s="4" t="n">
        <f aca="false">(B143-K143)/K143</f>
        <v>0.0454287781715112</v>
      </c>
    </row>
    <row r="144" customFormat="false" ht="12.8" hidden="false" customHeight="false" outlineLevel="0" collapsed="false">
      <c r="A144" s="0" t="n">
        <v>13</v>
      </c>
      <c r="B144" s="6" t="n">
        <v>1.098157</v>
      </c>
      <c r="C144" s="6" t="n">
        <v>0.000170119</v>
      </c>
      <c r="D144" s="6" t="n">
        <v>0.012916</v>
      </c>
      <c r="E144" s="6" t="n">
        <v>0.8570813</v>
      </c>
      <c r="F144" s="0" t="n">
        <f aca="false">1-E144</f>
        <v>0.1429187</v>
      </c>
      <c r="G144" s="0" t="n">
        <f aca="false">1-D144</f>
        <v>0.987084</v>
      </c>
      <c r="I144" s="4" t="n">
        <f aca="false">C144/B144</f>
        <v>0.000154913186365884</v>
      </c>
      <c r="K144" s="0" t="n">
        <v>0.935484</v>
      </c>
      <c r="L144" s="4" t="n">
        <f aca="false">(B144-K144)/K144</f>
        <v>0.173891803601131</v>
      </c>
    </row>
    <row r="145" customFormat="false" ht="12.8" hidden="false" customHeight="false" outlineLevel="0" collapsed="false">
      <c r="A145" s="0" t="n">
        <v>14</v>
      </c>
      <c r="B145" s="6" t="n">
        <v>1.129382</v>
      </c>
      <c r="C145" s="6" t="n">
        <v>0.0001433594</v>
      </c>
      <c r="D145" s="6" t="n">
        <v>0.03645742</v>
      </c>
      <c r="E145" s="6" t="n">
        <v>0.8472119</v>
      </c>
      <c r="F145" s="0" t="n">
        <f aca="false">1-E145</f>
        <v>0.1527881</v>
      </c>
      <c r="G145" s="0" t="n">
        <f aca="false">1-D145</f>
        <v>0.96354258</v>
      </c>
      <c r="I145" s="4" t="n">
        <f aca="false">C145/B145</f>
        <v>0.000126936147379717</v>
      </c>
      <c r="K145" s="0" t="n">
        <v>0.994624</v>
      </c>
      <c r="L145" s="4" t="n">
        <f aca="false">(B145-K145)/K145</f>
        <v>0.13548637475066</v>
      </c>
    </row>
    <row r="146" customFormat="false" ht="12.8" hidden="false" customHeight="false" outlineLevel="0" collapsed="false">
      <c r="A146" s="0" t="n">
        <v>15</v>
      </c>
      <c r="B146" s="6" t="n">
        <v>1.139676</v>
      </c>
      <c r="C146" s="6" t="n">
        <v>0.0002357111</v>
      </c>
      <c r="D146" s="6" t="n">
        <v>0.02015406</v>
      </c>
      <c r="E146" s="6" t="n">
        <v>0.9090753</v>
      </c>
      <c r="F146" s="0" t="n">
        <f aca="false">1-E146</f>
        <v>0.0909247</v>
      </c>
      <c r="G146" s="0" t="n">
        <f aca="false">1-D146</f>
        <v>0.97984594</v>
      </c>
      <c r="I146" s="4" t="n">
        <f aca="false">C146/B146</f>
        <v>0.000206822904053433</v>
      </c>
      <c r="K146" s="0" t="n">
        <v>1.05914</v>
      </c>
      <c r="L146" s="4" t="n">
        <f aca="false">(B146-K146)/K146</f>
        <v>0.0760390505504465</v>
      </c>
    </row>
    <row r="147" customFormat="false" ht="12.8" hidden="false" customHeight="false" outlineLevel="0" collapsed="false">
      <c r="A147" s="0" t="n">
        <v>16</v>
      </c>
      <c r="B147" s="6" t="n">
        <v>1.138408</v>
      </c>
      <c r="C147" s="6" t="n">
        <v>0.0001792339</v>
      </c>
      <c r="D147" s="6" t="n">
        <v>0.0570772</v>
      </c>
      <c r="E147" s="6" t="n">
        <v>0.7147629</v>
      </c>
      <c r="F147" s="0" t="n">
        <f aca="false">1-E147</f>
        <v>0.2852371</v>
      </c>
      <c r="G147" s="0" t="n">
        <f aca="false">1-D147</f>
        <v>0.9429228</v>
      </c>
      <c r="I147" s="4" t="n">
        <f aca="false">C147/B147</f>
        <v>0.000157442586489202</v>
      </c>
      <c r="K147" s="0" t="n">
        <v>1.13978</v>
      </c>
      <c r="L147" s="4" t="n">
        <f aca="false">(B147-K147)/K147</f>
        <v>-0.00120374107283856</v>
      </c>
    </row>
    <row r="148" customFormat="false" ht="12.8" hidden="false" customHeight="false" outlineLevel="0" collapsed="false">
      <c r="A148" s="0" t="n">
        <v>17</v>
      </c>
      <c r="B148" s="6" t="n">
        <v>1.12495</v>
      </c>
      <c r="C148" s="6" t="n">
        <v>0.0001957681</v>
      </c>
      <c r="D148" s="6" t="n">
        <v>0.06476416</v>
      </c>
      <c r="E148" s="6" t="n">
        <v>0.6957943</v>
      </c>
      <c r="F148" s="0" t="n">
        <f aca="false">1-E148</f>
        <v>0.3042057</v>
      </c>
      <c r="G148" s="0" t="n">
        <f aca="false">1-D148</f>
        <v>0.93523584</v>
      </c>
      <c r="I148" s="4" t="n">
        <f aca="false">C148/B148</f>
        <v>0.000174023823281035</v>
      </c>
      <c r="K148" s="0" t="n">
        <v>1.17742</v>
      </c>
      <c r="L148" s="4" t="n">
        <f aca="false">(B148-K148)/K148</f>
        <v>-0.0445635372254592</v>
      </c>
    </row>
    <row r="149" customFormat="false" ht="12.8" hidden="false" customHeight="false" outlineLevel="0" collapsed="false">
      <c r="A149" s="0" t="n">
        <v>18</v>
      </c>
      <c r="B149" s="6" t="n">
        <v>0.003056387</v>
      </c>
      <c r="C149" s="6" t="n">
        <v>4.307995E-006</v>
      </c>
      <c r="D149" s="6" t="n">
        <v>0.02368474</v>
      </c>
      <c r="E149" s="6" t="n">
        <v>0.8396412</v>
      </c>
      <c r="F149" s="0" t="n">
        <f aca="false">1-E149</f>
        <v>0.1603588</v>
      </c>
      <c r="G149" s="0" t="n">
        <f aca="false">1-D149</f>
        <v>0.97631526</v>
      </c>
      <c r="I149" s="4" t="n">
        <f aca="false">C149/B149</f>
        <v>0.00140950573340353</v>
      </c>
      <c r="K149" s="0" t="n">
        <v>0.00329749</v>
      </c>
      <c r="L149" s="4" t="n">
        <f aca="false">(B149-K149)/K149</f>
        <v>-0.0731171284825732</v>
      </c>
    </row>
    <row r="150" customFormat="false" ht="12.8" hidden="false" customHeight="false" outlineLevel="0" collapsed="false">
      <c r="A150" s="0" t="n">
        <v>19</v>
      </c>
      <c r="B150" s="6" t="n">
        <v>0.003112767</v>
      </c>
      <c r="C150" s="6" t="n">
        <v>4.003207E-006</v>
      </c>
      <c r="D150" s="6" t="n">
        <v>0.06378137</v>
      </c>
      <c r="E150" s="6" t="n">
        <v>0.7753856</v>
      </c>
      <c r="F150" s="0" t="n">
        <f aca="false">1-E150</f>
        <v>0.2246144</v>
      </c>
      <c r="G150" s="0" t="n">
        <f aca="false">1-D150</f>
        <v>0.93621863</v>
      </c>
      <c r="I150" s="4" t="n">
        <f aca="false">C150/B150</f>
        <v>0.00128606060138777</v>
      </c>
      <c r="K150" s="0" t="n">
        <v>0.00329749</v>
      </c>
      <c r="L150" s="4" t="n">
        <f aca="false">(B150-K150)/K150</f>
        <v>-0.0560192752669456</v>
      </c>
    </row>
    <row r="151" customFormat="false" ht="12.8" hidden="false" customHeight="false" outlineLevel="0" collapsed="false">
      <c r="A151" s="0" t="n">
        <v>20</v>
      </c>
      <c r="B151" s="6" t="n">
        <v>0.003109933</v>
      </c>
      <c r="C151" s="6" t="n">
        <v>3.909761E-006</v>
      </c>
      <c r="D151" s="6" t="n">
        <v>0.06950807</v>
      </c>
      <c r="E151" s="6" t="n">
        <v>0.7642179</v>
      </c>
      <c r="F151" s="0" t="n">
        <f aca="false">1-E151</f>
        <v>0.2357821</v>
      </c>
      <c r="G151" s="0" t="n">
        <f aca="false">1-D151</f>
        <v>0.93049193</v>
      </c>
      <c r="I151" s="4" t="n">
        <f aca="false">C151/B151</f>
        <v>0.00125718496186252</v>
      </c>
      <c r="K151" s="0" t="n">
        <v>0.00322581</v>
      </c>
      <c r="L151" s="4" t="n">
        <f aca="false">(B151-K151)/K151</f>
        <v>-0.0359218304859864</v>
      </c>
    </row>
    <row r="152" customFormat="false" ht="12.8" hidden="false" customHeight="false" outlineLevel="0" collapsed="false">
      <c r="A152" s="0" t="n">
        <v>21</v>
      </c>
      <c r="B152" s="6" t="n">
        <v>0.003110621</v>
      </c>
      <c r="C152" s="6" t="n">
        <v>3.883377E-006</v>
      </c>
      <c r="D152" s="6" t="n">
        <v>0.06966734</v>
      </c>
      <c r="E152" s="6" t="n">
        <v>0.7652364</v>
      </c>
      <c r="F152" s="0" t="n">
        <f aca="false">1-E152</f>
        <v>0.2347636</v>
      </c>
      <c r="G152" s="0" t="n">
        <f aca="false">1-D152</f>
        <v>0.93033266</v>
      </c>
      <c r="I152" s="4" t="n">
        <f aca="false">C152/B152</f>
        <v>0.00124842499295157</v>
      </c>
      <c r="K152" s="0" t="n">
        <v>0.00336918</v>
      </c>
      <c r="L152" s="4" t="n">
        <f aca="false">(B152-K152)/K152</f>
        <v>-0.0767424121002737</v>
      </c>
    </row>
    <row r="153" customFormat="false" ht="12.8" hidden="false" customHeight="false" outlineLevel="0" collapsed="false">
      <c r="A153" s="0" t="n">
        <v>22</v>
      </c>
      <c r="B153" s="6" t="n">
        <v>0.003111009</v>
      </c>
      <c r="C153" s="6" t="n">
        <v>3.891424E-006</v>
      </c>
      <c r="D153" s="6" t="n">
        <v>0.06951082</v>
      </c>
      <c r="E153" s="6" t="n">
        <v>0.7648389</v>
      </c>
      <c r="F153" s="0" t="n">
        <f aca="false">1-E153</f>
        <v>0.2351611</v>
      </c>
      <c r="G153" s="0" t="n">
        <f aca="false">1-D153</f>
        <v>0.93048918</v>
      </c>
      <c r="I153" s="4" t="n">
        <f aca="false">C153/B153</f>
        <v>0.00125085591202083</v>
      </c>
      <c r="K153" s="0" t="n">
        <v>0.00351254</v>
      </c>
      <c r="L153" s="4" t="n">
        <f aca="false">(B153-K153)/K153</f>
        <v>-0.114313573653254</v>
      </c>
    </row>
    <row r="154" customFormat="false" ht="12.8" hidden="false" customHeight="false" outlineLevel="0" collapsed="false">
      <c r="A154" s="0" t="n">
        <v>23</v>
      </c>
      <c r="B154" s="6" t="n">
        <v>0.003109007</v>
      </c>
      <c r="C154" s="6" t="n">
        <v>3.939177E-006</v>
      </c>
      <c r="D154" s="6" t="n">
        <v>0.06718656</v>
      </c>
      <c r="E154" s="6" t="n">
        <v>0.7677891</v>
      </c>
      <c r="F154" s="0" t="n">
        <f aca="false">1-E154</f>
        <v>0.2322109</v>
      </c>
      <c r="G154" s="0" t="n">
        <f aca="false">1-D154</f>
        <v>0.93281344</v>
      </c>
      <c r="I154" s="4" t="n">
        <f aca="false">C154/B154</f>
        <v>0.00126702094913263</v>
      </c>
      <c r="K154" s="0" t="n">
        <v>0.00358423</v>
      </c>
      <c r="L154" s="4" t="n">
        <f aca="false">(B154-K154)/K154</f>
        <v>-0.132587194460177</v>
      </c>
    </row>
    <row r="155" customFormat="false" ht="12.8" hidden="false" customHeight="false" outlineLevel="0" collapsed="false">
      <c r="A155" s="0" t="n">
        <v>24</v>
      </c>
      <c r="B155" s="6" t="n">
        <v>0.809645</v>
      </c>
      <c r="C155" s="6" t="n">
        <v>0.001877749</v>
      </c>
      <c r="D155" s="6" t="n">
        <v>0.0003393783</v>
      </c>
      <c r="E155" s="6" t="n">
        <v>0.9954463</v>
      </c>
      <c r="F155" s="0" t="n">
        <f aca="false">1-E155</f>
        <v>0.00455369999999988</v>
      </c>
      <c r="G155" s="0" t="n">
        <f aca="false">1-D155</f>
        <v>0.9996606217</v>
      </c>
      <c r="I155" s="4" t="n">
        <f aca="false">C155/B155</f>
        <v>0.0023192250924788</v>
      </c>
      <c r="K155" s="0" t="n">
        <v>0.693235</v>
      </c>
      <c r="L155" s="4" t="n">
        <f aca="false">(B155-K155)/K155</f>
        <v>0.167922854443299</v>
      </c>
    </row>
    <row r="156" customFormat="false" ht="12.8" hidden="false" customHeight="false" outlineLevel="0" collapsed="false">
      <c r="A156" s="0" t="n">
        <v>25</v>
      </c>
      <c r="B156" s="6" t="n">
        <v>1.261224</v>
      </c>
      <c r="C156" s="6" t="n">
        <v>0.003583706</v>
      </c>
      <c r="D156" s="6" t="n">
        <v>2.849263E-005</v>
      </c>
      <c r="E156" s="6" t="n">
        <v>0.9995157</v>
      </c>
      <c r="F156" s="0" t="n">
        <f aca="false">1-E156</f>
        <v>0.000484299999999882</v>
      </c>
      <c r="G156" s="0" t="n">
        <f aca="false">1-D156</f>
        <v>0.99997150737</v>
      </c>
      <c r="I156" s="4" t="n">
        <f aca="false">C156/B156</f>
        <v>0.00284145084457638</v>
      </c>
      <c r="K156" s="0" t="n">
        <v>0.794651</v>
      </c>
      <c r="L156" s="4" t="n">
        <f aca="false">(B156-K156)/K156</f>
        <v>0.587142028387304</v>
      </c>
    </row>
    <row r="157" customFormat="false" ht="12.8" hidden="false" customHeight="false" outlineLevel="0" collapsed="false">
      <c r="A157" s="0" t="n">
        <v>26</v>
      </c>
      <c r="B157" s="6" t="n">
        <v>1.377441</v>
      </c>
      <c r="C157" s="6" t="n">
        <v>0.006690021</v>
      </c>
      <c r="D157" s="6" t="n">
        <v>0.0001564394</v>
      </c>
      <c r="E157" s="6" t="n">
        <v>0.9994103</v>
      </c>
      <c r="F157" s="0" t="n">
        <f aca="false">1-E157</f>
        <v>0.000589700000000026</v>
      </c>
      <c r="G157" s="0" t="n">
        <f aca="false">1-D157</f>
        <v>0.9998435606</v>
      </c>
      <c r="I157" s="4" t="n">
        <f aca="false">C157/B157</f>
        <v>0.00485684758911634</v>
      </c>
      <c r="K157" s="0" t="n">
        <v>0.830123</v>
      </c>
      <c r="L157" s="4" t="n">
        <f aca="false">(B157-K157)/K157</f>
        <v>0.659321570417878</v>
      </c>
    </row>
    <row r="158" customFormat="false" ht="12.8" hidden="false" customHeight="false" outlineLevel="0" collapsed="false">
      <c r="A158" s="0" t="n">
        <v>27</v>
      </c>
      <c r="B158" s="6" t="n">
        <v>1.393061</v>
      </c>
      <c r="C158" s="6" t="n">
        <v>0.006875195</v>
      </c>
      <c r="D158" s="6" t="n">
        <v>6.294191E-005</v>
      </c>
      <c r="E158" s="6" t="n">
        <v>0.9996758</v>
      </c>
      <c r="F158" s="0" t="n">
        <f aca="false">1-E158</f>
        <v>0.000324199999999997</v>
      </c>
      <c r="G158" s="0" t="n">
        <f aca="false">1-D158</f>
        <v>0.99993705809</v>
      </c>
      <c r="I158" s="4" t="n">
        <f aca="false">C158/B158</f>
        <v>0.00493531510824006</v>
      </c>
      <c r="K158" s="0" t="n">
        <v>1.05377</v>
      </c>
      <c r="L158" s="4" t="n">
        <f aca="false">(B158-K158)/K158</f>
        <v>0.321978230543667</v>
      </c>
    </row>
    <row r="159" customFormat="false" ht="12.8" hidden="false" customHeight="false" outlineLevel="0" collapsed="false">
      <c r="A159" s="0" t="n">
        <v>28</v>
      </c>
      <c r="B159" s="6" t="n">
        <v>1.390772</v>
      </c>
      <c r="C159" s="6" t="n">
        <v>0.007033947</v>
      </c>
      <c r="D159" s="6" t="n">
        <v>0.0001230862</v>
      </c>
      <c r="E159" s="6" t="n">
        <v>0.9993373</v>
      </c>
      <c r="F159" s="0" t="n">
        <f aca="false">1-E159</f>
        <v>0.000662699999999905</v>
      </c>
      <c r="G159" s="0" t="n">
        <f aca="false">1-D159</f>
        <v>0.9998769138</v>
      </c>
      <c r="I159" s="4" t="n">
        <f aca="false">C159/B159</f>
        <v>0.00505758456454401</v>
      </c>
      <c r="K159" s="0" t="n">
        <v>1.13763</v>
      </c>
      <c r="L159" s="4" t="n">
        <f aca="false">(B159-K159)/K159</f>
        <v>0.22251698706961</v>
      </c>
    </row>
    <row r="160" customFormat="false" ht="12.8" hidden="false" customHeight="false" outlineLevel="0" collapsed="false">
      <c r="A160" s="0" t="n">
        <v>29</v>
      </c>
      <c r="B160" s="6" t="n">
        <v>1.372763</v>
      </c>
      <c r="C160" s="6" t="n">
        <v>0.006813615</v>
      </c>
      <c r="D160" s="6" t="n">
        <v>0.0004268888</v>
      </c>
      <c r="E160" s="6" t="n">
        <v>0.9988603</v>
      </c>
      <c r="F160" s="0" t="n">
        <f aca="false">1-E160</f>
        <v>0.00113969999999997</v>
      </c>
      <c r="G160" s="0" t="n">
        <f aca="false">1-D160</f>
        <v>0.9995731112</v>
      </c>
      <c r="I160" s="4" t="n">
        <f aca="false">C160/B160</f>
        <v>0.00496343141532807</v>
      </c>
      <c r="K160" s="0" t="n">
        <v>1.14084</v>
      </c>
      <c r="L160" s="4" t="n">
        <f aca="false">(B160-K160)/K160</f>
        <v>0.203291434381684</v>
      </c>
    </row>
    <row r="161" customFormat="false" ht="12.8" hidden="false" customHeight="false" outlineLevel="0" collapsed="false">
      <c r="A161" s="0" t="n">
        <v>30</v>
      </c>
      <c r="B161" s="6" t="n">
        <v>0.01165696</v>
      </c>
      <c r="C161" s="6" t="n">
        <v>0</v>
      </c>
      <c r="D161" s="6" t="n">
        <v>0</v>
      </c>
      <c r="E161" s="6" t="n">
        <v>0</v>
      </c>
      <c r="F161" s="0" t="n">
        <f aca="false">1-E161</f>
        <v>1</v>
      </c>
      <c r="G161" s="0" t="n">
        <f aca="false">1-D161</f>
        <v>1</v>
      </c>
      <c r="I161" s="4" t="n">
        <f aca="false">C161/B161</f>
        <v>0</v>
      </c>
      <c r="K161" s="0" t="n">
        <v>0.0198566</v>
      </c>
      <c r="L161" s="4" t="n">
        <f aca="false">(B161-K161)/K161</f>
        <v>-0.412942799875104</v>
      </c>
    </row>
    <row r="162" customFormat="false" ht="12.8" hidden="false" customHeight="false" outlineLevel="0" collapsed="false">
      <c r="A162" s="0" t="n">
        <v>31</v>
      </c>
      <c r="B162" s="6" t="n">
        <v>0.01207951</v>
      </c>
      <c r="C162" s="6" t="n">
        <v>0.0002096158</v>
      </c>
      <c r="D162" s="6" t="n">
        <v>4.734082E-006</v>
      </c>
      <c r="E162" s="6" t="n">
        <v>0.9999547</v>
      </c>
      <c r="F162" s="0" t="n">
        <f aca="false">1-E162</f>
        <v>4.53000000000259E-005</v>
      </c>
      <c r="G162" s="0" t="n">
        <f aca="false">1-D162</f>
        <v>0.999995265918</v>
      </c>
      <c r="I162" s="4" t="n">
        <f aca="false">C162/B162</f>
        <v>0.0173530052129598</v>
      </c>
      <c r="K162" s="0" t="n">
        <v>0.0205735</v>
      </c>
      <c r="L162" s="4" t="n">
        <f aca="false">(B162-K162)/K162</f>
        <v>-0.412860718885945</v>
      </c>
    </row>
    <row r="163" customFormat="false" ht="12.8" hidden="false" customHeight="false" outlineLevel="0" collapsed="false">
      <c r="A163" s="0" t="n">
        <v>32</v>
      </c>
      <c r="B163" s="6" t="n">
        <v>0.01530476</v>
      </c>
      <c r="C163" s="6" t="n">
        <v>0.0003775369</v>
      </c>
      <c r="D163" s="6" t="n">
        <v>6.7261E-007</v>
      </c>
      <c r="E163" s="6" t="n">
        <v>0.999996</v>
      </c>
      <c r="F163" s="0" t="n">
        <f aca="false">1-E163</f>
        <v>4.000000000004E-006</v>
      </c>
      <c r="G163" s="0" t="n">
        <f aca="false">1-D163</f>
        <v>0.99999932739</v>
      </c>
      <c r="I163" s="4" t="n">
        <f aca="false">C163/B163</f>
        <v>0.0246679399088911</v>
      </c>
      <c r="K163" s="0" t="n">
        <v>0.0224373</v>
      </c>
      <c r="L163" s="4" t="n">
        <f aca="false">(B163-K163)/K163</f>
        <v>-0.317887624625066</v>
      </c>
    </row>
    <row r="164" customFormat="false" ht="12.8" hidden="false" customHeight="false" outlineLevel="0" collapsed="false">
      <c r="A164" s="0" t="n">
        <v>33</v>
      </c>
      <c r="B164" s="6" t="n">
        <v>0.01535872</v>
      </c>
      <c r="C164" s="6" t="n">
        <v>0.0003811798</v>
      </c>
      <c r="D164" s="6" t="n">
        <v>4.278661E-009</v>
      </c>
      <c r="E164" s="6" t="n">
        <v>0.9999999</v>
      </c>
      <c r="F164" s="0" t="n">
        <f aca="false">1-E164</f>
        <v>9.99999998363421E-008</v>
      </c>
      <c r="G164" s="0" t="n">
        <f aca="false">1-D164</f>
        <v>0.999999995721339</v>
      </c>
      <c r="I164" s="4" t="n">
        <f aca="false">C164/B164</f>
        <v>0.0248184614342862</v>
      </c>
      <c r="K164" s="0" t="n">
        <v>0.0205735</v>
      </c>
      <c r="L164" s="4" t="n">
        <f aca="false">(B164-K164)/K164</f>
        <v>-0.253470726905971</v>
      </c>
    </row>
    <row r="165" customFormat="false" ht="12.8" hidden="false" customHeight="false" outlineLevel="0" collapsed="false">
      <c r="A165" s="0" t="n">
        <v>34</v>
      </c>
      <c r="B165" s="6" t="n">
        <v>0.01535211</v>
      </c>
      <c r="C165" s="6" t="n">
        <v>0.0003817049</v>
      </c>
      <c r="D165" s="6" t="n">
        <v>2.059082E-008</v>
      </c>
      <c r="E165" s="6" t="n">
        <v>0.9999997</v>
      </c>
      <c r="F165" s="0" t="n">
        <f aca="false">1-E165</f>
        <v>2.99999999953116E-007</v>
      </c>
      <c r="G165" s="0" t="n">
        <f aca="false">1-D165</f>
        <v>0.99999997940918</v>
      </c>
      <c r="I165" s="4" t="n">
        <f aca="false">C165/B165</f>
        <v>0.0248633510312263</v>
      </c>
      <c r="K165" s="0" t="n">
        <v>0.0209319</v>
      </c>
      <c r="L165" s="4" t="n">
        <f aca="false">(B165-K165)/K165</f>
        <v>-0.266568730024508</v>
      </c>
    </row>
    <row r="166" customFormat="false" ht="12.8" hidden="false" customHeight="false" outlineLevel="0" collapsed="false">
      <c r="A166" s="0" t="n">
        <v>35</v>
      </c>
      <c r="B166" s="6" t="n">
        <v>0.01536588</v>
      </c>
      <c r="C166" s="6" t="n">
        <v>0.0003788529</v>
      </c>
      <c r="D166" s="6" t="n">
        <v>1.113777E-008</v>
      </c>
      <c r="E166" s="6" t="n">
        <v>0.9999999</v>
      </c>
      <c r="F166" s="0" t="n">
        <f aca="false">1-E166</f>
        <v>9.99999998363421E-008</v>
      </c>
      <c r="G166" s="0" t="n">
        <f aca="false">1-D166</f>
        <v>0.99999998886223</v>
      </c>
      <c r="I166" s="4" t="n">
        <f aca="false">C166/B166</f>
        <v>0.0246554639239666</v>
      </c>
      <c r="K166" s="0" t="n">
        <v>0.0235842</v>
      </c>
      <c r="L166" s="4" t="n">
        <f aca="false">(B166-K166)/K166</f>
        <v>-0.348467194138449</v>
      </c>
    </row>
    <row r="198" customFormat="false" ht="12.8" hidden="false" customHeight="false" outlineLevel="0" collapsed="false">
      <c r="B198" s="0" t="s">
        <v>33</v>
      </c>
      <c r="C198" s="0" t="s">
        <v>34</v>
      </c>
      <c r="D198" s="0" t="s">
        <v>35</v>
      </c>
      <c r="E198" s="0" t="s">
        <v>36</v>
      </c>
      <c r="F198" s="0" t="s">
        <v>37</v>
      </c>
      <c r="G198" s="0" t="s">
        <v>38</v>
      </c>
      <c r="H198" s="0" t="s">
        <v>39</v>
      </c>
      <c r="J198" s="0" t="s">
        <v>40</v>
      </c>
      <c r="K198" s="0" t="s">
        <v>41</v>
      </c>
      <c r="L198" s="0" t="s">
        <v>42</v>
      </c>
      <c r="M198" s="0" t="s">
        <v>43</v>
      </c>
      <c r="N198" s="0" t="s">
        <v>44</v>
      </c>
      <c r="O198" s="0" t="s">
        <v>99</v>
      </c>
    </row>
    <row r="199" customFormat="false" ht="12.8" hidden="false" customHeight="false" outlineLevel="0" collapsed="false">
      <c r="B199" s="0" t="s">
        <v>100</v>
      </c>
      <c r="C199" s="0" t="s">
        <v>101</v>
      </c>
      <c r="D199" s="0" t="s">
        <v>102</v>
      </c>
      <c r="E199" s="0" t="s">
        <v>77</v>
      </c>
      <c r="G199" s="4" t="n">
        <v>0.1</v>
      </c>
      <c r="H199" s="0" t="n">
        <v>500000</v>
      </c>
      <c r="K199" s="0" t="s">
        <v>103</v>
      </c>
      <c r="L199" s="0" t="s">
        <v>104</v>
      </c>
      <c r="M199" s="0" t="s">
        <v>105</v>
      </c>
      <c r="N199" s="0" t="s">
        <v>106</v>
      </c>
      <c r="O199" s="0" t="s">
        <v>107</v>
      </c>
    </row>
    <row r="201" customFormat="false" ht="12.8" hidden="false" customHeight="false" outlineLevel="0" collapsed="false">
      <c r="B201" s="0" t="s">
        <v>108</v>
      </c>
      <c r="C201" s="0" t="s">
        <v>109</v>
      </c>
      <c r="D201" s="0" t="s">
        <v>110</v>
      </c>
      <c r="E201" s="0" t="s">
        <v>77</v>
      </c>
      <c r="F201" s="4" t="n">
        <v>0.1</v>
      </c>
      <c r="H201" s="0" t="n">
        <v>500000</v>
      </c>
      <c r="K201" s="0" t="s">
        <v>111</v>
      </c>
      <c r="L201" s="0" t="s">
        <v>112</v>
      </c>
      <c r="M201" s="0" t="s">
        <v>113</v>
      </c>
      <c r="N201" s="0" t="s">
        <v>106</v>
      </c>
      <c r="O201" s="0" t="s">
        <v>114</v>
      </c>
    </row>
    <row r="202" customFormat="false" ht="12.8" hidden="false" customHeight="false" outlineLevel="0" collapsed="false">
      <c r="B202" s="0" t="s">
        <v>115</v>
      </c>
      <c r="C202" s="0" t="s">
        <v>109</v>
      </c>
      <c r="D202" s="0" t="s">
        <v>110</v>
      </c>
      <c r="E202" s="0" t="s">
        <v>77</v>
      </c>
      <c r="F202" s="4" t="n">
        <v>0.01</v>
      </c>
      <c r="H202" s="0" t="n">
        <v>500000</v>
      </c>
      <c r="K202" s="0" t="s">
        <v>111</v>
      </c>
      <c r="L202" s="0" t="s">
        <v>116</v>
      </c>
      <c r="M202" s="0" t="s">
        <v>117</v>
      </c>
      <c r="N202" s="0" t="s">
        <v>106</v>
      </c>
      <c r="O202" s="0" t="s">
        <v>118</v>
      </c>
    </row>
    <row r="203" customFormat="false" ht="12.8" hidden="false" customHeight="false" outlineLevel="0" collapsed="false">
      <c r="B203" s="0" t="s">
        <v>119</v>
      </c>
      <c r="C203" s="0" t="s">
        <v>109</v>
      </c>
      <c r="D203" s="0" t="s">
        <v>110</v>
      </c>
      <c r="E203" s="0" t="s">
        <v>77</v>
      </c>
      <c r="F203" s="4" t="n">
        <v>0.001</v>
      </c>
      <c r="H203" s="0" t="n">
        <v>500000</v>
      </c>
      <c r="K203" s="0" t="s">
        <v>111</v>
      </c>
      <c r="L203" s="0" t="n">
        <v>0.2046</v>
      </c>
      <c r="M203" s="0" t="s">
        <v>120</v>
      </c>
      <c r="N203" s="0" t="s">
        <v>106</v>
      </c>
      <c r="O203" s="0" t="s">
        <v>118</v>
      </c>
    </row>
    <row r="204" customFormat="false" ht="12.8" hidden="false" customHeight="false" outlineLevel="0" collapsed="false">
      <c r="F204" s="4"/>
    </row>
    <row r="206" customFormat="false" ht="12.8" hidden="false" customHeight="false" outlineLevel="0" collapsed="false">
      <c r="B206" s="0" t="s">
        <v>121</v>
      </c>
      <c r="C206" s="0" t="s">
        <v>109</v>
      </c>
      <c r="D206" s="0" t="s">
        <v>110</v>
      </c>
      <c r="E206" s="0" t="s">
        <v>77</v>
      </c>
      <c r="F206" s="4" t="n">
        <v>0.1</v>
      </c>
      <c r="H206" s="0" t="n">
        <v>500000</v>
      </c>
      <c r="K206" s="0" t="s">
        <v>111</v>
      </c>
      <c r="L206" s="0" t="s">
        <v>122</v>
      </c>
      <c r="M206" s="0" t="s">
        <v>123</v>
      </c>
      <c r="N206" s="0" t="s">
        <v>106</v>
      </c>
      <c r="O206" s="0" t="s">
        <v>114</v>
      </c>
    </row>
    <row r="207" customFormat="false" ht="12.8" hidden="false" customHeight="false" outlineLevel="0" collapsed="false">
      <c r="B207" s="0" t="s">
        <v>124</v>
      </c>
      <c r="C207" s="0" t="s">
        <v>109</v>
      </c>
      <c r="D207" s="0" t="s">
        <v>110</v>
      </c>
      <c r="E207" s="0" t="s">
        <v>77</v>
      </c>
      <c r="F207" s="4" t="n">
        <v>0.01</v>
      </c>
      <c r="H207" s="0" t="n">
        <v>500000</v>
      </c>
      <c r="K207" s="0" t="s">
        <v>111</v>
      </c>
      <c r="L207" s="0" t="s">
        <v>125</v>
      </c>
      <c r="M207" s="0" t="s">
        <v>126</v>
      </c>
      <c r="N207" s="0" t="s">
        <v>106</v>
      </c>
      <c r="O207" s="0" t="s">
        <v>114</v>
      </c>
    </row>
    <row r="208" customFormat="false" ht="12.8" hidden="false" customHeight="false" outlineLevel="0" collapsed="false">
      <c r="C208" s="0" t="s">
        <v>109</v>
      </c>
      <c r="D208" s="0" t="s">
        <v>110</v>
      </c>
      <c r="E208" s="0" t="s">
        <v>77</v>
      </c>
      <c r="F208" s="4" t="n">
        <v>0.005</v>
      </c>
      <c r="H208" s="0" t="n">
        <v>500000</v>
      </c>
      <c r="K208" s="0" t="s">
        <v>111</v>
      </c>
      <c r="L208" s="0" t="s">
        <v>127</v>
      </c>
      <c r="M208" s="0" t="s">
        <v>128</v>
      </c>
      <c r="N208" s="0" t="s">
        <v>106</v>
      </c>
      <c r="O208" s="0" t="s">
        <v>114</v>
      </c>
    </row>
  </sheetData>
  <mergeCells count="4">
    <mergeCell ref="D3:G3"/>
    <mergeCell ref="H3:K3"/>
    <mergeCell ref="L3:O3"/>
    <mergeCell ref="P3:S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1652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2019-02-12T15:03:09Z</dcterms:created>
  <dc:creator/>
  <dc:description/>
  <dc:language>fr-FR</dc:language>
  <cp:lastModifiedBy/>
  <dcterms:modified xsi:type="dcterms:W3CDTF">2019-02-15T16:31:17Z</dcterms:modified>
  <cp:revision>28</cp:revision>
  <dc:subject/>
  <dc:title/>
</cp:coreProperties>
</file>