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11820" yWindow="5460" windowWidth="31460" windowHeight="20540" tabRatio="500" activeTab="4"/>
  </bookViews>
  <sheets>
    <sheet name="construction-pivot" sheetId="2" r:id="rId1"/>
    <sheet name="constructions" sheetId="1" r:id="rId2"/>
    <sheet name="ground temperature" sheetId="3" r:id="rId3"/>
    <sheet name="basecase" sheetId="4" r:id="rId4"/>
    <sheet name="comparison" sheetId="5" r:id="rId5"/>
  </sheets>
  <calcPr calcId="140000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5" l="1"/>
  <c r="G37" i="5"/>
  <c r="H21" i="5"/>
  <c r="G21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F21" i="5"/>
  <c r="F37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E37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C22" i="5"/>
  <c r="D22" i="5"/>
  <c r="D23" i="5"/>
  <c r="C23" i="5"/>
  <c r="E21" i="5"/>
  <c r="D21" i="5"/>
  <c r="C21" i="5"/>
  <c r="D37" i="5"/>
  <c r="C37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7" i="5"/>
  <c r="B24" i="5"/>
  <c r="B25" i="5"/>
  <c r="B26" i="5"/>
  <c r="B27" i="5"/>
  <c r="B28" i="5"/>
  <c r="B29" i="5"/>
  <c r="B30" i="5"/>
  <c r="B31" i="5"/>
  <c r="B32" i="5"/>
  <c r="B33" i="5"/>
  <c r="B34" i="5"/>
  <c r="B35" i="5"/>
  <c r="C46" i="4"/>
  <c r="C45" i="4"/>
  <c r="C44" i="4"/>
  <c r="C43" i="4"/>
  <c r="C42" i="4"/>
</calcChain>
</file>

<file path=xl/sharedStrings.xml><?xml version="1.0" encoding="utf-8"?>
<sst xmlns="http://schemas.openxmlformats.org/spreadsheetml/2006/main" count="230" uniqueCount="136">
  <si>
    <t>Construction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</si>
  <si>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</si>
  <si>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</si>
  <si>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</si>
  <si>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</si>
  <si>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</si>
  <si>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</si>
  <si>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</si>
  <si>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SURFACE 16</t>
  </si>
  <si>
    <t>ASHRAE 90.1-2007 EXTWALL STEELFRAME CLIMATEZONE ALT-RES 2-6</t>
  </si>
  <si>
    <t>S</t>
  </si>
  <si>
    <t>SURFACE 17</t>
  </si>
  <si>
    <t>W</t>
  </si>
  <si>
    <t>SURFACE 18</t>
  </si>
  <si>
    <t>N</t>
  </si>
  <si>
    <t>SURFACE 15</t>
  </si>
  <si>
    <t>EXTSLABCARPET 4IN CLIMATEZONE 1-8</t>
  </si>
  <si>
    <t>SURFACE 19</t>
  </si>
  <si>
    <t>ASHRAE 90.1-2007 EXTROOF IEAD CLIMATEZONE 2-8</t>
  </si>
  <si>
    <t>SURFACE 1</t>
  </si>
  <si>
    <t>SURFACE 10</t>
  </si>
  <si>
    <t>SURFACE 11</t>
  </si>
  <si>
    <t>ASHRAE 189.1-2009 EXTWALL MASS CLIMATEZONE 7-8</t>
  </si>
  <si>
    <t>SURFACE 12</t>
  </si>
  <si>
    <t>SURFACE 13</t>
  </si>
  <si>
    <t>E</t>
  </si>
  <si>
    <t>SURFACE 2</t>
  </si>
  <si>
    <t>SURFACE 20</t>
  </si>
  <si>
    <t>SURFACE 25</t>
  </si>
  <si>
    <t>SURFACE 27</t>
  </si>
  <si>
    <t>SURFACE 28</t>
  </si>
  <si>
    <t>SURFACE 3</t>
  </si>
  <si>
    <t>SURFACE 30</t>
  </si>
  <si>
    <t>SURFACE 31</t>
  </si>
  <si>
    <t>SURFACE 32</t>
  </si>
  <si>
    <t>SURFACE 35</t>
  </si>
  <si>
    <t>SURFACE 36</t>
  </si>
  <si>
    <t>SURFACE 37</t>
  </si>
  <si>
    <t>SURFACE 4</t>
  </si>
  <si>
    <t>SURFACE 5</t>
  </si>
  <si>
    <t>SURFACE 6</t>
  </si>
  <si>
    <t>SURFACE 42</t>
  </si>
  <si>
    <t>SURFACE 44</t>
  </si>
  <si>
    <t>SURFACE 45</t>
  </si>
  <si>
    <t>SURFACE 9</t>
  </si>
  <si>
    <t>SURFACE 14</t>
  </si>
  <si>
    <t>SURFACE 26</t>
  </si>
  <si>
    <t>SURFACE 29</t>
  </si>
  <si>
    <t>SURFACE 43</t>
  </si>
  <si>
    <t>SURFACE 46</t>
  </si>
  <si>
    <t>Row Labels</t>
  </si>
  <si>
    <t>Grand Total</t>
  </si>
  <si>
    <t>Sum of Gross Area [m2]</t>
  </si>
  <si>
    <t>Average of U-Factor with Film [W/m2-K]</t>
  </si>
  <si>
    <t>Values</t>
  </si>
  <si>
    <t>OS:Site:GroundTemperature:BuildingSurface,</t>
  </si>
  <si>
    <t xml:space="preserve">  {53760060-7d77-11e4-b4a9-0800200c9a66}, !- Handle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</si>
  <si>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</si>
  <si>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</si>
  <si>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</si>
  <si>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</si>
  <si>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</si>
  <si>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</si>
  <si>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</si>
  <si>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</si>
  <si>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</si>
  <si>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</si>
  <si>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</si>
  <si>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</si>
  <si>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degC</t>
  </si>
  <si>
    <t>Trombe Wall</t>
  </si>
  <si>
    <t>Dencity</t>
  </si>
  <si>
    <t>lb/ft3</t>
  </si>
  <si>
    <t>Thickness</t>
  </si>
  <si>
    <t>inches</t>
  </si>
  <si>
    <t>Thermal Absorptance</t>
  </si>
  <si>
    <t>%</t>
  </si>
  <si>
    <t>Conductivity</t>
  </si>
  <si>
    <t>Btu-in/ft2hR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</si>
  <si>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</si>
  <si>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</si>
  <si>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</si>
  <si>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</si>
  <si>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</si>
  <si>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</si>
  <si>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</si>
  <si>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End Uses</t>
  </si>
  <si>
    <t>Electricity [GJ]</t>
  </si>
  <si>
    <t>Natural Gas [GJ]</t>
  </si>
  <si>
    <t>Additional Fuel [GJ]</t>
  </si>
  <si>
    <t>District Cooling [GJ]</t>
  </si>
  <si>
    <t>District Heating [GJ]</t>
  </si>
  <si>
    <t>Water [m3]</t>
  </si>
  <si>
    <t>Heating</t>
  </si>
  <si>
    <t>Cooling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</si>
  <si>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</si>
  <si>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</si>
  <si>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</si>
  <si>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</si>
  <si>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</si>
  <si>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</si>
  <si>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</si>
  <si>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</si>
  <si>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Heat Recovery</t>
  </si>
  <si>
    <t>Water Systems</t>
  </si>
  <si>
    <t>Refrigeration</t>
  </si>
  <si>
    <t>Generators</t>
  </si>
  <si>
    <t>Total End Uses</t>
  </si>
  <si>
    <r>
      <t>Note: Electricity appears to be the principal heating source based on energy usage.</t>
    </r>
    <r>
      <rPr>
        <sz val="14"/>
        <color rgb="FF000000"/>
        <rFont val="Times"/>
      </rPr>
      <t> </t>
    </r>
  </si>
  <si>
    <t>Window-Wall Ratio</t>
  </si>
  <si>
    <t>Total</t>
  </si>
  <si>
    <t>North (315 to 45 deg)</t>
  </si>
  <si>
    <t>East (45 to 135 deg)</t>
  </si>
  <si>
    <t>South (135 to 225 deg)</t>
  </si>
  <si>
    <t>West (225 to 315 deg)</t>
  </si>
  <si>
    <t>Gross Wall Area [m2]</t>
  </si>
  <si>
    <t>Above Ground Wall Area [m2]</t>
  </si>
  <si>
    <t>Window Opening Area [m2]</t>
  </si>
  <si>
    <t>Gross Window-Wall Ratio [%]</t>
  </si>
  <si>
    <t>Above Ground Window-Wall Ratio [%]</t>
  </si>
  <si>
    <t>Window-to-Wall Ratio</t>
  </si>
  <si>
    <t>North</t>
  </si>
  <si>
    <t>East</t>
  </si>
  <si>
    <t>South</t>
  </si>
  <si>
    <t>West</t>
  </si>
  <si>
    <t>Radiant and Cooling Tower</t>
  </si>
  <si>
    <t>17-naming</t>
  </si>
  <si>
    <t xml:space="preserve"> </t>
  </si>
  <si>
    <t>18-reference-case</t>
  </si>
  <si>
    <t>PV Production</t>
  </si>
  <si>
    <t>Base Case</t>
  </si>
  <si>
    <t>Improved Envelope</t>
  </si>
  <si>
    <t>As Designed</t>
  </si>
  <si>
    <t>PV</t>
  </si>
  <si>
    <t>PV Produced</t>
  </si>
  <si>
    <t>22MWh = 1.8MWh/month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</si>
</sst>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1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Times"/>
    </font>
    <font>
      <i/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2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2" fillId="0" borderId="2" xfId="0" applyFont="1" applyBorder="1" applyAlignment="1">
      <alignment horizontal="right" vertical="center" wrapText="1"/>
    </xf>
    <xf numFmtId="171" fontId="2" fillId="0" borderId="0" xfId="31" applyNumberFormat="1" applyFont="1"/>
    <xf numFmtId="171" fontId="0" fillId="0" borderId="0" xfId="31" applyNumberFormat="1" applyFont="1"/>
  </cellXfs>
  <cellStyles count="128">
    <cellStyle name="Comma" xfId="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Ground Temperatures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'ground temperature'!$A$4:$A$15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'ground temperature'!$B$4:$B$15</c:f>
              <c:numCache>
                <c:formatCode>General</c:formatCode>
                <c:ptCount val="12"/>
                <c:pt idx="0">
                  <c:v>19.195</c:v>
                </c:pt>
                <c:pt idx="1">
                  <c:v>19.191</c:v>
                </c:pt>
                <c:pt idx="2">
                  <c:v>19.215</c:v>
                </c:pt>
                <c:pt idx="3">
                  <c:v>19.25</c:v>
                </c:pt>
                <c:pt idx="4">
                  <c:v>19.367</c:v>
                </c:pt>
                <c:pt idx="5">
                  <c:v>20.429</c:v>
                </c:pt>
                <c:pt idx="6">
                  <c:v>21.511</c:v>
                </c:pt>
                <c:pt idx="7">
                  <c:v>21.776</c:v>
                </c:pt>
                <c:pt idx="8">
                  <c:v>20.44</c:v>
                </c:pt>
                <c:pt idx="9">
                  <c:v>19.538</c:v>
                </c:pt>
                <c:pt idx="10">
                  <c:v>19.333</c:v>
                </c:pt>
                <c:pt idx="11">
                  <c:v>19.237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59720"/>
        <c:axId val="2140962760"/>
      </c:lineChart>
      <c:catAx>
        <c:axId val="214095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62760"/>
        <c:crosses val="autoZero"/>
        <c:auto val="1"/>
        <c:lblAlgn val="ctr"/>
        <c:lblOffset val="100"/>
        <c:noMultiLvlLbl val="0"/>
      </c:catAx>
      <c:valAx>
        <c:axId val="214096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</a:t>
                </a:r>
                <a:r>
                  <a:rPr lang="en-US" baseline="0"/>
                  <a:t> 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95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comparison!$B$22</c:f>
              <c:strCache>
                <c:ptCount val="1"/>
                <c:pt idx="0">
                  <c:v>Cooling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comparison!$C$22:$G$22</c:f>
              <c:numCache>
                <c:formatCode>_(* #,##0_);_(* \(#,##0\);_(* "-"??_);_(@_)</c:formatCode>
                <c:ptCount val="5"/>
                <c:pt idx="0">
                  <c:v>2549.9286</c:v>
                </c:pt>
                <c:pt idx="1">
                  <c:v>27.777</c:v>
                </c:pt>
                <c:pt idx="2">
                  <c:v>36.1101</c:v>
                </c:pt>
                <c:pt idx="3">
                  <c:v>24.9993</c:v>
                </c:pt>
                <c:pt idx="4">
                  <c:v>24.9993</c:v>
                </c:pt>
              </c:numCache>
            </c:numRef>
          </c:val>
        </c:ser>
        <c:ser>
          <c:idx val="1"/>
          <c:order val="1"/>
          <c:tx>
            <c:strRef>
              <c:f>comparison!$B$23</c:f>
              <c:strCache>
                <c:ptCount val="1"/>
                <c:pt idx="0">
                  <c:v>Heating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comparison!$C$23:$G$23</c:f>
              <c:numCache>
                <c:formatCode>_(* #,##0_);_(* \(#,##0\);_(* "-"??_);_(@_)</c:formatCode>
                <c:ptCount val="5"/>
                <c:pt idx="0">
                  <c:v>13705.51718</c:v>
                </c:pt>
                <c:pt idx="1">
                  <c:v>12430.52075</c:v>
                </c:pt>
                <c:pt idx="2">
                  <c:v>4766.65332</c:v>
                </c:pt>
                <c:pt idx="3">
                  <c:v>7016.64702</c:v>
                </c:pt>
                <c:pt idx="4">
                  <c:v>7016.64702</c:v>
                </c:pt>
              </c:numCache>
            </c:numRef>
          </c:val>
        </c:ser>
        <c:ser>
          <c:idx val="2"/>
          <c:order val="2"/>
          <c:tx>
            <c:strRef>
              <c:f>comparison!$B$24</c:f>
              <c:strCache>
                <c:ptCount val="1"/>
                <c:pt idx="0">
                  <c:v>Interior Lighting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comparison!$C$24:$G$24</c:f>
              <c:numCache>
                <c:formatCode>_(* #,##0_);_(* \(#,##0\);_(* "-"??_);_(@_)</c:formatCode>
                <c:ptCount val="5"/>
                <c:pt idx="0">
                  <c:v>8005.53314</c:v>
                </c:pt>
                <c:pt idx="1">
                  <c:v>8005.53314</c:v>
                </c:pt>
                <c:pt idx="2">
                  <c:v>7988.86652</c:v>
                </c:pt>
                <c:pt idx="3">
                  <c:v>3022.21376</c:v>
                </c:pt>
                <c:pt idx="4">
                  <c:v>3022.21376</c:v>
                </c:pt>
              </c:numCache>
            </c:numRef>
          </c:val>
        </c:ser>
        <c:ser>
          <c:idx val="3"/>
          <c:order val="3"/>
          <c:tx>
            <c:strRef>
              <c:f>comparison!$B$25</c:f>
              <c:strCache>
                <c:ptCount val="1"/>
                <c:pt idx="0">
                  <c:v>Exterior Lighting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comparison!$C$25:$G$25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comparison!$B$26</c:f>
              <c:strCache>
                <c:ptCount val="1"/>
                <c:pt idx="0">
                  <c:v>Interior Equipment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comparison!$C$26:$G$26</c:f>
              <c:numCache>
                <c:formatCode>_(* #,##0_);_(* \(#,##0\);_(* "-"??_);_(@_)</c:formatCode>
                <c:ptCount val="5"/>
                <c:pt idx="0">
                  <c:v>4977.763840000001</c:v>
                </c:pt>
                <c:pt idx="1">
                  <c:v>4977.763840000001</c:v>
                </c:pt>
                <c:pt idx="2">
                  <c:v>4977.763840000001</c:v>
                </c:pt>
                <c:pt idx="3">
                  <c:v>2488.88192</c:v>
                </c:pt>
                <c:pt idx="4">
                  <c:v>2488.88192</c:v>
                </c:pt>
              </c:numCache>
            </c:numRef>
          </c:val>
        </c:ser>
        <c:ser>
          <c:idx val="5"/>
          <c:order val="5"/>
          <c:tx>
            <c:strRef>
              <c:f>comparison!$B$27</c:f>
              <c:strCache>
                <c:ptCount val="1"/>
                <c:pt idx="0">
                  <c:v>Exterior Equipment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comparison!$C$27:$G$27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comparison!$B$28</c:f>
              <c:strCache>
                <c:ptCount val="1"/>
                <c:pt idx="0">
                  <c:v>Fans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comparison!$C$28:$G$28</c:f>
              <c:numCache>
                <c:formatCode>_(* #,##0_);_(* \(#,##0\);_(* "-"??_);_(@_)</c:formatCode>
                <c:ptCount val="5"/>
                <c:pt idx="0">
                  <c:v>574.99839</c:v>
                </c:pt>
                <c:pt idx="1">
                  <c:v>8.33331</c:v>
                </c:pt>
                <c:pt idx="2">
                  <c:v>8.33331</c:v>
                </c:pt>
                <c:pt idx="3">
                  <c:v>5.55554</c:v>
                </c:pt>
                <c:pt idx="4">
                  <c:v>5.55554</c:v>
                </c:pt>
              </c:numCache>
            </c:numRef>
          </c:val>
        </c:ser>
        <c:ser>
          <c:idx val="7"/>
          <c:order val="7"/>
          <c:tx>
            <c:strRef>
              <c:f>comparison!$B$29</c:f>
              <c:strCache>
                <c:ptCount val="1"/>
                <c:pt idx="0">
                  <c:v>Pumps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Base Case</c:v>
                </c:pt>
                <c:pt idx="1">
                  <c:v>Radiant and Cooling Tower</c:v>
                </c:pt>
                <c:pt idx="2">
                  <c:v>Improved Envelope</c:v>
                </c:pt>
                <c:pt idx="3">
                  <c:v>As Designed</c:v>
                </c:pt>
                <c:pt idx="4">
                  <c:v>PV</c:v>
                </c:pt>
              </c:strCache>
            </c:strRef>
          </c:cat>
          <c:val>
            <c:numRef>
              <c:f>comparison!$C$29:$G$29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72.22202</c:v>
                </c:pt>
                <c:pt idx="2">
                  <c:v>27.7777</c:v>
                </c:pt>
                <c:pt idx="3">
                  <c:v>44.44432</c:v>
                </c:pt>
                <c:pt idx="4">
                  <c:v>44.44432</c:v>
                </c:pt>
              </c:numCache>
            </c:numRef>
          </c:val>
        </c:ser>
        <c:ser>
          <c:idx val="8"/>
          <c:order val="8"/>
          <c:tx>
            <c:v>PV</c:v>
          </c:tx>
          <c:invertIfNegative val="0"/>
          <c:val>
            <c:numRef>
              <c:f>comparison!$C$38:$G$38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-22524.93693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082872"/>
        <c:axId val="-2147481576"/>
      </c:barChart>
      <c:catAx>
        <c:axId val="-214708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481576"/>
        <c:crosses val="autoZero"/>
        <c:auto val="1"/>
        <c:lblAlgn val="ctr"/>
        <c:lblOffset val="100"/>
        <c:noMultiLvlLbl val="0"/>
      </c:catAx>
      <c:valAx>
        <c:axId val="-214748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</a:t>
                </a:r>
                <a:r>
                  <a:rPr lang="en-US" baseline="0"/>
                  <a:t> Energy (kWh)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708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76200</xdr:rowOff>
    </xdr:from>
    <xdr:to>
      <xdr:col>19</xdr:col>
      <xdr:colOff>139700</xdr:colOff>
      <xdr:row>35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Long" refreshedDate="41961.908568402781" createdVersion="4" refreshedVersion="4" minRefreshableVersion="3" recordCount="34">
  <cacheSource type="worksheet">
    <worksheetSource ref="A2:H36" sheet="constructions"/>
  </cacheSource>
  <cacheFields count="8">
    <cacheField name="Construction" numFmtId="0">
      <sharedItems count="34">
        <s v="SURFACE 16"/>
        <s v="SURFACE 17"/>
        <s v="SURFACE 18"/>
        <s v="SURFACE 15"/>
        <s v="SURFACE 19"/>
        <s v="SURFACE 1"/>
        <s v="SURFACE 10"/>
        <s v="SURFACE 11"/>
        <s v="SURFACE 12"/>
        <s v="SURFACE 13"/>
        <s v="SURFACE 2"/>
        <s v="SURFACE 20"/>
        <s v="SURFACE 25"/>
        <s v="SURFACE 27"/>
        <s v="SURFACE 28"/>
        <s v="SURFACE 3"/>
        <s v="SURFACE 30"/>
        <s v="SURFACE 31"/>
        <s v="SURFACE 32"/>
        <s v="SURFACE 35"/>
        <s v="SURFACE 36"/>
        <s v="SURFACE 37"/>
        <s v="SURFACE 4"/>
        <s v="SURFACE 5"/>
        <s v="SURFACE 6"/>
        <s v="SURFACE 42"/>
        <s v="SURFACE 44"/>
        <s v="SURFACE 45"/>
        <s v="SURFACE 9"/>
        <s v="SURFACE 14"/>
        <s v="SURFACE 26"/>
        <s v="SURFACE 29"/>
        <s v="SURFACE 43"/>
        <s v="SURFACE 46"/>
      </sharedItems>
    </cacheField>
    <cacheField name="Reflectance" numFmtId="0">
      <sharedItems count="4">
        <s v="ASHRAE 90.1-2007 EXTWALL STEELFRAME CLIMATEZONE ALT-RES 2-6"/>
        <s v="EXTSLABCARPET 4IN CLIMATEZONE 1-8"/>
        <s v="ASHRAE 90.1-2007 EXTROOF IEAD CLIMATEZONE 2-8"/>
        <s v="ASHRAE 189.1-2009 EXTWALL MASS CLIMATEZONE 7-8"/>
      </sharedItems>
    </cacheField>
    <cacheField name="U-Factor with Film [W/m2-K]" numFmtId="0">
      <sharedItems containsSemiMixedTypes="0" containsString="0" containsNumber="1" minValue="0.08" maxValue="0.3" count="4">
        <n v="0.22"/>
        <n v="0.15"/>
        <n v="0.3"/>
        <n v="0.08"/>
      </sharedItems>
    </cacheField>
    <cacheField name="U-Factor no Film [W/m2-K]" numFmtId="0">
      <sharedItems containsSemiMixedTypes="0" containsString="0" containsNumber="1" minValue="0.27300000000000002" maxValue="2.9449999999999998"/>
    </cacheField>
    <cacheField name="Gross Area [m2]" numFmtId="0">
      <sharedItems containsSemiMixedTypes="0" containsString="0" containsNumber="1" minValue="0.28299999999999997" maxValue="5.6340000000000003"/>
    </cacheField>
    <cacheField name="Azimuth [deg]" numFmtId="0">
      <sharedItems containsSemiMixedTypes="0" containsString="0" containsNumber="1" minValue="2.68" maxValue="140.61000000000001"/>
    </cacheField>
    <cacheField name="Tilt [deg]" numFmtId="0">
      <sharedItems containsSemiMixedTypes="0" containsString="0" containsNumber="1" minValue="0" maxValue="330.76"/>
    </cacheField>
    <cacheField name="Cardinal Direction" numFmtId="0">
      <sharedItems containsSemiMixedTypes="0" containsString="0" containsNumber="1" minValue="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n v="0.36299999999999999"/>
    <n v="0.38400000000000001"/>
    <n v="14.82"/>
    <n v="180"/>
    <n v="90"/>
  </r>
  <r>
    <x v="1"/>
    <x v="0"/>
    <x v="0"/>
    <n v="0.36299999999999999"/>
    <n v="0.38400000000000001"/>
    <n v="28.06"/>
    <n v="270"/>
    <n v="90"/>
  </r>
  <r>
    <x v="2"/>
    <x v="0"/>
    <x v="0"/>
    <n v="0.36299999999999999"/>
    <n v="0.38400000000000001"/>
    <n v="14.82"/>
    <n v="0"/>
    <n v="90"/>
  </r>
  <r>
    <x v="3"/>
    <x v="1"/>
    <x v="1"/>
    <n v="2.9449999999999998"/>
    <n v="5.6340000000000003"/>
    <n v="36.43"/>
    <n v="0"/>
    <n v="180"/>
  </r>
  <r>
    <x v="4"/>
    <x v="2"/>
    <x v="2"/>
    <n v="0.27300000000000002"/>
    <n v="0.28299999999999997"/>
    <n v="36.43"/>
    <n v="0"/>
    <n v="0"/>
  </r>
  <r>
    <x v="5"/>
    <x v="0"/>
    <x v="0"/>
    <n v="0.36299999999999999"/>
    <n v="0.38400000000000001"/>
    <n v="8.17"/>
    <n v="0"/>
    <n v="90"/>
  </r>
  <r>
    <x v="6"/>
    <x v="0"/>
    <x v="0"/>
    <n v="0.36299999999999999"/>
    <n v="0.38400000000000001"/>
    <n v="7.23"/>
    <n v="270"/>
    <n v="90"/>
  </r>
  <r>
    <x v="7"/>
    <x v="3"/>
    <x v="3"/>
    <n v="0.34"/>
    <n v="0.35899999999999999"/>
    <n v="6.42"/>
    <n v="270"/>
    <n v="90"/>
  </r>
  <r>
    <x v="8"/>
    <x v="3"/>
    <x v="3"/>
    <n v="0.34"/>
    <n v="0.35899999999999999"/>
    <n v="23.39"/>
    <n v="180"/>
    <n v="90"/>
  </r>
  <r>
    <x v="9"/>
    <x v="3"/>
    <x v="3"/>
    <n v="0.34"/>
    <n v="0.35899999999999999"/>
    <n v="2.68"/>
    <n v="90"/>
    <n v="90"/>
  </r>
  <r>
    <x v="10"/>
    <x v="0"/>
    <x v="0"/>
    <n v="0.36299999999999999"/>
    <n v="0.38400000000000001"/>
    <n v="25.14"/>
    <n v="90"/>
    <n v="90"/>
  </r>
  <r>
    <x v="11"/>
    <x v="0"/>
    <x v="0"/>
    <n v="0.36299999999999999"/>
    <n v="0.38400000000000001"/>
    <n v="47.05"/>
    <n v="90"/>
    <n v="90"/>
  </r>
  <r>
    <x v="12"/>
    <x v="0"/>
    <x v="0"/>
    <n v="0.36299999999999999"/>
    <n v="0.38400000000000001"/>
    <n v="14.17"/>
    <n v="270"/>
    <n v="90"/>
  </r>
  <r>
    <x v="13"/>
    <x v="0"/>
    <x v="0"/>
    <n v="0.36299999999999999"/>
    <n v="0.38400000000000001"/>
    <n v="12.02"/>
    <n v="180"/>
    <n v="90"/>
  </r>
  <r>
    <x v="14"/>
    <x v="3"/>
    <x v="3"/>
    <n v="0.34"/>
    <n v="0.35899999999999999"/>
    <n v="11.74"/>
    <n v="0"/>
    <n v="90"/>
  </r>
  <r>
    <x v="15"/>
    <x v="0"/>
    <x v="0"/>
    <n v="0.36299999999999999"/>
    <n v="0.38400000000000001"/>
    <n v="13.51"/>
    <n v="180"/>
    <n v="90"/>
  </r>
  <r>
    <x v="16"/>
    <x v="0"/>
    <x v="0"/>
    <n v="0.36299999999999999"/>
    <n v="0.38400000000000001"/>
    <n v="65.12"/>
    <n v="0"/>
    <n v="90"/>
  </r>
  <r>
    <x v="17"/>
    <x v="0"/>
    <x v="0"/>
    <n v="0.36299999999999999"/>
    <n v="0.38400000000000001"/>
    <n v="8.92"/>
    <n v="180"/>
    <n v="90"/>
  </r>
  <r>
    <x v="18"/>
    <x v="0"/>
    <x v="0"/>
    <n v="0.36299999999999999"/>
    <n v="0.38400000000000001"/>
    <n v="6.17"/>
    <n v="180"/>
    <n v="90"/>
  </r>
  <r>
    <x v="19"/>
    <x v="0"/>
    <x v="0"/>
    <n v="0.36299999999999999"/>
    <n v="0.38400000000000001"/>
    <n v="2.86"/>
    <n v="0"/>
    <n v="90"/>
  </r>
  <r>
    <x v="20"/>
    <x v="0"/>
    <x v="0"/>
    <n v="0.36299999999999999"/>
    <n v="0.38400000000000001"/>
    <n v="18.989999999999998"/>
    <n v="270"/>
    <n v="90"/>
  </r>
  <r>
    <x v="21"/>
    <x v="0"/>
    <x v="0"/>
    <n v="0.36299999999999999"/>
    <n v="0.38400000000000001"/>
    <n v="3.77"/>
    <n v="90"/>
    <n v="90"/>
  </r>
  <r>
    <x v="22"/>
    <x v="3"/>
    <x v="3"/>
    <n v="0.34"/>
    <n v="0.35899999999999999"/>
    <n v="31.35"/>
    <n v="180"/>
    <n v="90"/>
  </r>
  <r>
    <x v="23"/>
    <x v="0"/>
    <x v="0"/>
    <n v="0.36299999999999999"/>
    <n v="0.38400000000000001"/>
    <n v="3.77"/>
    <n v="270"/>
    <n v="90"/>
  </r>
  <r>
    <x v="24"/>
    <x v="0"/>
    <x v="0"/>
    <n v="0.36299999999999999"/>
    <n v="0.38400000000000001"/>
    <n v="32.5"/>
    <n v="0"/>
    <n v="90"/>
  </r>
  <r>
    <x v="25"/>
    <x v="1"/>
    <x v="1"/>
    <n v="2.9449999999999998"/>
    <n v="5.6340000000000003"/>
    <n v="79.89"/>
    <n v="0"/>
    <n v="180"/>
  </r>
  <r>
    <x v="26"/>
    <x v="1"/>
    <x v="1"/>
    <n v="2.9449999999999998"/>
    <n v="5.6340000000000003"/>
    <n v="35.479999999999997"/>
    <n v="0"/>
    <n v="180"/>
  </r>
  <r>
    <x v="27"/>
    <x v="1"/>
    <x v="1"/>
    <n v="2.9449999999999998"/>
    <n v="5.6340000000000003"/>
    <n v="60.82"/>
    <n v="0"/>
    <n v="180"/>
  </r>
  <r>
    <x v="28"/>
    <x v="1"/>
    <x v="1"/>
    <n v="2.9449999999999998"/>
    <n v="5.6340000000000003"/>
    <n v="41.06"/>
    <n v="0"/>
    <n v="180"/>
  </r>
  <r>
    <x v="29"/>
    <x v="2"/>
    <x v="2"/>
    <n v="0.27300000000000002"/>
    <n v="0.28299999999999997"/>
    <n v="140.61000000000001"/>
    <n v="180"/>
    <n v="12.34"/>
  </r>
  <r>
    <x v="30"/>
    <x v="3"/>
    <x v="3"/>
    <n v="0.34200000000000003"/>
    <n v="0.35899999999999999"/>
    <n v="5.67"/>
    <n v="0"/>
    <n v="0"/>
  </r>
  <r>
    <x v="31"/>
    <x v="2"/>
    <x v="2"/>
    <n v="0.27300000000000002"/>
    <n v="0.28299999999999997"/>
    <n v="39.14"/>
    <n v="0"/>
    <n v="7.39"/>
  </r>
  <r>
    <x v="32"/>
    <x v="2"/>
    <x v="2"/>
    <n v="0.27300000000000002"/>
    <n v="0.28299999999999997"/>
    <n v="41.07"/>
    <n v="330.76"/>
    <n v="0"/>
  </r>
  <r>
    <x v="33"/>
    <x v="2"/>
    <x v="2"/>
    <n v="0.27300000000000002"/>
    <n v="0.28299999999999997"/>
    <n v="36.99"/>
    <n v="31.8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9" firstHeaderRow="1" firstDataRow="2" firstDataCol="1"/>
  <pivotFields count="8">
    <pivotField showAll="0">
      <items count="35">
        <item x="5"/>
        <item x="6"/>
        <item x="7"/>
        <item x="8"/>
        <item x="9"/>
        <item x="29"/>
        <item x="3"/>
        <item x="0"/>
        <item x="1"/>
        <item x="2"/>
        <item x="4"/>
        <item x="10"/>
        <item x="11"/>
        <item x="12"/>
        <item x="30"/>
        <item x="13"/>
        <item x="14"/>
        <item x="31"/>
        <item x="15"/>
        <item x="16"/>
        <item x="17"/>
        <item x="18"/>
        <item x="19"/>
        <item x="20"/>
        <item x="21"/>
        <item x="22"/>
        <item x="25"/>
        <item x="32"/>
        <item x="26"/>
        <item x="27"/>
        <item x="33"/>
        <item x="23"/>
        <item x="24"/>
        <item x="28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-Factor with Film [W/m2-K]" fld="2" subtotal="average" baseField="0" baseItem="0"/>
    <dataField name="Sum of Gross Area [m2]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3" sqref="A3:C9"/>
    </sheetView>
  </sheetViews>
  <sheetFormatPr baseColWidth="10" defaultRowHeight="15" x14ac:dyDescent="0"/>
  <cols>
    <col min="1" max="1" width="57.83203125" bestFit="1" customWidth="1"/>
    <col min="2" max="2" width="34" customWidth="1"/>
    <col min="3" max="3" width="20.5" customWidth="1"/>
    <col min="4" max="4" width="5.1640625" customWidth="1"/>
    <col min="5" max="5" width="4.1640625" customWidth="1"/>
    <col min="6" max="6" width="10.83203125" customWidth="1"/>
    <col min="7" max="7" width="20.5" customWidth="1"/>
    <col min="8" max="8" width="19.1640625" bestFit="1" customWidth="1"/>
    <col min="9" max="9" width="20.5" customWidth="1"/>
    <col min="10" max="10" width="23.6640625" bestFit="1" customWidth="1"/>
    <col min="11" max="11" width="25" customWidth="1"/>
  </cols>
  <sheetData>
    <row r="3" spans="1:3">
      <c r="B3" s="2" t="s">
        <v>54</v>
      </c>
    </row>
    <row r="4" spans="1:3">
      <c r="A4" s="2" t="s">
        <v>50</v>
      </c>
      <c r="B4" t="s">
        <v>53</v>
      </c>
      <c r="C4" t="s">
        <v>52</v>
      </c>
    </row>
    <row r="5" spans="1:3">
      <c r="A5" s="3" t="s">
        <v>22</v>
      </c>
      <c r="B5" s="4">
        <v>0.08</v>
      </c>
      <c r="C5" s="4">
        <v>2.1539999999999999</v>
      </c>
    </row>
    <row r="6" spans="1:3">
      <c r="A6" s="3" t="s">
        <v>18</v>
      </c>
      <c r="B6" s="4">
        <v>0.3</v>
      </c>
      <c r="C6" s="4">
        <v>1.4149999999999998</v>
      </c>
    </row>
    <row r="7" spans="1:3">
      <c r="A7" s="3" t="s">
        <v>9</v>
      </c>
      <c r="B7" s="4">
        <v>0.22000000000000008</v>
      </c>
      <c r="C7" s="4">
        <v>6.9120000000000017</v>
      </c>
    </row>
    <row r="8" spans="1:3">
      <c r="A8" s="3" t="s">
        <v>16</v>
      </c>
      <c r="B8" s="4">
        <v>0.15</v>
      </c>
      <c r="C8" s="4">
        <v>28.17</v>
      </c>
    </row>
    <row r="9" spans="1:3">
      <c r="A9" s="3" t="s">
        <v>51</v>
      </c>
      <c r="B9" s="4">
        <v>0.19676470588235298</v>
      </c>
      <c r="C9" s="4">
        <v>38.65100000000001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opLeftCell="A6" workbookViewId="0">
      <selection activeCell="C29" sqref="C29"/>
    </sheetView>
  </sheetViews>
  <sheetFormatPr baseColWidth="10" defaultRowHeight="15" x14ac:dyDescent="0"/>
  <cols>
    <col min="1" max="1" width="14.33203125" bestFit="1" customWidth="1"/>
    <col min="2" max="2" width="77.6640625" bestFit="1" customWidth="1"/>
    <col min="3" max="3" width="29.6640625" bestFit="1" customWidth="1"/>
    <col min="4" max="4" width="27.83203125" bestFit="1" customWidth="1"/>
    <col min="5" max="5" width="16.6640625" bestFit="1" customWidth="1"/>
    <col min="6" max="6" width="14.83203125" bestFit="1" customWidth="1"/>
    <col min="7" max="7" width="10" bestFit="1" customWidth="1"/>
    <col min="8" max="8" width="18.5" bestFit="1" customWidth="1"/>
    <col min="9" max="9" width="3.33203125" bestFit="1" customWidth="1"/>
  </cols>
  <sheetData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9">
      <c r="A3" s="1" t="s">
        <v>8</v>
      </c>
      <c r="B3" s="1" t="s">
        <v>9</v>
      </c>
      <c r="C3" s="1">
        <v>0.22</v>
      </c>
      <c r="D3" s="1">
        <v>0.36299999999999999</v>
      </c>
      <c r="E3" s="1">
        <v>0.38400000000000001</v>
      </c>
      <c r="F3" s="1">
        <v>14.82</v>
      </c>
      <c r="G3" s="1">
        <v>180</v>
      </c>
      <c r="H3" s="1">
        <v>90</v>
      </c>
      <c r="I3" s="1" t="s">
        <v>10</v>
      </c>
    </row>
    <row r="4" spans="1:9">
      <c r="A4" s="1" t="s">
        <v>11</v>
      </c>
      <c r="B4" s="1" t="s">
        <v>9</v>
      </c>
      <c r="C4" s="1">
        <v>0.22</v>
      </c>
      <c r="D4" s="1">
        <v>0.36299999999999999</v>
      </c>
      <c r="E4" s="1">
        <v>0.38400000000000001</v>
      </c>
      <c r="F4" s="1">
        <v>28.06</v>
      </c>
      <c r="G4" s="1">
        <v>270</v>
      </c>
      <c r="H4" s="1">
        <v>90</v>
      </c>
      <c r="I4" s="1" t="s">
        <v>12</v>
      </c>
    </row>
    <row r="5" spans="1:9">
      <c r="A5" s="1" t="s">
        <v>13</v>
      </c>
      <c r="B5" s="1" t="s">
        <v>9</v>
      </c>
      <c r="C5" s="1">
        <v>0.22</v>
      </c>
      <c r="D5" s="1">
        <v>0.36299999999999999</v>
      </c>
      <c r="E5" s="1">
        <v>0.38400000000000001</v>
      </c>
      <c r="F5" s="1">
        <v>14.82</v>
      </c>
      <c r="G5" s="1">
        <v>0</v>
      </c>
      <c r="H5" s="1">
        <v>90</v>
      </c>
      <c r="I5" s="1" t="s">
        <v>14</v>
      </c>
    </row>
    <row r="6" spans="1:9">
      <c r="A6" s="1" t="s">
        <v>15</v>
      </c>
      <c r="B6" s="1" t="s">
        <v>16</v>
      </c>
      <c r="C6" s="1">
        <v>0.15</v>
      </c>
      <c r="D6" s="1">
        <v>2.9449999999999998</v>
      </c>
      <c r="E6" s="1">
        <v>5.6340000000000003</v>
      </c>
      <c r="F6" s="1">
        <v>36.43</v>
      </c>
      <c r="G6" s="1">
        <v>0</v>
      </c>
      <c r="H6" s="1">
        <v>180</v>
      </c>
      <c r="I6" s="1"/>
    </row>
    <row r="7" spans="1:9">
      <c r="A7" s="1" t="s">
        <v>17</v>
      </c>
      <c r="B7" s="1" t="s">
        <v>18</v>
      </c>
      <c r="C7" s="1">
        <v>0.3</v>
      </c>
      <c r="D7" s="1">
        <v>0.27300000000000002</v>
      </c>
      <c r="E7" s="1">
        <v>0.28299999999999997</v>
      </c>
      <c r="F7" s="1">
        <v>36.43</v>
      </c>
      <c r="G7" s="1">
        <v>0</v>
      </c>
      <c r="H7" s="1">
        <v>0</v>
      </c>
      <c r="I7" s="1"/>
    </row>
    <row r="8" spans="1:9">
      <c r="A8" s="1" t="s">
        <v>19</v>
      </c>
      <c r="B8" s="1" t="s">
        <v>9</v>
      </c>
      <c r="C8" s="1">
        <v>0.22</v>
      </c>
      <c r="D8" s="1">
        <v>0.36299999999999999</v>
      </c>
      <c r="E8" s="1">
        <v>0.38400000000000001</v>
      </c>
      <c r="F8" s="1">
        <v>8.17</v>
      </c>
      <c r="G8" s="1">
        <v>0</v>
      </c>
      <c r="H8" s="1">
        <v>90</v>
      </c>
      <c r="I8" s="1" t="s">
        <v>14</v>
      </c>
    </row>
    <row r="9" spans="1:9">
      <c r="A9" s="1" t="s">
        <v>20</v>
      </c>
      <c r="B9" s="1" t="s">
        <v>9</v>
      </c>
      <c r="C9" s="1">
        <v>0.22</v>
      </c>
      <c r="D9" s="1">
        <v>0.36299999999999999</v>
      </c>
      <c r="E9" s="1">
        <v>0.38400000000000001</v>
      </c>
      <c r="F9" s="1">
        <v>7.23</v>
      </c>
      <c r="G9" s="1">
        <v>270</v>
      </c>
      <c r="H9" s="1">
        <v>90</v>
      </c>
      <c r="I9" s="1" t="s">
        <v>12</v>
      </c>
    </row>
    <row r="10" spans="1:9">
      <c r="A10" s="1" t="s">
        <v>21</v>
      </c>
      <c r="B10" s="1" t="s">
        <v>22</v>
      </c>
      <c r="C10" s="1">
        <v>0.08</v>
      </c>
      <c r="D10" s="1">
        <v>0.34</v>
      </c>
      <c r="E10" s="1">
        <v>0.35899999999999999</v>
      </c>
      <c r="F10" s="1">
        <v>6.42</v>
      </c>
      <c r="G10" s="1">
        <v>270</v>
      </c>
      <c r="H10" s="1">
        <v>90</v>
      </c>
      <c r="I10" s="1" t="s">
        <v>12</v>
      </c>
    </row>
    <row r="11" spans="1:9">
      <c r="A11" s="1" t="s">
        <v>23</v>
      </c>
      <c r="B11" s="1" t="s">
        <v>22</v>
      </c>
      <c r="C11" s="1">
        <v>0.08</v>
      </c>
      <c r="D11" s="1">
        <v>0.34</v>
      </c>
      <c r="E11" s="1">
        <v>0.35899999999999999</v>
      </c>
      <c r="F11" s="1">
        <v>23.39</v>
      </c>
      <c r="G11" s="1">
        <v>180</v>
      </c>
      <c r="H11" s="1">
        <v>90</v>
      </c>
      <c r="I11" s="1" t="s">
        <v>10</v>
      </c>
    </row>
    <row r="12" spans="1:9">
      <c r="A12" s="1" t="s">
        <v>24</v>
      </c>
      <c r="B12" s="1" t="s">
        <v>22</v>
      </c>
      <c r="C12" s="1">
        <v>0.08</v>
      </c>
      <c r="D12" s="1">
        <v>0.34</v>
      </c>
      <c r="E12" s="1">
        <v>0.35899999999999999</v>
      </c>
      <c r="F12" s="1">
        <v>2.68</v>
      </c>
      <c r="G12" s="1">
        <v>90</v>
      </c>
      <c r="H12" s="1">
        <v>90</v>
      </c>
      <c r="I12" s="1" t="s">
        <v>25</v>
      </c>
    </row>
    <row r="13" spans="1:9">
      <c r="A13" s="1" t="s">
        <v>26</v>
      </c>
      <c r="B13" s="1" t="s">
        <v>9</v>
      </c>
      <c r="C13" s="1">
        <v>0.22</v>
      </c>
      <c r="D13" s="1">
        <v>0.36299999999999999</v>
      </c>
      <c r="E13" s="1">
        <v>0.38400000000000001</v>
      </c>
      <c r="F13" s="1">
        <v>25.14</v>
      </c>
      <c r="G13" s="1">
        <v>90</v>
      </c>
      <c r="H13" s="1">
        <v>90</v>
      </c>
      <c r="I13" s="1" t="s">
        <v>25</v>
      </c>
    </row>
    <row r="14" spans="1:9">
      <c r="A14" s="1" t="s">
        <v>27</v>
      </c>
      <c r="B14" s="1" t="s">
        <v>9</v>
      </c>
      <c r="C14" s="1">
        <v>0.22</v>
      </c>
      <c r="D14" s="1">
        <v>0.36299999999999999</v>
      </c>
      <c r="E14" s="1">
        <v>0.38400000000000001</v>
      </c>
      <c r="F14" s="1">
        <v>47.05</v>
      </c>
      <c r="G14" s="1">
        <v>90</v>
      </c>
      <c r="H14" s="1">
        <v>90</v>
      </c>
      <c r="I14" s="1" t="s">
        <v>25</v>
      </c>
    </row>
    <row r="15" spans="1:9">
      <c r="A15" s="1" t="s">
        <v>28</v>
      </c>
      <c r="B15" s="1" t="s">
        <v>9</v>
      </c>
      <c r="C15" s="1">
        <v>0.22</v>
      </c>
      <c r="D15" s="1">
        <v>0.36299999999999999</v>
      </c>
      <c r="E15" s="1">
        <v>0.38400000000000001</v>
      </c>
      <c r="F15" s="1">
        <v>14.17</v>
      </c>
      <c r="G15" s="1">
        <v>270</v>
      </c>
      <c r="H15" s="1">
        <v>90</v>
      </c>
      <c r="I15" s="1" t="s">
        <v>12</v>
      </c>
    </row>
    <row r="16" spans="1:9">
      <c r="A16" s="1" t="s">
        <v>29</v>
      </c>
      <c r="B16" s="1" t="s">
        <v>9</v>
      </c>
      <c r="C16" s="1">
        <v>0.22</v>
      </c>
      <c r="D16" s="1">
        <v>0.36299999999999999</v>
      </c>
      <c r="E16" s="1">
        <v>0.38400000000000001</v>
      </c>
      <c r="F16" s="1">
        <v>12.02</v>
      </c>
      <c r="G16" s="1">
        <v>180</v>
      </c>
      <c r="H16" s="1">
        <v>90</v>
      </c>
      <c r="I16" s="1" t="s">
        <v>10</v>
      </c>
    </row>
    <row r="17" spans="1:9">
      <c r="A17" s="1" t="s">
        <v>30</v>
      </c>
      <c r="B17" s="1" t="s">
        <v>22</v>
      </c>
      <c r="C17" s="1">
        <v>0.08</v>
      </c>
      <c r="D17" s="1">
        <v>0.34</v>
      </c>
      <c r="E17" s="1">
        <v>0.35899999999999999</v>
      </c>
      <c r="F17" s="1">
        <v>11.74</v>
      </c>
      <c r="G17" s="1">
        <v>0</v>
      </c>
      <c r="H17" s="1">
        <v>90</v>
      </c>
      <c r="I17" s="1" t="s">
        <v>14</v>
      </c>
    </row>
    <row r="18" spans="1:9">
      <c r="A18" s="1" t="s">
        <v>31</v>
      </c>
      <c r="B18" s="1" t="s">
        <v>9</v>
      </c>
      <c r="C18" s="1">
        <v>0.22</v>
      </c>
      <c r="D18" s="1">
        <v>0.36299999999999999</v>
      </c>
      <c r="E18" s="1">
        <v>0.38400000000000001</v>
      </c>
      <c r="F18" s="1">
        <v>13.51</v>
      </c>
      <c r="G18" s="1">
        <v>180</v>
      </c>
      <c r="H18" s="1">
        <v>90</v>
      </c>
      <c r="I18" s="1" t="s">
        <v>10</v>
      </c>
    </row>
    <row r="19" spans="1:9">
      <c r="A19" s="1" t="s">
        <v>32</v>
      </c>
      <c r="B19" s="1" t="s">
        <v>9</v>
      </c>
      <c r="C19" s="1">
        <v>0.22</v>
      </c>
      <c r="D19" s="1">
        <v>0.36299999999999999</v>
      </c>
      <c r="E19" s="1">
        <v>0.38400000000000001</v>
      </c>
      <c r="F19" s="1">
        <v>65.12</v>
      </c>
      <c r="G19" s="1">
        <v>0</v>
      </c>
      <c r="H19" s="1">
        <v>90</v>
      </c>
      <c r="I19" s="1" t="s">
        <v>14</v>
      </c>
    </row>
    <row r="20" spans="1:9">
      <c r="A20" s="1" t="s">
        <v>33</v>
      </c>
      <c r="B20" s="1" t="s">
        <v>9</v>
      </c>
      <c r="C20" s="1">
        <v>0.22</v>
      </c>
      <c r="D20" s="1">
        <v>0.36299999999999999</v>
      </c>
      <c r="E20" s="1">
        <v>0.38400000000000001</v>
      </c>
      <c r="F20" s="1">
        <v>8.92</v>
      </c>
      <c r="G20" s="1">
        <v>180</v>
      </c>
      <c r="H20" s="1">
        <v>90</v>
      </c>
      <c r="I20" s="1" t="s">
        <v>10</v>
      </c>
    </row>
    <row r="21" spans="1:9">
      <c r="A21" s="1" t="s">
        <v>34</v>
      </c>
      <c r="B21" s="1" t="s">
        <v>9</v>
      </c>
      <c r="C21" s="1">
        <v>0.22</v>
      </c>
      <c r="D21" s="1">
        <v>0.36299999999999999</v>
      </c>
      <c r="E21" s="1">
        <v>0.38400000000000001</v>
      </c>
      <c r="F21" s="1">
        <v>6.17</v>
      </c>
      <c r="G21" s="1">
        <v>180</v>
      </c>
      <c r="H21" s="1">
        <v>90</v>
      </c>
      <c r="I21" s="1" t="s">
        <v>10</v>
      </c>
    </row>
    <row r="22" spans="1:9">
      <c r="A22" s="1" t="s">
        <v>35</v>
      </c>
      <c r="B22" s="1" t="s">
        <v>9</v>
      </c>
      <c r="C22" s="1">
        <v>0.22</v>
      </c>
      <c r="D22" s="1">
        <v>0.36299999999999999</v>
      </c>
      <c r="E22" s="1">
        <v>0.38400000000000001</v>
      </c>
      <c r="F22" s="1">
        <v>2.86</v>
      </c>
      <c r="G22" s="1">
        <v>0</v>
      </c>
      <c r="H22" s="1">
        <v>90</v>
      </c>
      <c r="I22" s="1" t="s">
        <v>14</v>
      </c>
    </row>
    <row r="23" spans="1:9">
      <c r="A23" s="1" t="s">
        <v>36</v>
      </c>
      <c r="B23" s="1" t="s">
        <v>9</v>
      </c>
      <c r="C23" s="1">
        <v>0.22</v>
      </c>
      <c r="D23" s="1">
        <v>0.36299999999999999</v>
      </c>
      <c r="E23" s="1">
        <v>0.38400000000000001</v>
      </c>
      <c r="F23" s="1">
        <v>18.989999999999998</v>
      </c>
      <c r="G23" s="1">
        <v>270</v>
      </c>
      <c r="H23" s="1">
        <v>90</v>
      </c>
      <c r="I23" s="1" t="s">
        <v>12</v>
      </c>
    </row>
    <row r="24" spans="1:9">
      <c r="A24" s="1" t="s">
        <v>37</v>
      </c>
      <c r="B24" s="1" t="s">
        <v>9</v>
      </c>
      <c r="C24" s="1">
        <v>0.22</v>
      </c>
      <c r="D24" s="1">
        <v>0.36299999999999999</v>
      </c>
      <c r="E24" s="1">
        <v>0.38400000000000001</v>
      </c>
      <c r="F24" s="1">
        <v>3.77</v>
      </c>
      <c r="G24" s="1">
        <v>90</v>
      </c>
      <c r="H24" s="1">
        <v>90</v>
      </c>
      <c r="I24" s="1" t="s">
        <v>25</v>
      </c>
    </row>
    <row r="25" spans="1:9">
      <c r="A25" s="1" t="s">
        <v>38</v>
      </c>
      <c r="B25" s="1" t="s">
        <v>22</v>
      </c>
      <c r="C25" s="1">
        <v>0.08</v>
      </c>
      <c r="D25" s="1">
        <v>0.34</v>
      </c>
      <c r="E25" s="1">
        <v>0.35899999999999999</v>
      </c>
      <c r="F25" s="1">
        <v>31.35</v>
      </c>
      <c r="G25" s="1">
        <v>180</v>
      </c>
      <c r="H25" s="1">
        <v>90</v>
      </c>
      <c r="I25" s="1" t="s">
        <v>10</v>
      </c>
    </row>
    <row r="26" spans="1:9">
      <c r="A26" s="1" t="s">
        <v>39</v>
      </c>
      <c r="B26" s="1" t="s">
        <v>9</v>
      </c>
      <c r="C26" s="1">
        <v>0.22</v>
      </c>
      <c r="D26" s="1">
        <v>0.36299999999999999</v>
      </c>
      <c r="E26" s="1">
        <v>0.38400000000000001</v>
      </c>
      <c r="F26" s="1">
        <v>3.77</v>
      </c>
      <c r="G26" s="1">
        <v>270</v>
      </c>
      <c r="H26" s="1">
        <v>90</v>
      </c>
      <c r="I26" s="1" t="s">
        <v>12</v>
      </c>
    </row>
    <row r="27" spans="1:9">
      <c r="A27" s="1" t="s">
        <v>40</v>
      </c>
      <c r="B27" s="1" t="s">
        <v>9</v>
      </c>
      <c r="C27" s="1">
        <v>0.22</v>
      </c>
      <c r="D27" s="1">
        <v>0.36299999999999999</v>
      </c>
      <c r="E27" s="1">
        <v>0.38400000000000001</v>
      </c>
      <c r="F27" s="1">
        <v>32.5</v>
      </c>
      <c r="G27" s="1">
        <v>0</v>
      </c>
      <c r="H27" s="1">
        <v>90</v>
      </c>
      <c r="I27" s="1" t="s">
        <v>14</v>
      </c>
    </row>
    <row r="28" spans="1:9">
      <c r="A28" s="1" t="s">
        <v>41</v>
      </c>
      <c r="B28" s="1" t="s">
        <v>16</v>
      </c>
      <c r="C28" s="1">
        <v>0.15</v>
      </c>
      <c r="D28" s="1">
        <v>2.9449999999999998</v>
      </c>
      <c r="E28" s="1">
        <v>5.6340000000000003</v>
      </c>
      <c r="F28" s="1">
        <v>79.89</v>
      </c>
      <c r="G28" s="1">
        <v>0</v>
      </c>
      <c r="H28" s="1">
        <v>180</v>
      </c>
      <c r="I28" s="1"/>
    </row>
    <row r="29" spans="1:9">
      <c r="A29" s="1" t="s">
        <v>42</v>
      </c>
      <c r="B29" s="1" t="s">
        <v>16</v>
      </c>
      <c r="C29" s="1">
        <v>0.15</v>
      </c>
      <c r="D29" s="1">
        <v>2.9449999999999998</v>
      </c>
      <c r="E29" s="1">
        <v>5.6340000000000003</v>
      </c>
      <c r="F29" s="1">
        <v>35.479999999999997</v>
      </c>
      <c r="G29" s="1">
        <v>0</v>
      </c>
      <c r="H29" s="1">
        <v>180</v>
      </c>
      <c r="I29" s="1"/>
    </row>
    <row r="30" spans="1:9">
      <c r="A30" s="1" t="s">
        <v>43</v>
      </c>
      <c r="B30" s="1" t="s">
        <v>16</v>
      </c>
      <c r="C30" s="1">
        <v>0.15</v>
      </c>
      <c r="D30" s="1">
        <v>2.9449999999999998</v>
      </c>
      <c r="E30" s="1">
        <v>5.6340000000000003</v>
      </c>
      <c r="F30" s="1">
        <v>60.82</v>
      </c>
      <c r="G30" s="1">
        <v>0</v>
      </c>
      <c r="H30" s="1">
        <v>180</v>
      </c>
      <c r="I30" s="1"/>
    </row>
    <row r="31" spans="1:9">
      <c r="A31" s="1" t="s">
        <v>44</v>
      </c>
      <c r="B31" s="1" t="s">
        <v>16</v>
      </c>
      <c r="C31" s="1">
        <v>0.15</v>
      </c>
      <c r="D31" s="1">
        <v>2.9449999999999998</v>
      </c>
      <c r="E31" s="1">
        <v>5.6340000000000003</v>
      </c>
      <c r="F31" s="1">
        <v>41.06</v>
      </c>
      <c r="G31" s="1">
        <v>0</v>
      </c>
      <c r="H31" s="1">
        <v>180</v>
      </c>
      <c r="I31" s="1"/>
    </row>
    <row r="32" spans="1:9">
      <c r="A32" s="1" t="s">
        <v>45</v>
      </c>
      <c r="B32" s="1" t="s">
        <v>18</v>
      </c>
      <c r="C32" s="1">
        <v>0.3</v>
      </c>
      <c r="D32" s="1">
        <v>0.27300000000000002</v>
      </c>
      <c r="E32" s="1">
        <v>0.28299999999999997</v>
      </c>
      <c r="F32" s="1">
        <v>140.61000000000001</v>
      </c>
      <c r="G32" s="1">
        <v>180</v>
      </c>
      <c r="H32" s="1">
        <v>12.34</v>
      </c>
      <c r="I32" s="1"/>
    </row>
    <row r="33" spans="1:9">
      <c r="A33" s="1" t="s">
        <v>46</v>
      </c>
      <c r="B33" s="1" t="s">
        <v>22</v>
      </c>
      <c r="C33" s="1">
        <v>0.08</v>
      </c>
      <c r="D33" s="1">
        <v>0.34200000000000003</v>
      </c>
      <c r="E33" s="1">
        <v>0.35899999999999999</v>
      </c>
      <c r="F33" s="1">
        <v>5.67</v>
      </c>
      <c r="G33" s="1">
        <v>0</v>
      </c>
      <c r="H33" s="1">
        <v>0</v>
      </c>
      <c r="I33" s="1"/>
    </row>
    <row r="34" spans="1:9">
      <c r="A34" s="1" t="s">
        <v>47</v>
      </c>
      <c r="B34" s="1" t="s">
        <v>18</v>
      </c>
      <c r="C34" s="1">
        <v>0.3</v>
      </c>
      <c r="D34" s="1">
        <v>0.27300000000000002</v>
      </c>
      <c r="E34" s="1">
        <v>0.28299999999999997</v>
      </c>
      <c r="F34" s="1">
        <v>39.14</v>
      </c>
      <c r="G34" s="1">
        <v>0</v>
      </c>
      <c r="H34" s="1">
        <v>7.39</v>
      </c>
      <c r="I34" s="1"/>
    </row>
    <row r="35" spans="1:9">
      <c r="A35" s="1" t="s">
        <v>48</v>
      </c>
      <c r="B35" s="1" t="s">
        <v>18</v>
      </c>
      <c r="C35" s="1">
        <v>0.3</v>
      </c>
      <c r="D35" s="1">
        <v>0.27300000000000002</v>
      </c>
      <c r="E35" s="1">
        <v>0.28299999999999997</v>
      </c>
      <c r="F35" s="1">
        <v>41.07</v>
      </c>
      <c r="G35" s="1">
        <v>330.76</v>
      </c>
      <c r="H35" s="1">
        <v>0</v>
      </c>
      <c r="I35" s="1"/>
    </row>
    <row r="36" spans="1:9">
      <c r="A36" s="1" t="s">
        <v>49</v>
      </c>
      <c r="B36" s="1" t="s">
        <v>18</v>
      </c>
      <c r="C36" s="1">
        <v>0.3</v>
      </c>
      <c r="D36" s="1">
        <v>0.27300000000000002</v>
      </c>
      <c r="E36" s="1">
        <v>0.28299999999999997</v>
      </c>
      <c r="F36" s="1">
        <v>36.99</v>
      </c>
      <c r="G36" s="1">
        <v>31.87</v>
      </c>
      <c r="H36" s="1">
        <v>0</v>
      </c>
    </row>
    <row r="42" spans="1:9">
      <c r="A42" t="s">
        <v>70</v>
      </c>
    </row>
    <row r="43" spans="1:9">
      <c r="A43" t="s">
        <v>71</v>
      </c>
      <c r="B43">
        <v>150</v>
      </c>
      <c r="C43" t="s">
        <v>72</v>
      </c>
    </row>
    <row r="44" spans="1:9">
      <c r="A44" t="s">
        <v>73</v>
      </c>
      <c r="B44">
        <v>8</v>
      </c>
      <c r="C44" t="s">
        <v>74</v>
      </c>
    </row>
    <row r="45" spans="1:9">
      <c r="A45" t="s">
        <v>75</v>
      </c>
      <c r="B45">
        <v>95</v>
      </c>
      <c r="C45" t="s">
        <v>76</v>
      </c>
    </row>
    <row r="46" spans="1:9">
      <c r="A46" t="s">
        <v>77</v>
      </c>
      <c r="B46">
        <v>12</v>
      </c>
      <c r="C46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RowHeight="15" x14ac:dyDescent="0"/>
  <sheetData>
    <row r="1" spans="1:2">
      <c r="A1" t="s">
        <v>55</v>
      </c>
    </row>
    <row r="2" spans="1:2">
      <c r="A2" t="s">
        <v>56</v>
      </c>
    </row>
    <row r="3" spans="1:2">
      <c r="B3" t="s">
        <v>69</v>
      </c>
    </row>
    <row r="4" spans="1:2">
      <c r="A4" t="s">
        <v>57</v>
      </c>
      <c r="B4">
        <v>19.195</v>
      </c>
    </row>
    <row r="5" spans="1:2">
      <c r="A5" t="s">
        <v>58</v>
      </c>
      <c r="B5">
        <v>19.190999999999999</v>
      </c>
    </row>
    <row r="6" spans="1:2">
      <c r="A6" t="s">
        <v>59</v>
      </c>
      <c r="B6">
        <v>19.215</v>
      </c>
    </row>
    <row r="7" spans="1:2">
      <c r="A7" t="s">
        <v>60</v>
      </c>
      <c r="B7">
        <v>19.25</v>
      </c>
    </row>
    <row r="8" spans="1:2">
      <c r="A8" t="s">
        <v>61</v>
      </c>
      <c r="B8">
        <v>19.367000000000001</v>
      </c>
    </row>
    <row r="9" spans="1:2">
      <c r="A9" t="s">
        <v>62</v>
      </c>
      <c r="B9">
        <v>20.428999999999998</v>
      </c>
    </row>
    <row r="10" spans="1:2">
      <c r="A10" t="s">
        <v>63</v>
      </c>
      <c r="B10">
        <v>21.510999999999999</v>
      </c>
    </row>
    <row r="11" spans="1:2">
      <c r="A11" t="s">
        <v>64</v>
      </c>
      <c r="B11">
        <v>21.776</v>
      </c>
    </row>
    <row r="12" spans="1:2">
      <c r="A12" t="s">
        <v>65</v>
      </c>
      <c r="B12">
        <v>20.440000000000001</v>
      </c>
    </row>
    <row r="13" spans="1:2">
      <c r="A13" t="s">
        <v>66</v>
      </c>
      <c r="B13">
        <v>19.538</v>
      </c>
    </row>
    <row r="14" spans="1:2">
      <c r="A14" t="s">
        <v>67</v>
      </c>
      <c r="B14">
        <v>19.332999999999998</v>
      </c>
    </row>
    <row r="15" spans="1:2">
      <c r="A15" t="s">
        <v>68</v>
      </c>
      <c r="B15">
        <v>19.236999999999998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7" workbookViewId="0">
      <selection activeCell="A10" sqref="A10:B26"/>
    </sheetView>
  </sheetViews>
  <sheetFormatPr baseColWidth="10" defaultRowHeight="15" x14ac:dyDescent="0"/>
  <sheetData>
    <row r="1" spans="1:7" ht="105">
      <c r="A1" s="5"/>
      <c r="B1" s="6" t="s">
        <v>79</v>
      </c>
      <c r="C1" s="6" t="s">
        <v>80</v>
      </c>
      <c r="D1" s="6" t="s">
        <v>81</v>
      </c>
    </row>
    <row r="2" spans="1:7" ht="30">
      <c r="A2" s="6" t="s">
        <v>82</v>
      </c>
      <c r="B2" s="6">
        <v>107.34</v>
      </c>
      <c r="C2" s="6">
        <v>413.85</v>
      </c>
      <c r="D2" s="6">
        <v>481.48</v>
      </c>
    </row>
    <row r="3" spans="1:7" ht="30">
      <c r="A3" s="6" t="s">
        <v>83</v>
      </c>
      <c r="B3" s="6">
        <v>30.94</v>
      </c>
      <c r="C3" s="6">
        <v>119.3</v>
      </c>
      <c r="D3" s="6">
        <v>138.80000000000001</v>
      </c>
    </row>
    <row r="4" spans="1:7" ht="45">
      <c r="A4" s="6" t="s">
        <v>84</v>
      </c>
      <c r="B4" s="6">
        <v>339.93</v>
      </c>
      <c r="C4" s="6">
        <v>1310.67</v>
      </c>
      <c r="D4" s="6">
        <v>1524.86</v>
      </c>
    </row>
    <row r="5" spans="1:7" ht="45">
      <c r="A5" s="6" t="s">
        <v>85</v>
      </c>
      <c r="B5" s="6">
        <v>97.99</v>
      </c>
      <c r="C5" s="6">
        <v>377.83</v>
      </c>
      <c r="D5" s="6">
        <v>439.57</v>
      </c>
    </row>
    <row r="6" spans="1:7">
      <c r="A6" s="7"/>
    </row>
    <row r="7" spans="1:7">
      <c r="A7" s="7"/>
    </row>
    <row r="8" spans="1:7">
      <c r="A8" s="7" t="s">
        <v>86</v>
      </c>
    </row>
    <row r="9" spans="1:7">
      <c r="A9" s="1"/>
    </row>
    <row r="10" spans="1:7" ht="45">
      <c r="A10" s="5"/>
      <c r="B10" s="6" t="s">
        <v>87</v>
      </c>
      <c r="C10" s="6" t="s">
        <v>88</v>
      </c>
      <c r="D10" s="6" t="s">
        <v>89</v>
      </c>
      <c r="E10" s="6" t="s">
        <v>90</v>
      </c>
      <c r="F10" s="6" t="s">
        <v>91</v>
      </c>
      <c r="G10" s="6" t="s">
        <v>92</v>
      </c>
    </row>
    <row r="11" spans="1:7">
      <c r="A11" s="6" t="s">
        <v>93</v>
      </c>
      <c r="B11" s="6">
        <v>49.34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>
      <c r="A12" s="6" t="s">
        <v>94</v>
      </c>
      <c r="B12" s="6">
        <v>9.18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ht="30">
      <c r="A13" s="6" t="s">
        <v>95</v>
      </c>
      <c r="B13" s="6">
        <v>28.82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ht="30">
      <c r="A14" s="6" t="s">
        <v>96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 ht="45">
      <c r="A15" s="6" t="s">
        <v>97</v>
      </c>
      <c r="B15" s="6">
        <v>17.920000000000002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ht="45">
      <c r="A16" s="6" t="s">
        <v>98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>
      <c r="A17" s="6" t="s">
        <v>99</v>
      </c>
      <c r="B17" s="6">
        <v>2.0699999999999998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>
      <c r="A18" s="6" t="s">
        <v>100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ht="30">
      <c r="A19" s="6" t="s">
        <v>101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</row>
    <row r="20" spans="1:7" ht="30">
      <c r="A20" s="6" t="s">
        <v>102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1:7" ht="30">
      <c r="A21" s="6" t="s">
        <v>103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7" ht="30">
      <c r="A22" s="6" t="s">
        <v>104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ht="30">
      <c r="A23" s="6" t="s">
        <v>105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</row>
    <row r="24" spans="1:7" ht="30">
      <c r="A24" s="6" t="s">
        <v>106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</row>
    <row r="25" spans="1:7">
      <c r="A25" s="6"/>
      <c r="B25" s="6"/>
      <c r="C25" s="6"/>
      <c r="D25" s="6"/>
      <c r="E25" s="6"/>
      <c r="F25" s="6"/>
      <c r="G25" s="6"/>
    </row>
    <row r="26" spans="1:7" ht="30">
      <c r="A26" s="6" t="s">
        <v>107</v>
      </c>
      <c r="B26" s="6">
        <v>107.34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</row>
    <row r="27" spans="1:7">
      <c r="A27" s="8" t="s">
        <v>108</v>
      </c>
    </row>
    <row r="32" spans="1:7">
      <c r="A32" s="7" t="s">
        <v>109</v>
      </c>
    </row>
    <row r="33" spans="1:6">
      <c r="A33" s="1"/>
    </row>
    <row r="34" spans="1:6" ht="45">
      <c r="A34" s="5"/>
      <c r="B34" s="6" t="s">
        <v>110</v>
      </c>
      <c r="C34" s="6" t="s">
        <v>111</v>
      </c>
      <c r="D34" s="6" t="s">
        <v>112</v>
      </c>
      <c r="E34" s="6" t="s">
        <v>113</v>
      </c>
      <c r="F34" s="6" t="s">
        <v>114</v>
      </c>
    </row>
    <row r="35" spans="1:6" ht="45">
      <c r="A35" s="6" t="s">
        <v>115</v>
      </c>
      <c r="B35" s="6">
        <v>463.1</v>
      </c>
      <c r="C35" s="6">
        <v>156.52000000000001</v>
      </c>
      <c r="D35" s="6">
        <v>108.93</v>
      </c>
      <c r="E35" s="6">
        <v>92.47</v>
      </c>
      <c r="F35" s="6">
        <v>105.18</v>
      </c>
    </row>
    <row r="36" spans="1:6" ht="60">
      <c r="A36" s="6" t="s">
        <v>116</v>
      </c>
      <c r="B36" s="6">
        <v>463.1</v>
      </c>
      <c r="C36" s="6">
        <v>156.52000000000001</v>
      </c>
      <c r="D36" s="6">
        <v>108.93</v>
      </c>
      <c r="E36" s="6">
        <v>92.47</v>
      </c>
      <c r="F36" s="6">
        <v>105.18</v>
      </c>
    </row>
    <row r="37" spans="1:6" ht="45">
      <c r="A37" s="6" t="s">
        <v>117</v>
      </c>
      <c r="B37" s="6">
        <v>71.83</v>
      </c>
      <c r="C37" s="6">
        <v>23.01</v>
      </c>
      <c r="D37" s="6">
        <v>19.600000000000001</v>
      </c>
      <c r="E37" s="6">
        <v>20.74</v>
      </c>
      <c r="F37" s="6">
        <v>8.48</v>
      </c>
    </row>
    <row r="38" spans="1:6" ht="60">
      <c r="A38" s="6" t="s">
        <v>118</v>
      </c>
      <c r="B38" s="6">
        <v>15.51</v>
      </c>
      <c r="C38" s="6">
        <v>14.7</v>
      </c>
      <c r="D38" s="6">
        <v>18</v>
      </c>
      <c r="E38" s="6">
        <v>22.43</v>
      </c>
      <c r="F38" s="6">
        <v>8.06</v>
      </c>
    </row>
    <row r="39" spans="1:6" ht="75">
      <c r="A39" s="6" t="s">
        <v>119</v>
      </c>
      <c r="B39" s="6">
        <v>15.51</v>
      </c>
      <c r="C39" s="6">
        <v>14.7</v>
      </c>
      <c r="D39" s="6">
        <v>18</v>
      </c>
      <c r="E39" s="6">
        <v>22.43</v>
      </c>
      <c r="F39" s="6">
        <v>8.06</v>
      </c>
    </row>
    <row r="41" spans="1:6">
      <c r="B41" t="s">
        <v>120</v>
      </c>
    </row>
    <row r="42" spans="1:6">
      <c r="B42" t="s">
        <v>121</v>
      </c>
      <c r="C42">
        <f>C39</f>
        <v>14.7</v>
      </c>
    </row>
    <row r="43" spans="1:6">
      <c r="B43" t="s">
        <v>122</v>
      </c>
      <c r="C43">
        <f>D39</f>
        <v>18</v>
      </c>
    </row>
    <row r="44" spans="1:6">
      <c r="B44" t="s">
        <v>123</v>
      </c>
      <c r="C44">
        <f>E39</f>
        <v>22.43</v>
      </c>
    </row>
    <row r="45" spans="1:6">
      <c r="B45" t="s">
        <v>124</v>
      </c>
      <c r="C45">
        <f>F39</f>
        <v>8.06</v>
      </c>
    </row>
    <row r="46" spans="1:6">
      <c r="B46" t="s">
        <v>110</v>
      </c>
      <c r="C46">
        <f>B39</f>
        <v>15.51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4"/>
  <sheetViews>
    <sheetView tabSelected="1" topLeftCell="A3" workbookViewId="0">
      <selection activeCell="G35" sqref="G35"/>
    </sheetView>
  </sheetViews>
  <sheetFormatPr baseColWidth="10" defaultRowHeight="15" x14ac:dyDescent="0"/>
  <cols>
    <col min="2" max="2" width="27" bestFit="1" customWidth="1"/>
    <col min="3" max="3" width="13.1640625" bestFit="1" customWidth="1"/>
    <col min="4" max="4" width="14.33203125" customWidth="1"/>
    <col min="5" max="5" width="13.1640625" bestFit="1" customWidth="1"/>
    <col min="6" max="6" width="14.33203125" bestFit="1" customWidth="1"/>
    <col min="7" max="7" width="13.1640625" bestFit="1" customWidth="1"/>
  </cols>
  <sheetData>
    <row r="1" spans="2:10">
      <c r="C1" t="s">
        <v>128</v>
      </c>
      <c r="D1" t="s">
        <v>126</v>
      </c>
    </row>
    <row r="2" spans="2:10" ht="30">
      <c r="B2" s="5"/>
      <c r="C2" s="6" t="s">
        <v>130</v>
      </c>
      <c r="D2" s="1" t="s">
        <v>125</v>
      </c>
      <c r="E2" s="6" t="s">
        <v>131</v>
      </c>
      <c r="F2" s="6" t="s">
        <v>132</v>
      </c>
      <c r="G2" t="s">
        <v>133</v>
      </c>
    </row>
    <row r="3" spans="2:10">
      <c r="B3" s="6" t="s">
        <v>93</v>
      </c>
      <c r="C3" s="6">
        <v>49.34</v>
      </c>
      <c r="D3" s="1">
        <v>44.75</v>
      </c>
      <c r="E3" s="6">
        <v>17.16</v>
      </c>
      <c r="F3" s="6">
        <v>25.26</v>
      </c>
      <c r="G3" s="6">
        <v>25.26</v>
      </c>
    </row>
    <row r="4" spans="2:10">
      <c r="B4" s="6" t="s">
        <v>94</v>
      </c>
      <c r="C4" s="6">
        <v>9.18</v>
      </c>
      <c r="D4" s="1">
        <v>0.1</v>
      </c>
      <c r="E4" s="6">
        <v>0.13</v>
      </c>
      <c r="F4" s="6">
        <v>0.09</v>
      </c>
      <c r="G4" s="9">
        <v>0.09</v>
      </c>
    </row>
    <row r="5" spans="2:10">
      <c r="B5" s="6" t="s">
        <v>95</v>
      </c>
      <c r="C5" s="6">
        <v>28.82</v>
      </c>
      <c r="D5" s="1">
        <v>28.82</v>
      </c>
      <c r="E5" s="6">
        <v>28.76</v>
      </c>
      <c r="F5" s="6">
        <v>10.88</v>
      </c>
      <c r="G5" s="9">
        <v>10.88</v>
      </c>
    </row>
    <row r="6" spans="2:10">
      <c r="B6" s="6" t="s">
        <v>96</v>
      </c>
      <c r="C6" s="6">
        <v>0</v>
      </c>
      <c r="D6" s="1">
        <v>0</v>
      </c>
      <c r="E6" s="6">
        <v>0</v>
      </c>
      <c r="F6" s="6">
        <v>0</v>
      </c>
      <c r="G6" s="9">
        <v>0</v>
      </c>
    </row>
    <row r="7" spans="2:10">
      <c r="B7" s="6" t="s">
        <v>97</v>
      </c>
      <c r="C7" s="6">
        <v>17.920000000000002</v>
      </c>
      <c r="D7" s="1">
        <v>17.920000000000002</v>
      </c>
      <c r="E7" s="6">
        <v>17.920000000000002</v>
      </c>
      <c r="F7" s="6">
        <v>8.9600000000000009</v>
      </c>
      <c r="G7" s="9">
        <v>8.9600000000000009</v>
      </c>
    </row>
    <row r="8" spans="2:10">
      <c r="B8" s="6" t="s">
        <v>98</v>
      </c>
      <c r="C8" s="6">
        <v>0</v>
      </c>
      <c r="D8" s="1">
        <v>0</v>
      </c>
      <c r="E8" s="6">
        <v>0</v>
      </c>
      <c r="F8" s="6">
        <v>0</v>
      </c>
      <c r="G8" s="9">
        <v>0</v>
      </c>
    </row>
    <row r="9" spans="2:10">
      <c r="B9" s="6" t="s">
        <v>99</v>
      </c>
      <c r="C9" s="6">
        <v>2.0699999999999998</v>
      </c>
      <c r="D9" s="1">
        <v>0.03</v>
      </c>
      <c r="E9" s="6">
        <v>0.03</v>
      </c>
      <c r="F9" s="6">
        <v>0.02</v>
      </c>
      <c r="G9" s="9">
        <v>0.02</v>
      </c>
    </row>
    <row r="10" spans="2:10">
      <c r="B10" s="6" t="s">
        <v>100</v>
      </c>
      <c r="C10" s="6">
        <v>0</v>
      </c>
      <c r="D10" s="1">
        <v>0.26</v>
      </c>
      <c r="E10" s="6">
        <v>0.1</v>
      </c>
      <c r="F10" s="6">
        <v>0.16</v>
      </c>
      <c r="G10" s="9">
        <v>0.16</v>
      </c>
    </row>
    <row r="11" spans="2:10">
      <c r="B11" s="6" t="s">
        <v>101</v>
      </c>
      <c r="C11" s="6">
        <v>0</v>
      </c>
      <c r="D11" s="1">
        <v>0</v>
      </c>
      <c r="E11" s="6">
        <v>0</v>
      </c>
      <c r="F11" s="6">
        <v>0</v>
      </c>
      <c r="G11" s="9">
        <v>0</v>
      </c>
    </row>
    <row r="12" spans="2:10">
      <c r="B12" s="6" t="s">
        <v>102</v>
      </c>
      <c r="C12" s="6">
        <v>0</v>
      </c>
      <c r="D12" s="1">
        <v>0</v>
      </c>
      <c r="E12" s="6">
        <v>0</v>
      </c>
      <c r="F12" s="6">
        <v>0</v>
      </c>
      <c r="G12" s="9">
        <v>0</v>
      </c>
      <c r="J12" t="s">
        <v>127</v>
      </c>
    </row>
    <row r="13" spans="2:10">
      <c r="B13" s="6" t="s">
        <v>103</v>
      </c>
      <c r="C13" s="6">
        <v>0</v>
      </c>
      <c r="D13" s="1">
        <v>0</v>
      </c>
      <c r="E13" s="6">
        <v>0</v>
      </c>
      <c r="F13" s="6">
        <v>0</v>
      </c>
      <c r="G13" s="9">
        <v>0</v>
      </c>
    </row>
    <row r="14" spans="2:10">
      <c r="B14" s="6" t="s">
        <v>104</v>
      </c>
      <c r="C14" s="6">
        <v>0</v>
      </c>
      <c r="D14" s="1">
        <v>0</v>
      </c>
      <c r="E14" s="6">
        <v>0</v>
      </c>
      <c r="F14" s="6">
        <v>0</v>
      </c>
      <c r="G14" s="9">
        <v>0</v>
      </c>
    </row>
    <row r="15" spans="2:10">
      <c r="B15" s="6" t="s">
        <v>105</v>
      </c>
      <c r="C15" s="6">
        <v>0</v>
      </c>
      <c r="D15" s="1">
        <v>0</v>
      </c>
      <c r="E15" s="6">
        <v>0</v>
      </c>
      <c r="F15" s="6">
        <v>0</v>
      </c>
      <c r="G15" s="9">
        <v>0</v>
      </c>
      <c r="H15" s="1"/>
    </row>
    <row r="16" spans="2:10">
      <c r="B16" s="6" t="s">
        <v>106</v>
      </c>
      <c r="C16" s="6">
        <v>0</v>
      </c>
      <c r="D16" s="1">
        <v>0</v>
      </c>
      <c r="E16" s="6">
        <v>0</v>
      </c>
      <c r="F16" s="6">
        <v>0</v>
      </c>
      <c r="G16" s="9">
        <v>0</v>
      </c>
      <c r="H16" s="1"/>
    </row>
    <row r="17" spans="2:8">
      <c r="B17" s="6"/>
      <c r="C17" s="6"/>
      <c r="D17" s="1"/>
      <c r="E17" s="6"/>
      <c r="F17" s="6"/>
      <c r="G17" s="9"/>
      <c r="H17" s="1"/>
    </row>
    <row r="18" spans="2:8">
      <c r="B18" s="6" t="s">
        <v>107</v>
      </c>
      <c r="C18" s="6">
        <v>107.34</v>
      </c>
      <c r="D18" s="1">
        <v>91.88</v>
      </c>
      <c r="E18" s="6">
        <v>64.11</v>
      </c>
      <c r="F18" s="6">
        <v>45.38</v>
      </c>
      <c r="G18" s="9">
        <v>45.38</v>
      </c>
      <c r="H18" s="1"/>
    </row>
    <row r="19" spans="2:8">
      <c r="B19" s="1" t="s">
        <v>129</v>
      </c>
      <c r="C19" s="1">
        <v>0</v>
      </c>
      <c r="D19" s="1"/>
      <c r="G19" s="1">
        <v>81.09</v>
      </c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 t="str">
        <f>C2</f>
        <v>Base Case</v>
      </c>
      <c r="D21" s="1" t="str">
        <f>D2</f>
        <v>Radiant and Cooling Tower</v>
      </c>
      <c r="E21" s="1" t="str">
        <f>E2</f>
        <v>Improved Envelope</v>
      </c>
      <c r="F21" s="1" t="str">
        <f>F2</f>
        <v>As Designed</v>
      </c>
      <c r="G21" s="1" t="str">
        <f>G2</f>
        <v>PV</v>
      </c>
      <c r="H21" s="1">
        <f>H2</f>
        <v>0</v>
      </c>
    </row>
    <row r="22" spans="2:8">
      <c r="B22" s="1" t="s">
        <v>94</v>
      </c>
      <c r="C22" s="10">
        <f>C4*277.77</f>
        <v>2549.9285999999997</v>
      </c>
      <c r="D22" s="10">
        <f>D4*277.77</f>
        <v>27.777000000000001</v>
      </c>
      <c r="E22" s="10">
        <f>E4*277.77</f>
        <v>36.110099999999996</v>
      </c>
      <c r="F22" s="10">
        <f>F4*277.77</f>
        <v>24.999299999999998</v>
      </c>
      <c r="G22" s="10">
        <f>G4*277.77</f>
        <v>24.999299999999998</v>
      </c>
      <c r="H22" s="1"/>
    </row>
    <row r="23" spans="2:8">
      <c r="B23" s="1" t="s">
        <v>93</v>
      </c>
      <c r="C23" s="10">
        <f>C3*277.777</f>
        <v>13705.517180000001</v>
      </c>
      <c r="D23" s="10">
        <f>D3*277.777</f>
        <v>12430.52075</v>
      </c>
      <c r="E23" s="10">
        <f>E3*277.777</f>
        <v>4766.6533199999994</v>
      </c>
      <c r="F23" s="10">
        <f>F3*277.777</f>
        <v>7016.6470200000003</v>
      </c>
      <c r="G23" s="10">
        <f>G3*277.777</f>
        <v>7016.6470200000003</v>
      </c>
      <c r="H23" s="1"/>
    </row>
    <row r="24" spans="2:8">
      <c r="B24" s="1" t="str">
        <f>B5</f>
        <v>Interior Lighting</v>
      </c>
      <c r="C24" s="10">
        <f t="shared" ref="C24:D24" si="0">277.777*C5</f>
        <v>8005.5331399999995</v>
      </c>
      <c r="D24" s="10">
        <f t="shared" si="0"/>
        <v>8005.5331399999995</v>
      </c>
      <c r="E24" s="10">
        <f t="shared" ref="E24:F24" si="1">277.777*E5</f>
        <v>7988.8665200000005</v>
      </c>
      <c r="F24" s="10">
        <f t="shared" si="1"/>
        <v>3022.2137600000001</v>
      </c>
      <c r="G24" s="10">
        <f t="shared" ref="G24" si="2">277.777*G5</f>
        <v>3022.2137600000001</v>
      </c>
      <c r="H24" s="1"/>
    </row>
    <row r="25" spans="2:8">
      <c r="B25" s="1" t="str">
        <f>B6</f>
        <v>Exterior Lighting</v>
      </c>
      <c r="C25" s="10">
        <f t="shared" ref="C25:D25" si="3">277.777*C6</f>
        <v>0</v>
      </c>
      <c r="D25" s="10">
        <f t="shared" si="3"/>
        <v>0</v>
      </c>
      <c r="E25" s="10">
        <f t="shared" ref="E25:F25" si="4">277.777*E6</f>
        <v>0</v>
      </c>
      <c r="F25" s="10">
        <f t="shared" si="4"/>
        <v>0</v>
      </c>
      <c r="G25" s="10">
        <f t="shared" ref="G25" si="5">277.777*G6</f>
        <v>0</v>
      </c>
      <c r="H25" s="1"/>
    </row>
    <row r="26" spans="2:8">
      <c r="B26" s="1" t="str">
        <f>B7</f>
        <v>Interior Equipment</v>
      </c>
      <c r="C26" s="10">
        <f t="shared" ref="C26:D26" si="6">277.777*C7</f>
        <v>4977.7638400000005</v>
      </c>
      <c r="D26" s="10">
        <f t="shared" si="6"/>
        <v>4977.7638400000005</v>
      </c>
      <c r="E26" s="10">
        <f t="shared" ref="E26:F26" si="7">277.777*E7</f>
        <v>4977.7638400000005</v>
      </c>
      <c r="F26" s="10">
        <f t="shared" si="7"/>
        <v>2488.8819200000003</v>
      </c>
      <c r="G26" s="10">
        <f t="shared" ref="G26" si="8">277.777*G7</f>
        <v>2488.8819200000003</v>
      </c>
    </row>
    <row r="27" spans="2:8">
      <c r="B27" s="1" t="str">
        <f>B8</f>
        <v>Exterior Equipment</v>
      </c>
      <c r="C27" s="10">
        <f t="shared" ref="C27:D27" si="9">277.777*C8</f>
        <v>0</v>
      </c>
      <c r="D27" s="10">
        <f t="shared" si="9"/>
        <v>0</v>
      </c>
      <c r="E27" s="10">
        <f t="shared" ref="E27:F27" si="10">277.777*E8</f>
        <v>0</v>
      </c>
      <c r="F27" s="10">
        <f t="shared" si="10"/>
        <v>0</v>
      </c>
      <c r="G27" s="10">
        <f t="shared" ref="G27" si="11">277.777*G8</f>
        <v>0</v>
      </c>
    </row>
    <row r="28" spans="2:8">
      <c r="B28" s="1" t="str">
        <f>B9</f>
        <v>Fans</v>
      </c>
      <c r="C28" s="10">
        <f t="shared" ref="C28:D28" si="12">277.777*C9</f>
        <v>574.99838999999997</v>
      </c>
      <c r="D28" s="10">
        <f t="shared" si="12"/>
        <v>8.3333099999999991</v>
      </c>
      <c r="E28" s="10">
        <f t="shared" ref="E28:F28" si="13">277.777*E9</f>
        <v>8.3333099999999991</v>
      </c>
      <c r="F28" s="10">
        <f t="shared" si="13"/>
        <v>5.5555399999999997</v>
      </c>
      <c r="G28" s="10">
        <f t="shared" ref="G28" si="14">277.777*G9</f>
        <v>5.5555399999999997</v>
      </c>
    </row>
    <row r="29" spans="2:8">
      <c r="B29" s="1" t="str">
        <f>B10</f>
        <v>Pumps</v>
      </c>
      <c r="C29" s="10">
        <f t="shared" ref="C29:D29" si="15">277.777*C10</f>
        <v>0</v>
      </c>
      <c r="D29" s="10">
        <f t="shared" si="15"/>
        <v>72.222020000000001</v>
      </c>
      <c r="E29" s="10">
        <f t="shared" ref="E29:F29" si="16">277.777*E10</f>
        <v>27.777699999999999</v>
      </c>
      <c r="F29" s="10">
        <f t="shared" si="16"/>
        <v>44.444319999999998</v>
      </c>
      <c r="G29" s="10">
        <f t="shared" ref="G29" si="17">277.777*G10</f>
        <v>44.444319999999998</v>
      </c>
    </row>
    <row r="30" spans="2:8">
      <c r="B30" s="1" t="str">
        <f>B11</f>
        <v>Heat Rejection</v>
      </c>
      <c r="C30" s="10">
        <f t="shared" ref="C30:D30" si="18">277.777*C11</f>
        <v>0</v>
      </c>
      <c r="D30" s="10">
        <f t="shared" si="18"/>
        <v>0</v>
      </c>
      <c r="E30" s="10">
        <f t="shared" ref="E30:F30" si="19">277.777*E11</f>
        <v>0</v>
      </c>
      <c r="F30" s="10">
        <f t="shared" si="19"/>
        <v>0</v>
      </c>
      <c r="G30" s="10">
        <f t="shared" ref="G30" si="20">277.777*G11</f>
        <v>0</v>
      </c>
    </row>
    <row r="31" spans="2:8">
      <c r="B31" s="1" t="str">
        <f>B12</f>
        <v>Humidification</v>
      </c>
      <c r="C31" s="10">
        <f t="shared" ref="C31:D31" si="21">277.777*C12</f>
        <v>0</v>
      </c>
      <c r="D31" s="10">
        <f t="shared" si="21"/>
        <v>0</v>
      </c>
      <c r="E31" s="10">
        <f t="shared" ref="E31:F31" si="22">277.777*E12</f>
        <v>0</v>
      </c>
      <c r="F31" s="10">
        <f t="shared" si="22"/>
        <v>0</v>
      </c>
      <c r="G31" s="10">
        <f t="shared" ref="G31" si="23">277.777*G12</f>
        <v>0</v>
      </c>
    </row>
    <row r="32" spans="2:8">
      <c r="B32" s="1" t="str">
        <f>B13</f>
        <v>Heat Recovery</v>
      </c>
      <c r="C32" s="10">
        <f t="shared" ref="C32:D32" si="24">277.777*C13</f>
        <v>0</v>
      </c>
      <c r="D32" s="10">
        <f t="shared" si="24"/>
        <v>0</v>
      </c>
      <c r="E32" s="10">
        <f t="shared" ref="E32:F32" si="25">277.777*E13</f>
        <v>0</v>
      </c>
      <c r="F32" s="10">
        <f t="shared" si="25"/>
        <v>0</v>
      </c>
      <c r="G32" s="10">
        <f t="shared" ref="G32" si="26">277.777*G13</f>
        <v>0</v>
      </c>
    </row>
    <row r="33" spans="2:8">
      <c r="B33" s="1" t="str">
        <f>B14</f>
        <v>Water Systems</v>
      </c>
      <c r="C33" s="10">
        <f t="shared" ref="C33:D33" si="27">277.777*C14</f>
        <v>0</v>
      </c>
      <c r="D33" s="10">
        <f t="shared" si="27"/>
        <v>0</v>
      </c>
      <c r="E33" s="10">
        <f t="shared" ref="E33:F33" si="28">277.777*E14</f>
        <v>0</v>
      </c>
      <c r="F33" s="10">
        <f t="shared" si="28"/>
        <v>0</v>
      </c>
      <c r="G33" s="10">
        <f t="shared" ref="G33" si="29">277.777*G14</f>
        <v>0</v>
      </c>
    </row>
    <row r="34" spans="2:8">
      <c r="B34" s="1" t="str">
        <f>B15</f>
        <v>Refrigeration</v>
      </c>
      <c r="C34" s="10">
        <f t="shared" ref="C34:D34" si="30">277.777*C15</f>
        <v>0</v>
      </c>
      <c r="D34" s="10">
        <f t="shared" si="30"/>
        <v>0</v>
      </c>
      <c r="E34" s="10">
        <f t="shared" ref="E34:F34" si="31">277.777*E15</f>
        <v>0</v>
      </c>
      <c r="F34" s="10">
        <f t="shared" si="31"/>
        <v>0</v>
      </c>
      <c r="G34" s="10">
        <f t="shared" ref="G34" si="32">277.777*G15</f>
        <v>0</v>
      </c>
    </row>
    <row r="35" spans="2:8">
      <c r="B35" s="1" t="str">
        <f>B16</f>
        <v>Generators</v>
      </c>
      <c r="C35" s="10">
        <f t="shared" ref="C35:D35" si="33">277.777*C16</f>
        <v>0</v>
      </c>
      <c r="D35" s="10">
        <f t="shared" si="33"/>
        <v>0</v>
      </c>
      <c r="E35" s="10">
        <f t="shared" ref="E35:F35" si="34">277.777*E16</f>
        <v>0</v>
      </c>
      <c r="F35" s="10">
        <f t="shared" si="34"/>
        <v>0</v>
      </c>
      <c r="G35" s="10">
        <f t="shared" ref="G35" si="35">277.777*G16</f>
        <v>0</v>
      </c>
    </row>
    <row r="36" spans="2:8">
      <c r="B36" s="1"/>
      <c r="C36" s="11"/>
      <c r="D36" s="11"/>
      <c r="E36" s="11"/>
      <c r="F36" s="11"/>
      <c r="G36" s="11"/>
    </row>
    <row r="37" spans="2:8">
      <c r="B37" s="6" t="str">
        <f>B18</f>
        <v>Total End Uses</v>
      </c>
      <c r="C37" s="10">
        <f t="shared" ref="C37:D37" si="36">277.777*C18</f>
        <v>29816.583179999998</v>
      </c>
      <c r="D37" s="10">
        <f t="shared" si="36"/>
        <v>25522.150759999997</v>
      </c>
      <c r="E37" s="10">
        <f t="shared" ref="E37:G37" si="37">277.777*E18</f>
        <v>17808.283469999998</v>
      </c>
      <c r="F37" s="10">
        <f t="shared" si="37"/>
        <v>12605.520259999999</v>
      </c>
      <c r="G37" s="10">
        <f t="shared" si="37"/>
        <v>12605.520259999999</v>
      </c>
    </row>
    <row r="38" spans="2:8">
      <c r="B38" t="s">
        <v>134</v>
      </c>
      <c r="C38" s="11">
        <v>0</v>
      </c>
      <c r="D38" s="11">
        <v>0</v>
      </c>
      <c r="E38" s="11">
        <v>0</v>
      </c>
      <c r="F38" s="11">
        <v>0</v>
      </c>
      <c r="G38" s="11">
        <f>-G19*277.777</f>
        <v>-22524.93693</v>
      </c>
    </row>
    <row r="39" spans="2:8">
      <c r="G39" t="s">
        <v>135</v>
      </c>
    </row>
    <row r="43" spans="2:8">
      <c r="B43" s="7"/>
    </row>
    <row r="44" spans="2:8">
      <c r="B44" s="1"/>
    </row>
    <row r="45" spans="2:8">
      <c r="B45" s="7" t="s">
        <v>86</v>
      </c>
    </row>
    <row r="46" spans="2:8">
      <c r="B46" s="1"/>
    </row>
    <row r="47" spans="2:8" ht="45">
      <c r="B47" s="5"/>
      <c r="C47" s="6" t="s">
        <v>87</v>
      </c>
      <c r="D47" s="6" t="s">
        <v>88</v>
      </c>
      <c r="E47" s="6" t="s">
        <v>89</v>
      </c>
      <c r="F47" s="6" t="s">
        <v>90</v>
      </c>
      <c r="G47" s="6" t="s">
        <v>91</v>
      </c>
      <c r="H47" s="6" t="s">
        <v>92</v>
      </c>
    </row>
    <row r="48" spans="2:8">
      <c r="B48" s="6" t="s">
        <v>93</v>
      </c>
      <c r="C48" s="6">
        <v>25.26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</row>
    <row r="49" spans="2:8">
      <c r="B49" s="6" t="s">
        <v>94</v>
      </c>
      <c r="C49" s="6">
        <v>0.09</v>
      </c>
      <c r="D49" s="6">
        <v>0</v>
      </c>
      <c r="E49" s="6">
        <v>0</v>
      </c>
      <c r="F49" s="6">
        <v>0</v>
      </c>
      <c r="G49" s="6">
        <v>0</v>
      </c>
      <c r="H49" s="6">
        <v>9.18</v>
      </c>
    </row>
    <row r="50" spans="2:8">
      <c r="B50" s="6" t="s">
        <v>95</v>
      </c>
      <c r="C50" s="6">
        <v>10.88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2:8">
      <c r="B51" s="6" t="s">
        <v>96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</row>
    <row r="52" spans="2:8">
      <c r="B52" s="6" t="s">
        <v>97</v>
      </c>
      <c r="C52" s="6">
        <v>8.9600000000000009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</row>
    <row r="53" spans="2:8">
      <c r="B53" s="6" t="s">
        <v>98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</row>
    <row r="54" spans="2:8">
      <c r="B54" s="6" t="s">
        <v>99</v>
      </c>
      <c r="C54" s="6">
        <v>0.02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2:8">
      <c r="B55" s="6" t="s">
        <v>100</v>
      </c>
      <c r="C55" s="6">
        <v>0.16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</row>
    <row r="56" spans="2:8">
      <c r="B56" s="6" t="s">
        <v>101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</row>
    <row r="57" spans="2:8">
      <c r="B57" s="6" t="s">
        <v>102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2:8">
      <c r="B58" s="6" t="s">
        <v>103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</row>
    <row r="59" spans="2:8">
      <c r="B59" s="6" t="s">
        <v>104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</row>
    <row r="60" spans="2:8">
      <c r="B60" s="6" t="s">
        <v>105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</row>
    <row r="61" spans="2:8">
      <c r="B61" s="6" t="s">
        <v>106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</row>
    <row r="62" spans="2:8">
      <c r="B62" s="6"/>
      <c r="C62" s="6"/>
      <c r="D62" s="6"/>
      <c r="E62" s="6"/>
      <c r="F62" s="6"/>
      <c r="G62" s="6"/>
      <c r="H62" s="6"/>
    </row>
    <row r="63" spans="2:8">
      <c r="B63" s="6" t="s">
        <v>107</v>
      </c>
      <c r="C63" s="6">
        <v>45.38</v>
      </c>
      <c r="D63" s="6">
        <v>0</v>
      </c>
      <c r="E63" s="6">
        <v>0</v>
      </c>
      <c r="F63" s="6">
        <v>0</v>
      </c>
      <c r="G63" s="6">
        <v>0</v>
      </c>
      <c r="H63" s="6">
        <v>9.18</v>
      </c>
    </row>
    <row r="64" spans="2:8">
      <c r="B64" s="8" t="s">
        <v>108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construction-pivot</vt:lpstr>
      <vt:lpstr>constructions</vt:lpstr>
      <vt:lpstr>ground temperature</vt:lpstr>
      <vt:lpstr>basecase</vt:lpstr>
      <vt:lpstr>comparison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2014-11-19T04:46:25Z</dcterms:created>
  <dcterms:modified xsi:type="dcterms:W3CDTF">2014-12-06T23:50:02Z</dcterms:modified>
</cp:coreProperties>
</file>