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<sst xmlns="http://schemas.openxmlformats.org/spreadsheetml/2006/main" count="17" uniqueCount="17">
  <si>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x</t>
  </si>
  <si>
    <t>y</t>
  </si>
  <si>
    <t>x-ux</t>
  </si>
  <si>
    <t xml:space="preserve">y-uy
</t>
  </si>
  <si>
    <t>(x-ux)^2</t>
  </si>
  <si>
    <t>(y-uy)^2</t>
  </si>
  <si>
    <t xml:space="preserve">xy
</t>
  </si>
  <si>
    <t xml:space="preserve">x^2
</t>
  </si>
  <si>
    <t>Y^2</t>
  </si>
  <si>
    <t>ypredict</t>
  </si>
  <si>
    <t>e</t>
  </si>
  <si>
    <t>mean(u)</t>
  </si>
  <si>
    <t>STDV</t>
  </si>
  <si>
    <t>n</t>
  </si>
  <si>
    <t xml:space="preserve">r
</t>
  </si>
  <si>
    <t>Beta</t>
  </si>
  <si>
    <t xml:space="preserve">Alpha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</si>
</sst>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x and 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Sheet1!$B$2:$B$6</c:f>
            </c:numRef>
          </c:xVal>
          <c:yVal>
            <c:numRef>
              <c:f>Sheet1!$C$2:$C$6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290910"/>
        <c:axId val="1896194408"/>
      </c:scatterChart>
      <c:valAx>
        <c:axId val="9752909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194408"/>
      </c:valAx>
      <c:valAx>
        <c:axId val="1896194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290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809625</xdr:colOff>
      <xdr:row>17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3" t="s">
        <v>10</v>
      </c>
    </row>
    <row r="2">
      <c r="A2" s="1"/>
      <c r="B2" s="2">
        <v>1.0</v>
      </c>
      <c r="C2" s="2">
        <v>1.0</v>
      </c>
      <c r="D2" s="4">
        <f t="shared" ref="D2:D6" si="2">B2-$B$7</f>
        <v>-2</v>
      </c>
      <c r="E2" s="4">
        <f t="shared" ref="E2:E6" si="3">C2-($C$7 * $C$2)</f>
        <v>-1.06</v>
      </c>
      <c r="F2" s="4">
        <f t="shared" ref="F2:F6" si="4">(B2-$B$7)^2</f>
        <v>4</v>
      </c>
      <c r="G2" s="4">
        <f t="shared" ref="G2:G6" si="5">(C2-($C$7 * $C$2))^2</f>
        <v>1.1236</v>
      </c>
      <c r="H2" s="4">
        <f t="shared" ref="H2:H6" si="6">PRODUCT(C2,B2)</f>
        <v>1</v>
      </c>
      <c r="I2" s="4">
        <f t="shared" ref="I2:J2" si="1">PRODUCT(B2)^2</f>
        <v>1</v>
      </c>
      <c r="J2" s="4">
        <f t="shared" si="1"/>
        <v>1</v>
      </c>
      <c r="K2" s="5">
        <f t="shared" ref="K2:K6" si="8">0.785*B2+0.45</f>
        <v>1.235</v>
      </c>
      <c r="L2" s="5">
        <f t="shared" ref="L2:L6" si="9">ABS(C2-K2)</f>
        <v>0.235</v>
      </c>
    </row>
    <row r="3">
      <c r="A3" s="1"/>
      <c r="B3" s="2">
        <v>2.0</v>
      </c>
      <c r="C3" s="2">
        <v>2.0</v>
      </c>
      <c r="D3" s="4">
        <f t="shared" si="2"/>
        <v>-1</v>
      </c>
      <c r="E3" s="4">
        <f t="shared" si="3"/>
        <v>-0.06</v>
      </c>
      <c r="F3" s="4">
        <f t="shared" si="4"/>
        <v>1</v>
      </c>
      <c r="G3" s="4">
        <f t="shared" si="5"/>
        <v>0.0036</v>
      </c>
      <c r="H3" s="4">
        <f t="shared" si="6"/>
        <v>4</v>
      </c>
      <c r="I3" s="4">
        <f t="shared" ref="I3:J3" si="7">PRODUCT(B3)^2</f>
        <v>4</v>
      </c>
      <c r="J3" s="4">
        <f t="shared" si="7"/>
        <v>4</v>
      </c>
      <c r="K3" s="5">
        <f t="shared" si="8"/>
        <v>2.02</v>
      </c>
      <c r="L3" s="5">
        <f t="shared" si="9"/>
        <v>0.02</v>
      </c>
    </row>
    <row r="4">
      <c r="A4" s="1"/>
      <c r="B4" s="2">
        <v>3.0</v>
      </c>
      <c r="C4" s="2">
        <v>1.3</v>
      </c>
      <c r="D4" s="4">
        <f t="shared" si="2"/>
        <v>0</v>
      </c>
      <c r="E4" s="4">
        <f t="shared" si="3"/>
        <v>-0.76</v>
      </c>
      <c r="F4" s="4">
        <f t="shared" si="4"/>
        <v>0</v>
      </c>
      <c r="G4" s="4">
        <f t="shared" si="5"/>
        <v>0.5776</v>
      </c>
      <c r="H4" s="4">
        <f t="shared" si="6"/>
        <v>3.9</v>
      </c>
      <c r="I4" s="4">
        <f t="shared" ref="I4:J4" si="10">PRODUCT(B4)^2</f>
        <v>9</v>
      </c>
      <c r="J4" s="4">
        <f t="shared" si="10"/>
        <v>1.69</v>
      </c>
      <c r="K4" s="5">
        <f t="shared" si="8"/>
        <v>2.805</v>
      </c>
      <c r="L4" s="5">
        <f t="shared" si="9"/>
        <v>1.505</v>
      </c>
    </row>
    <row r="5">
      <c r="A5" s="1"/>
      <c r="B5" s="2">
        <v>4.0</v>
      </c>
      <c r="C5" s="2">
        <v>3.75</v>
      </c>
      <c r="D5" s="4">
        <f t="shared" si="2"/>
        <v>1</v>
      </c>
      <c r="E5" s="4">
        <f t="shared" si="3"/>
        <v>1.69</v>
      </c>
      <c r="F5" s="4">
        <f t="shared" si="4"/>
        <v>1</v>
      </c>
      <c r="G5" s="4">
        <f t="shared" si="5"/>
        <v>2.8561</v>
      </c>
      <c r="H5" s="4">
        <f t="shared" si="6"/>
        <v>15</v>
      </c>
      <c r="I5" s="4">
        <f t="shared" ref="I5:J5" si="11">PRODUCT(B5)^2</f>
        <v>16</v>
      </c>
      <c r="J5" s="4">
        <f t="shared" si="11"/>
        <v>14.0625</v>
      </c>
      <c r="K5" s="5">
        <f t="shared" si="8"/>
        <v>3.59</v>
      </c>
      <c r="L5" s="5">
        <f t="shared" si="9"/>
        <v>0.16</v>
      </c>
    </row>
    <row r="6">
      <c r="A6" s="1"/>
      <c r="B6" s="2">
        <v>5.0</v>
      </c>
      <c r="C6" s="2">
        <v>2.25</v>
      </c>
      <c r="D6" s="4">
        <f t="shared" si="2"/>
        <v>2</v>
      </c>
      <c r="E6" s="4">
        <f t="shared" si="3"/>
        <v>0.19</v>
      </c>
      <c r="F6" s="4">
        <f t="shared" si="4"/>
        <v>4</v>
      </c>
      <c r="G6" s="4">
        <f t="shared" si="5"/>
        <v>0.0361</v>
      </c>
      <c r="H6" s="4">
        <f t="shared" si="6"/>
        <v>11.25</v>
      </c>
      <c r="I6" s="4">
        <f t="shared" ref="I6:J6" si="12">PRODUCT(B6)^2</f>
        <v>25</v>
      </c>
      <c r="J6" s="4">
        <f t="shared" si="12"/>
        <v>5.0625</v>
      </c>
      <c r="K6" s="5">
        <f t="shared" si="8"/>
        <v>4.375</v>
      </c>
      <c r="L6" s="5">
        <f t="shared" si="9"/>
        <v>2.125</v>
      </c>
    </row>
    <row r="7">
      <c r="A7" s="2" t="s">
        <v>11</v>
      </c>
      <c r="B7" s="4">
        <f>AVERAGE(B2,B3,B4,B5,B6
)</f>
        <v>3</v>
      </c>
      <c r="C7" s="4">
        <f>AVERAGE(C2:C6)</f>
        <v>2.06</v>
      </c>
      <c r="D7" s="1"/>
      <c r="E7" s="1"/>
      <c r="F7" s="1"/>
      <c r="G7" s="1"/>
      <c r="H7" s="1"/>
      <c r="I7" s="4"/>
      <c r="J7" s="4"/>
    </row>
    <row r="8">
      <c r="A8" s="2" t="s">
        <v>12</v>
      </c>
      <c r="B8" s="6">
        <f t="shared" ref="B8:C8" si="13">STDEV(B2:B6
)</f>
        <v>1.58113883</v>
      </c>
      <c r="C8" s="6">
        <f t="shared" si="13"/>
        <v>1.072030783</v>
      </c>
      <c r="D8" s="1"/>
      <c r="E8" s="1"/>
      <c r="F8" s="1"/>
      <c r="G8" s="1"/>
      <c r="H8" s="1"/>
      <c r="I8" s="4"/>
      <c r="J8" s="4"/>
    </row>
    <row r="9">
      <c r="A9" s="2" t="s">
        <v>13</v>
      </c>
      <c r="B9" s="2"/>
      <c r="C9" s="1"/>
      <c r="D9" s="1"/>
      <c r="E9" s="1"/>
      <c r="F9" s="1"/>
      <c r="G9" s="1"/>
      <c r="H9" s="1"/>
      <c r="I9" s="4"/>
      <c r="J9" s="4"/>
    </row>
    <row r="10">
      <c r="A10" s="2" t="s">
        <v>14</v>
      </c>
      <c r="B10" s="6">
        <f>CORREL(B1:B7,C1:C7)</f>
        <v>0.626832749</v>
      </c>
      <c r="C10" s="4"/>
      <c r="D10" s="4"/>
      <c r="E10" s="4"/>
      <c r="F10" s="4"/>
      <c r="G10" s="4"/>
      <c r="H10" s="4"/>
      <c r="K10" s="5">
        <f>average(L2,L3,L4,L5,L6)
</f>
        <v>0.809</v>
      </c>
    </row>
    <row r="11">
      <c r="A11" s="3" t="s">
        <v>15</v>
      </c>
      <c r="B11" s="5">
        <f>B10 * (C7/B7)
</f>
        <v>0.4304251543</v>
      </c>
    </row>
    <row r="12">
      <c r="A12" s="3" t="s">
        <v>16</v>
      </c>
      <c r="B12" s="3">
        <f>C7 - (B11*B7)
</f>
        <v>0.7687245371</v>
      </c>
    </row>
  </sheetData>
  <drawing r:id="rId1"/>
</worksheet>
</file>