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F:\GRANDSTREAM\"/>
    </mc:Choice>
  </mc:AlternateContent>
  <xr:revisionPtr revIDLastSave="0" documentId="13_ncr:1_{22EF9FC7-5D8A-4BA9-B3CB-D833D692593F}" xr6:coauthVersionLast="47" xr6:coauthVersionMax="47" xr10:uidLastSave="{00000000-0000-0000-0000-000000000000}"/>
  <bookViews>
    <workbookView xWindow="-120" yWindow="-120" windowWidth="29040" windowHeight="15840" xr2:uid="{653750D0-601B-4AEE-A15F-367151301563}"/>
  </bookViews>
  <sheets>
    <sheet name="General pric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1" i="1" l="1"/>
  <c r="H34" i="1"/>
  <c r="H35" i="1"/>
  <c r="H27" i="1"/>
  <c r="H28" i="1"/>
  <c r="H26" i="1"/>
  <c r="H23" i="1"/>
  <c r="H24" i="1"/>
  <c r="H22" i="1"/>
  <c r="H11" i="1"/>
  <c r="H12" i="1"/>
  <c r="H13" i="1"/>
  <c r="H14" i="1"/>
  <c r="H15" i="1"/>
  <c r="H16" i="1"/>
  <c r="H18" i="1"/>
  <c r="H19" i="1"/>
  <c r="H20" i="1"/>
  <c r="H10" i="1"/>
  <c r="F30" i="1"/>
  <c r="H30" i="1" s="1"/>
  <c r="H33" i="1" l="1"/>
  <c r="H9" i="1"/>
  <c r="H21" i="1"/>
  <c r="H8" i="1" l="1"/>
  <c r="F29" i="1" s="1"/>
  <c r="H29" i="1" l="1"/>
  <c r="H25" i="1" l="1"/>
  <c r="H39" i="1" s="1"/>
</calcChain>
</file>

<file path=xl/sharedStrings.xml><?xml version="1.0" encoding="utf-8"?>
<sst xmlns="http://schemas.openxmlformats.org/spreadsheetml/2006/main" count="107" uniqueCount="86">
  <si>
    <t>ĐVT</t>
  </si>
  <si>
    <t>Năm</t>
  </si>
  <si>
    <t>TÍNH NĂNG AI</t>
  </si>
  <si>
    <t>NỀN TẢNG (Platform)</t>
  </si>
  <si>
    <t>Lưu ý:</t>
  </si>
  <si>
    <t>Phát hiện người</t>
  </si>
  <si>
    <t xml:space="preserve">Phát hiện người sẽ bao gồm các tính năng như sau: </t>
  </si>
  <si>
    <t>Phát hiện người xuất hiện trong tầm nhìn của camera</t>
  </si>
  <si>
    <t>Khoanh vùng ảo trên camera để hệ thống chỉ tập trung vào việc phát hiện người trong vùng chỉ định</t>
  </si>
  <si>
    <t>Ghi hình 30s sự kiện</t>
  </si>
  <si>
    <t>Chạy report theo camera, theo thời gian hoặc theo sự kiện</t>
  </si>
  <si>
    <t>Xuất báo cáo định dạng excel</t>
  </si>
  <si>
    <t>Nhận diện gương mặt</t>
  </si>
  <si>
    <t>Nhận diện biển số</t>
  </si>
  <si>
    <t>Tài khoản Admin chính</t>
  </si>
  <si>
    <t>Tài khoản Admin phụ</t>
  </si>
  <si>
    <t>Tài khoản Client</t>
  </si>
  <si>
    <t>Tài khoản</t>
  </si>
  <si>
    <t>Nhận diện Biển số xe</t>
  </si>
  <si>
    <t>Tích hợp camera vào nền tảng</t>
  </si>
  <si>
    <t xml:space="preserve">Cài đặt Nền tảng lên hệ thống server </t>
  </si>
  <si>
    <r>
      <rPr>
        <b/>
        <sz val="11"/>
        <color theme="1"/>
        <rFont val="Calibri"/>
        <family val="2"/>
        <scheme val="minor"/>
      </rPr>
      <t xml:space="preserve">Chi phí cài đặt hệ thống onsite </t>
    </r>
    <r>
      <rPr>
        <sz val="11"/>
        <color theme="1"/>
        <rFont val="Calibri"/>
        <family val="2"/>
        <scheme val="minor"/>
      </rPr>
      <t>(miễn phí nếu khách hàng ở nội thành HCM hoặc có nhân viên chuyên trách hỗ trợ onsite để GreenStream kết nối từ xa vào hệ thống)</t>
    </r>
  </si>
  <si>
    <t>Bảo trì hàng năm</t>
  </si>
  <si>
    <t>Server</t>
  </si>
  <si>
    <t>camera</t>
  </si>
  <si>
    <t>Lần</t>
  </si>
  <si>
    <t>Camera</t>
  </si>
  <si>
    <t>Stream từ 1- 25 camera</t>
  </si>
  <si>
    <t>Stream 26 đến 50 camera</t>
  </si>
  <si>
    <t>Cài đặt thêm tính năng mới vào hệ thống</t>
  </si>
  <si>
    <t>Chi phí này sẽ được tính: vào lần đầu khách hàng mua hệ thống hoặc trong trường hợp phần cứng bị hư hoặc thay phần cứng mới.</t>
  </si>
  <si>
    <t>Phát sinh trong trường hợp khách hàng mua thêm tính năng mới hoặc tăng số lượng tính năng có sẵn</t>
  </si>
  <si>
    <r>
      <t xml:space="preserve">Chi phí này chỉ được tính khi khách cần chuyên viên đến tận nơi để cài đặt. </t>
    </r>
    <r>
      <rPr>
        <i/>
        <sz val="10"/>
        <color theme="1"/>
        <rFont val="Calibri"/>
        <family val="2"/>
        <scheme val="minor"/>
      </rPr>
      <t>Chi phí này bao gồm: chi phí di chuyển, chỗ ở và ăn uống mỗi ngày. Tùy vào từng địa điểm cụ thể mà chi phi phí này sẽ được tính cho phù hợp</t>
    </r>
    <r>
      <rPr>
        <sz val="11"/>
        <color theme="1"/>
        <rFont val="Calibri"/>
        <family val="2"/>
        <scheme val="minor"/>
      </rPr>
      <t xml:space="preserve">. </t>
    </r>
  </si>
  <si>
    <t>BẢNG GIÁ NỀN TẢNG QUẢN LÝ CAMERA THÔNG MINH - GRANDSTREAM VMS</t>
  </si>
  <si>
    <t>ĐƠN GIÁ</t>
  </si>
  <si>
    <t>THÀNH TIỀN</t>
  </si>
  <si>
    <t>HẠNG MỤC</t>
  </si>
  <si>
    <t>OFFER ĐẶC BIỆT</t>
  </si>
  <si>
    <t>GHI CHÚ</t>
  </si>
  <si>
    <t>SỐ LƯỢNG</t>
  </si>
  <si>
    <t>Gía dự án</t>
  </si>
  <si>
    <t>1 admin chính, 2 client users</t>
  </si>
  <si>
    <t>1 admin chính, 4 client users</t>
  </si>
  <si>
    <t>1 admin chính, 3 client users</t>
  </si>
  <si>
    <t>1 admin chính, 5 client users</t>
  </si>
  <si>
    <t>1 admin chính, 1 admin phụ &amp; 8 client users</t>
  </si>
  <si>
    <t>1 admin chính, 1 admin phụ &amp; 10 client users</t>
  </si>
  <si>
    <t>2 admin chính, 1 admin phụ &amp; 12 client users</t>
  </si>
  <si>
    <t>Gói/năm</t>
  </si>
  <si>
    <t>Hệ thống lưu trữ</t>
  </si>
  <si>
    <t>Bộ máy tính client</t>
  </si>
  <si>
    <t>Ổ cứng trong</t>
  </si>
  <si>
    <t>UPS (back up điện)</t>
  </si>
  <si>
    <t xml:space="preserve">TỔNG CHI PHÍ </t>
  </si>
  <si>
    <t>I</t>
  </si>
  <si>
    <t>II</t>
  </si>
  <si>
    <t>III</t>
  </si>
  <si>
    <t>Stream 101 - 200 camera</t>
  </si>
  <si>
    <t>Stream 51 đến 100 camera</t>
  </si>
  <si>
    <t>Stream 201 - 400 camera</t>
  </si>
  <si>
    <t>Stream 401 - 600 camera</t>
  </si>
  <si>
    <t>Stream 601 - 1000 Camera</t>
  </si>
  <si>
    <t>Stream Trên 1.000 camera</t>
  </si>
  <si>
    <t>Free nếu khách có mua gói bảo trì hàng năm</t>
  </si>
  <si>
    <t>Bao gồm dịch vụ bảo trì hệ thống, cài đặt các hệ thống khi khách hàng có yêu cầu, tích hợp camera vào nền tảng hoặc cài đặt nền tảng lên hệ thống server khi khách hàng cần thay phần cứng</t>
  </si>
  <si>
    <t>DỊCH VỤ (giá chưa bao gồm VAT)</t>
  </si>
  <si>
    <t>PHẦN MỀM (Phần mềm được miễn thuế VAT)</t>
  </si>
  <si>
    <t>PHẦN CỨNG (chưa bao gồm thuế VAT)</t>
  </si>
  <si>
    <t>1/</t>
  </si>
  <si>
    <t>2/</t>
  </si>
  <si>
    <t>3/</t>
  </si>
  <si>
    <t>Gán định danh cho gương mặt</t>
  </si>
  <si>
    <t>Chạy report theo camera, theo thời gian, theo gương mặt hoặc theo sự kiện</t>
  </si>
  <si>
    <t>Tìm kiếm dữ liệu theo gương mặt</t>
  </si>
  <si>
    <t>Nhận diện biển số trong blacklist / White list</t>
  </si>
  <si>
    <t>Nhận diện gương mặt trong blacklist / White list</t>
  </si>
  <si>
    <t xml:space="preserve">Gán định danh &amp; các thông tin cho phương tiện </t>
  </si>
  <si>
    <t>Khoanh vùng ảo trên camera để hệ thống chỉ tập trung vào vùng cần nhận diện</t>
  </si>
  <si>
    <t>Kết nối dữ liệu cần thiết trong trường hợp hệ thống cần kết hợp với IoT</t>
  </si>
  <si>
    <t>Cuộc gọi cảnh báo vào số điện thoại của khách</t>
  </si>
  <si>
    <t>Tìm kiếm dữ liệu theo biển số, thời gian, theo sự kiện</t>
  </si>
  <si>
    <t>4/</t>
  </si>
  <si>
    <t>Điều khoản thanh toán</t>
  </si>
  <si>
    <t>50% ngay sau khi hợp đồng được ký</t>
  </si>
  <si>
    <t>30% ngay sau khi cài đặt</t>
  </si>
  <si>
    <t>20% sau khi bàn giao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</si>
</sst>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1"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i/>
      <sz val="10"/>
      <color theme="1"/>
      <name val="Calibri"/>
      <family val="2"/>
      <scheme val="minor"/>
    </font>
    <font>
      <b/>
      <sz val="16"/>
      <color theme="1"/>
      <name val="Calibri"/>
      <family val="2"/>
      <scheme val="minor"/>
    </font>
    <font>
      <sz val="8"/>
      <name val="Calibri"/>
      <family val="2"/>
      <scheme val="minor"/>
    </font>
    <font>
      <sz val="12"/>
      <color theme="1"/>
      <name val="Calibri"/>
      <family val="2"/>
      <scheme val="minor"/>
    </font>
    <font>
      <b/>
      <sz val="12"/>
      <color theme="1"/>
      <name val="Calibri"/>
      <family val="2"/>
      <scheme val="minor"/>
    </font>
    <font>
      <sz val="14"/>
      <color theme="0"/>
      <name val="Calibri"/>
      <family val="2"/>
      <scheme val="minor"/>
    </font>
    <font>
      <b/>
      <sz val="14"/>
      <color theme="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1" tint="0.34998626667073579"/>
        <bgColor indexed="64"/>
      </patternFill>
    </fill>
    <fill>
      <patternFill patternType="solid">
        <fgColor theme="7"/>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31">
    <xf numFmtId="0" fontId="0" fillId="0" borderId="0" xfId="0"/>
    <xf numFmtId="0" fontId="3"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vertical="center"/>
    </xf>
    <xf numFmtId="0" fontId="5" fillId="0" borderId="0" xfId="0" applyFont="1"/>
    <xf numFmtId="0" fontId="0" fillId="0" borderId="0" xfId="0" applyAlignment="1">
      <alignment horizontal="center" vertical="center"/>
    </xf>
    <xf numFmtId="0" fontId="3" fillId="0" borderId="0" xfId="0" applyFont="1" applyAlignment="1">
      <alignment horizontal="center"/>
    </xf>
    <xf numFmtId="164" fontId="0" fillId="0" borderId="0" xfId="1" applyNumberFormat="1" applyFont="1"/>
    <xf numFmtId="164" fontId="0" fillId="0" borderId="0" xfId="1" applyNumberFormat="1" applyFont="1" applyAlignment="1">
      <alignment vertical="center"/>
    </xf>
    <xf numFmtId="0" fontId="3" fillId="3" borderId="0" xfId="0" applyFont="1" applyFill="1"/>
    <xf numFmtId="0" fontId="0" fillId="3" borderId="0" xfId="0" applyFill="1"/>
    <xf numFmtId="164" fontId="0" fillId="3" borderId="0" xfId="1" applyNumberFormat="1" applyFont="1" applyFill="1"/>
    <xf numFmtId="164" fontId="3" fillId="3" borderId="0" xfId="1" applyNumberFormat="1" applyFont="1" applyFill="1"/>
    <xf numFmtId="0" fontId="7" fillId="2" borderId="0" xfId="0" applyFont="1" applyFill="1" applyAlignment="1">
      <alignment horizontal="center"/>
    </xf>
    <xf numFmtId="0" fontId="8" fillId="2" borderId="0" xfId="0" applyFont="1" applyFill="1"/>
    <xf numFmtId="0" fontId="7" fillId="2" borderId="0" xfId="0" applyFont="1" applyFill="1"/>
    <xf numFmtId="164" fontId="8" fillId="2" borderId="0" xfId="0" applyNumberFormat="1" applyFont="1" applyFill="1"/>
    <xf numFmtId="0" fontId="8" fillId="2" borderId="0" xfId="0" applyFont="1" applyFill="1" applyAlignment="1">
      <alignment horizontal="left"/>
    </xf>
    <xf numFmtId="164" fontId="7" fillId="2" borderId="0" xfId="1" applyNumberFormat="1" applyFont="1" applyFill="1"/>
    <xf numFmtId="164" fontId="8" fillId="2" borderId="0" xfId="1" applyNumberFormat="1" applyFont="1" applyFill="1"/>
    <xf numFmtId="0" fontId="3" fillId="4" borderId="0" xfId="0" applyFont="1" applyFill="1"/>
    <xf numFmtId="0" fontId="2" fillId="4" borderId="0" xfId="0" applyFont="1" applyFill="1" applyAlignment="1">
      <alignment horizontal="center"/>
    </xf>
    <xf numFmtId="0" fontId="9" fillId="4" borderId="0" xfId="0" applyFont="1" applyFill="1"/>
    <xf numFmtId="0" fontId="10" fillId="4" borderId="0" xfId="0" applyFont="1" applyFill="1" applyAlignment="1">
      <alignment horizontal="left"/>
    </xf>
    <xf numFmtId="164" fontId="10" fillId="4" borderId="0" xfId="0" applyNumberFormat="1" applyFont="1" applyFill="1"/>
    <xf numFmtId="164" fontId="0" fillId="0" borderId="0" xfId="1" applyNumberFormat="1" applyFont="1" applyAlignment="1">
      <alignment vertical="center" wrapText="1"/>
    </xf>
    <xf numFmtId="0" fontId="0" fillId="0" borderId="0" xfId="0" applyAlignment="1">
      <alignment horizontal="left" vertical="center" wrapText="1"/>
    </xf>
    <xf numFmtId="0" fontId="2" fillId="4" borderId="0" xfId="0" applyFont="1" applyFill="1" applyAlignment="1">
      <alignment horizontal="center"/>
    </xf>
    <xf numFmtId="164" fontId="0" fillId="5" borderId="0" xfId="1" applyNumberFormat="1" applyFont="1" applyFill="1"/>
    <xf numFmtId="164" fontId="0" fillId="5" borderId="0" xfId="1" applyNumberFormat="1" applyFont="1" applyFill="1" applyAlignment="1">
      <alignment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0</xdr:row>
      <xdr:rowOff>85725</xdr:rowOff>
    </xdr:from>
    <xdr:to>
      <xdr:col>3</xdr:col>
      <xdr:colOff>800100</xdr:colOff>
      <xdr:row>2</xdr:row>
      <xdr:rowOff>125730</xdr:rowOff>
    </xdr:to>
    <xdr:pic>
      <xdr:nvPicPr>
        <xdr:cNvPr id="2" name="Picture 1">
          <a:extLst>
            <a:ext uri="{FF2B5EF4-FFF2-40B4-BE49-F238E27FC236}">
              <a16:creationId xmlns:a16="http://schemas.microsoft.com/office/drawing/2014/main" id="{59832364-9A16-B39D-149C-08ED18BBC79F}"/>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saturation sat="0"/>
                  </a14:imgEffect>
                </a14:imgLayer>
              </a14:imgProps>
            </a:ext>
          </a:extLst>
        </a:blip>
        <a:stretch>
          <a:fillRect/>
        </a:stretch>
      </xdr:blipFill>
      <xdr:spPr>
        <a:xfrm>
          <a:off x="47625" y="85725"/>
          <a:ext cx="1457325" cy="421005"/>
        </a:xfrm>
        <a:prstGeom prst="rect">
          <a:avLst/>
        </a:prstGeom>
      </xdr:spPr>
    </xdr:pic>
    <xdr:clientData/>
  </xdr:twoCellAnchor>
  <xdr:twoCellAnchor>
    <xdr:from>
      <xdr:col>8</xdr:col>
      <xdr:colOff>9525</xdr:colOff>
      <xdr:row>41</xdr:row>
      <xdr:rowOff>0</xdr:rowOff>
    </xdr:from>
    <xdr:to>
      <xdr:col>14</xdr:col>
      <xdr:colOff>19050</xdr:colOff>
      <xdr:row>54</xdr:row>
      <xdr:rowOff>133350</xdr:rowOff>
    </xdr:to>
    <xdr:sp macro="" textlink="">
      <xdr:nvSpPr>
        <xdr:cNvPr id="3" name="TextBox 2">
          <a:extLst>
            <a:ext uri="{FF2B5EF4-FFF2-40B4-BE49-F238E27FC236}">
              <a16:creationId xmlns:a16="http://schemas.microsoft.com/office/drawing/2014/main" id="{3528AD1C-BBF7-1DE5-C796-4376D792EEF7}"/>
            </a:ext>
          </a:extLst>
        </xdr:cNvPr>
        <xdr:cNvSpPr txBox="1"/>
      </xdr:nvSpPr>
      <xdr:spPr>
        <a:xfrm>
          <a:off x="7019925" y="10658475"/>
          <a:ext cx="5133975" cy="2609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Khách</a:t>
          </a:r>
          <a:r>
            <a:rPr lang="en-US" sz="1100" baseline="0"/>
            <a:t> hàng cần cung cấp thông tin phần cứng có sẵn (camera, server, switch...) để GreenStream kiểm tra trước khi tiến hành ký kết hợp đồng &amp; cài đặt hệ thống. </a:t>
          </a:r>
        </a:p>
        <a:p>
          <a:endParaRPr lang="en-US" sz="1100" baseline="0"/>
        </a:p>
        <a:p>
          <a:r>
            <a:rPr lang="en-US" sz="1100" baseline="0"/>
            <a:t>Trường hợp camera cần điều chỉnh góc nhìn/độ cao/vị trí cho phù hợp với yêu cầu kỹ thuật của việc nhận diện thì khách hàng sẽ cho nhân viên điều chỉnh theo thông tin kỹ thuật GreenStream cung cấp. Trường hợp khách hàng không có nhân viên chuyên môn thì GreenStream sẽ hỗ trợ thuê kỹ thuật viên. </a:t>
          </a:r>
        </a:p>
        <a:p>
          <a:endParaRPr lang="en-US" sz="1100" baseline="0"/>
        </a:p>
        <a:p>
          <a:r>
            <a:rPr lang="en-US" sz="1100" baseline="0"/>
            <a:t>Trường hợp khách hàng dùng leaseline để truyền dữ liệu hình ảnh thì cần thuê gói thuê bao phù hợp với số lượng camera/tính năng AI/chất lượng hình ảnh cần truyền tải. Vui lòng phối hợp với GrandStream để có được thông tin này. </a:t>
          </a:r>
        </a:p>
        <a:p>
          <a:endParaRPr lang="en-US" sz="1100" baseline="0"/>
        </a:p>
        <a:p>
          <a:r>
            <a:rPr lang="en-US" sz="1100" baseline="0"/>
            <a:t>GrandStream sẽ chỉ tiến hành cài đặt hệ thống sau khi nghiệm thu chất lượng đường truyền thuê bao/chất lượng tín hiệu từ camera đến trung tâm điều hành.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57080-A218-49FD-869A-C011A99CA8F0}">
  <sheetPr>
    <pageSetUpPr fitToPage="1"/>
  </sheetPr>
  <dimension ref="A4:N68"/>
  <sheetViews>
    <sheetView tabSelected="1" zoomScaleNormal="100" workbookViewId="0">
      <selection activeCell="S28" sqref="S28"/>
    </sheetView>
  </sheetViews>
  <sheetFormatPr defaultRowHeight="15" x14ac:dyDescent="0.25"/>
  <cols>
    <col min="1" max="1" width="3.42578125" customWidth="1"/>
    <col min="2" max="2" width="3.28515625" customWidth="1"/>
    <col min="3" max="3" width="3.85546875" customWidth="1"/>
    <col min="4" max="4" width="37.42578125" customWidth="1"/>
    <col min="6" max="7" width="15.7109375" customWidth="1"/>
    <col min="8" max="8" width="16.5703125" customWidth="1"/>
    <col min="9" max="9" width="16.140625" customWidth="1"/>
    <col min="10" max="10" width="24.140625" customWidth="1"/>
  </cols>
  <sheetData>
    <row r="4" spans="1:14" ht="21" x14ac:dyDescent="0.35">
      <c r="B4" s="5" t="s">
        <v>33</v>
      </c>
    </row>
    <row r="6" spans="1:14" s="1" customFormat="1" x14ac:dyDescent="0.25">
      <c r="A6" s="21"/>
      <c r="B6" s="28" t="s">
        <v>36</v>
      </c>
      <c r="C6" s="28"/>
      <c r="D6" s="28"/>
      <c r="E6" s="22" t="s">
        <v>0</v>
      </c>
      <c r="F6" s="22" t="s">
        <v>34</v>
      </c>
      <c r="G6" s="22" t="s">
        <v>39</v>
      </c>
      <c r="H6" s="22" t="s">
        <v>35</v>
      </c>
      <c r="I6" s="22" t="s">
        <v>37</v>
      </c>
      <c r="J6" s="28" t="s">
        <v>38</v>
      </c>
      <c r="K6" s="28"/>
      <c r="L6" s="28"/>
      <c r="M6" s="28"/>
      <c r="N6" s="28"/>
    </row>
    <row r="7" spans="1:14" s="1" customFormat="1" ht="3" customHeight="1" x14ac:dyDescent="0.25">
      <c r="B7" s="7"/>
      <c r="C7" s="7"/>
      <c r="D7" s="7"/>
      <c r="E7" s="7"/>
      <c r="F7" s="7"/>
      <c r="G7" s="7"/>
      <c r="H7" s="7"/>
      <c r="I7" s="7"/>
      <c r="J7" s="7"/>
      <c r="K7" s="7"/>
      <c r="L7" s="7"/>
      <c r="M7" s="7"/>
      <c r="N7" s="7"/>
    </row>
    <row r="8" spans="1:14" ht="15.75" x14ac:dyDescent="0.25">
      <c r="A8" s="15" t="s">
        <v>54</v>
      </c>
      <c r="B8" s="18" t="s">
        <v>66</v>
      </c>
      <c r="C8" s="14"/>
      <c r="D8" s="14"/>
      <c r="E8" s="15"/>
      <c r="F8" s="16"/>
      <c r="G8" s="16"/>
      <c r="H8" s="17">
        <f>SUM(H9,H21)</f>
        <v>25200000</v>
      </c>
      <c r="I8" s="16"/>
      <c r="J8" s="16"/>
      <c r="K8" s="16"/>
      <c r="L8" s="16"/>
      <c r="M8" s="16"/>
      <c r="N8" s="16"/>
    </row>
    <row r="9" spans="1:14" x14ac:dyDescent="0.25">
      <c r="B9" s="1">
        <v>1</v>
      </c>
      <c r="C9" s="10" t="s">
        <v>3</v>
      </c>
      <c r="D9" s="11"/>
      <c r="E9" s="10"/>
      <c r="F9" s="12"/>
      <c r="G9" s="12"/>
      <c r="H9" s="13">
        <f>SUM(H10:H20)</f>
        <v>23500000</v>
      </c>
      <c r="I9" s="12"/>
      <c r="J9" s="11"/>
      <c r="K9" s="11"/>
      <c r="L9" s="11"/>
      <c r="M9" s="11"/>
      <c r="N9" s="11"/>
    </row>
    <row r="10" spans="1:14" x14ac:dyDescent="0.25">
      <c r="C10" s="1"/>
      <c r="D10" t="s">
        <v>27</v>
      </c>
      <c r="E10" t="s">
        <v>48</v>
      </c>
      <c r="F10" s="8">
        <v>23500000</v>
      </c>
      <c r="G10" s="29">
        <v>1</v>
      </c>
      <c r="H10" s="8">
        <f>G10*F10</f>
        <v>23500000</v>
      </c>
      <c r="I10" s="8"/>
      <c r="J10" t="s">
        <v>41</v>
      </c>
    </row>
    <row r="11" spans="1:14" x14ac:dyDescent="0.25">
      <c r="D11" t="s">
        <v>28</v>
      </c>
      <c r="E11" t="s">
        <v>48</v>
      </c>
      <c r="F11" s="8">
        <v>42000000</v>
      </c>
      <c r="G11" s="29"/>
      <c r="H11" s="8">
        <f t="shared" ref="H11:H20" si="0">G11*F11</f>
        <v>0</v>
      </c>
      <c r="I11" s="8"/>
      <c r="J11" t="s">
        <v>43</v>
      </c>
    </row>
    <row r="12" spans="1:14" x14ac:dyDescent="0.25">
      <c r="D12" t="s">
        <v>58</v>
      </c>
      <c r="E12" t="s">
        <v>48</v>
      </c>
      <c r="F12" s="8">
        <v>70000000</v>
      </c>
      <c r="G12" s="29">
        <v>0</v>
      </c>
      <c r="H12" s="8">
        <f t="shared" si="0"/>
        <v>0</v>
      </c>
      <c r="I12" s="8"/>
      <c r="J12" t="s">
        <v>42</v>
      </c>
    </row>
    <row r="13" spans="1:14" x14ac:dyDescent="0.25">
      <c r="D13" t="s">
        <v>57</v>
      </c>
      <c r="E13" t="s">
        <v>48</v>
      </c>
      <c r="F13" s="8">
        <v>145000000</v>
      </c>
      <c r="G13" s="29"/>
      <c r="H13" s="8">
        <f t="shared" si="0"/>
        <v>0</v>
      </c>
      <c r="I13" s="8"/>
      <c r="J13" t="s">
        <v>44</v>
      </c>
    </row>
    <row r="14" spans="1:14" x14ac:dyDescent="0.25">
      <c r="D14" t="s">
        <v>59</v>
      </c>
      <c r="E14" t="s">
        <v>48</v>
      </c>
      <c r="F14" s="8">
        <v>320000000</v>
      </c>
      <c r="G14" s="29"/>
      <c r="H14" s="8">
        <f t="shared" si="0"/>
        <v>0</v>
      </c>
      <c r="I14" s="8"/>
      <c r="J14" t="s">
        <v>45</v>
      </c>
    </row>
    <row r="15" spans="1:14" x14ac:dyDescent="0.25">
      <c r="D15" t="s">
        <v>60</v>
      </c>
      <c r="E15" t="s">
        <v>48</v>
      </c>
      <c r="F15" s="8">
        <v>410000000</v>
      </c>
      <c r="G15" s="29"/>
      <c r="H15" s="8">
        <f t="shared" si="0"/>
        <v>0</v>
      </c>
      <c r="I15" s="8"/>
      <c r="J15" t="s">
        <v>46</v>
      </c>
    </row>
    <row r="16" spans="1:14" x14ac:dyDescent="0.25">
      <c r="D16" t="s">
        <v>61</v>
      </c>
      <c r="E16" t="s">
        <v>48</v>
      </c>
      <c r="F16" s="8">
        <v>590000000</v>
      </c>
      <c r="G16" s="29"/>
      <c r="H16" s="8">
        <f t="shared" si="0"/>
        <v>0</v>
      </c>
      <c r="I16" s="8"/>
      <c r="J16" t="s">
        <v>47</v>
      </c>
    </row>
    <row r="17" spans="1:14" x14ac:dyDescent="0.25">
      <c r="D17" t="s">
        <v>62</v>
      </c>
      <c r="E17" t="s">
        <v>48</v>
      </c>
      <c r="F17" s="8" t="s">
        <v>40</v>
      </c>
      <c r="G17" s="29"/>
      <c r="H17" s="8">
        <v>0</v>
      </c>
      <c r="I17" s="8"/>
    </row>
    <row r="18" spans="1:14" x14ac:dyDescent="0.25">
      <c r="C18" t="s">
        <v>14</v>
      </c>
      <c r="E18" t="s">
        <v>17</v>
      </c>
      <c r="F18" s="8">
        <v>1390000</v>
      </c>
      <c r="G18" s="29"/>
      <c r="H18" s="8">
        <f t="shared" si="0"/>
        <v>0</v>
      </c>
      <c r="I18" s="8"/>
    </row>
    <row r="19" spans="1:14" x14ac:dyDescent="0.25">
      <c r="C19" t="s">
        <v>15</v>
      </c>
      <c r="E19" t="s">
        <v>17</v>
      </c>
      <c r="F19" s="8">
        <v>900000</v>
      </c>
      <c r="G19" s="29"/>
      <c r="H19" s="8">
        <f t="shared" si="0"/>
        <v>0</v>
      </c>
      <c r="I19" s="8"/>
    </row>
    <row r="20" spans="1:14" x14ac:dyDescent="0.25">
      <c r="C20" t="s">
        <v>16</v>
      </c>
      <c r="E20" t="s">
        <v>17</v>
      </c>
      <c r="F20" s="8">
        <v>500000</v>
      </c>
      <c r="G20" s="29"/>
      <c r="H20" s="8">
        <f t="shared" si="0"/>
        <v>0</v>
      </c>
      <c r="I20" s="8"/>
    </row>
    <row r="21" spans="1:14" x14ac:dyDescent="0.25">
      <c r="B21" s="1">
        <v>2</v>
      </c>
      <c r="C21" s="10" t="s">
        <v>2</v>
      </c>
      <c r="D21" s="11"/>
      <c r="E21" s="10"/>
      <c r="F21" s="12"/>
      <c r="G21" s="12"/>
      <c r="H21" s="13">
        <f>SUM(H22:H24)</f>
        <v>1700000</v>
      </c>
      <c r="I21" s="12"/>
      <c r="J21" s="11"/>
      <c r="K21" s="11"/>
      <c r="L21" s="11"/>
      <c r="M21" s="11"/>
      <c r="N21" s="11"/>
    </row>
    <row r="22" spans="1:14" x14ac:dyDescent="0.25">
      <c r="D22" t="s">
        <v>5</v>
      </c>
      <c r="E22" t="s">
        <v>26</v>
      </c>
      <c r="F22" s="8">
        <v>50000</v>
      </c>
      <c r="G22" s="29">
        <v>20</v>
      </c>
      <c r="H22" s="8">
        <f>G22*F22</f>
        <v>1000000</v>
      </c>
      <c r="I22" s="8"/>
    </row>
    <row r="23" spans="1:14" x14ac:dyDescent="0.25">
      <c r="D23" t="s">
        <v>12</v>
      </c>
      <c r="E23" t="s">
        <v>26</v>
      </c>
      <c r="F23" s="8">
        <v>50000</v>
      </c>
      <c r="G23" s="29">
        <v>10</v>
      </c>
      <c r="H23" s="8">
        <f t="shared" ref="H23:H24" si="1">G23*F23</f>
        <v>500000</v>
      </c>
      <c r="I23" s="8"/>
    </row>
    <row r="24" spans="1:14" x14ac:dyDescent="0.25">
      <c r="D24" t="s">
        <v>13</v>
      </c>
      <c r="E24" t="s">
        <v>26</v>
      </c>
      <c r="F24" s="8">
        <v>50000</v>
      </c>
      <c r="G24" s="29">
        <v>4</v>
      </c>
      <c r="H24" s="8">
        <f t="shared" si="1"/>
        <v>200000</v>
      </c>
      <c r="I24" s="8"/>
    </row>
    <row r="25" spans="1:14" ht="15.75" x14ac:dyDescent="0.25">
      <c r="A25" s="15" t="s">
        <v>55</v>
      </c>
      <c r="B25" s="15" t="s">
        <v>65</v>
      </c>
      <c r="C25" s="16"/>
      <c r="D25" s="16"/>
      <c r="E25" s="16"/>
      <c r="F25" s="19"/>
      <c r="G25" s="19"/>
      <c r="H25" s="20">
        <f>SUM(H26:H31)</f>
        <v>6389000</v>
      </c>
      <c r="I25" s="19"/>
      <c r="J25" s="16"/>
      <c r="K25" s="16"/>
      <c r="L25" s="16"/>
      <c r="M25" s="16"/>
      <c r="N25" s="16"/>
    </row>
    <row r="26" spans="1:14" s="4" customFormat="1" ht="44.25" customHeight="1" x14ac:dyDescent="0.25">
      <c r="B26" s="6">
        <v>1</v>
      </c>
      <c r="C26" s="4" t="s">
        <v>19</v>
      </c>
      <c r="E26" s="4" t="s">
        <v>26</v>
      </c>
      <c r="F26" s="9">
        <v>35000</v>
      </c>
      <c r="G26" s="30">
        <v>25</v>
      </c>
      <c r="H26" s="9">
        <f>F26*G26</f>
        <v>875000</v>
      </c>
      <c r="I26" s="9"/>
      <c r="J26" s="27" t="s">
        <v>30</v>
      </c>
      <c r="K26" s="27"/>
      <c r="L26" s="27"/>
      <c r="M26" s="27"/>
      <c r="N26" s="27"/>
    </row>
    <row r="27" spans="1:14" s="4" customFormat="1" ht="44.25" customHeight="1" x14ac:dyDescent="0.25">
      <c r="B27" s="6">
        <v>2</v>
      </c>
      <c r="C27" s="4" t="s">
        <v>20</v>
      </c>
      <c r="E27" s="4" t="s">
        <v>25</v>
      </c>
      <c r="F27" s="9">
        <v>3750000</v>
      </c>
      <c r="G27" s="30">
        <v>1</v>
      </c>
      <c r="H27" s="9">
        <f t="shared" ref="H27:H31" si="2">F27*G27</f>
        <v>3750000</v>
      </c>
      <c r="I27" s="9"/>
      <c r="J27" s="27" t="s">
        <v>30</v>
      </c>
      <c r="K27" s="27"/>
      <c r="L27" s="27"/>
      <c r="M27" s="27"/>
      <c r="N27" s="27"/>
    </row>
    <row r="28" spans="1:14" s="4" customFormat="1" ht="62.25" customHeight="1" x14ac:dyDescent="0.25">
      <c r="B28" s="6">
        <v>3</v>
      </c>
      <c r="C28" s="27" t="s">
        <v>21</v>
      </c>
      <c r="D28" s="27"/>
      <c r="E28" s="4" t="s">
        <v>25</v>
      </c>
      <c r="F28" s="9"/>
      <c r="G28" s="30"/>
      <c r="H28" s="9">
        <f t="shared" si="2"/>
        <v>0</v>
      </c>
      <c r="I28" s="9"/>
      <c r="J28" s="27" t="s">
        <v>32</v>
      </c>
      <c r="K28" s="27"/>
      <c r="L28" s="27"/>
      <c r="M28" s="27"/>
      <c r="N28" s="27"/>
    </row>
    <row r="29" spans="1:14" s="4" customFormat="1" ht="45.75" customHeight="1" x14ac:dyDescent="0.25">
      <c r="B29" s="6">
        <v>4</v>
      </c>
      <c r="C29" s="4" t="s">
        <v>22</v>
      </c>
      <c r="D29" s="3"/>
      <c r="E29" s="4" t="s">
        <v>1</v>
      </c>
      <c r="F29" s="9">
        <f>(H8*7%)+(H33*1%)</f>
        <v>1764000.0000000002</v>
      </c>
      <c r="G29" s="30">
        <v>1</v>
      </c>
      <c r="H29" s="9">
        <f t="shared" si="2"/>
        <v>1764000.0000000002</v>
      </c>
      <c r="I29" s="9"/>
      <c r="J29" s="27" t="s">
        <v>64</v>
      </c>
      <c r="K29" s="27"/>
      <c r="L29" s="27"/>
      <c r="M29" s="27"/>
      <c r="N29" s="27"/>
    </row>
    <row r="30" spans="1:14" s="4" customFormat="1" ht="44.25" customHeight="1" x14ac:dyDescent="0.25">
      <c r="B30" s="6">
        <v>5</v>
      </c>
      <c r="C30" s="4" t="s">
        <v>29</v>
      </c>
      <c r="D30" s="3"/>
      <c r="E30" s="4" t="s">
        <v>24</v>
      </c>
      <c r="F30" s="9">
        <f>F26</f>
        <v>35000</v>
      </c>
      <c r="G30" s="30"/>
      <c r="H30" s="9">
        <f t="shared" si="2"/>
        <v>0</v>
      </c>
      <c r="I30" s="26" t="s">
        <v>63</v>
      </c>
      <c r="J30" s="27" t="s">
        <v>31</v>
      </c>
      <c r="K30" s="27"/>
      <c r="L30" s="27"/>
      <c r="M30" s="27"/>
      <c r="N30" s="27"/>
    </row>
    <row r="31" spans="1:14" s="4" customFormat="1" ht="44.25" customHeight="1" x14ac:dyDescent="0.25">
      <c r="B31" s="6">
        <v>6</v>
      </c>
      <c r="C31" s="27" t="s">
        <v>78</v>
      </c>
      <c r="D31" s="27"/>
      <c r="F31" s="9"/>
      <c r="G31" s="30"/>
      <c r="H31" s="9">
        <f t="shared" si="2"/>
        <v>0</v>
      </c>
      <c r="I31" s="26"/>
      <c r="J31" s="3"/>
      <c r="K31" s="3"/>
      <c r="L31" s="3"/>
      <c r="M31" s="3"/>
      <c r="N31" s="3"/>
    </row>
    <row r="32" spans="1:14" s="4" customFormat="1" ht="44.25" customHeight="1" x14ac:dyDescent="0.25">
      <c r="B32" s="6">
        <v>7</v>
      </c>
      <c r="C32" s="27" t="s">
        <v>79</v>
      </c>
      <c r="D32" s="27"/>
      <c r="F32" s="9"/>
      <c r="G32" s="30"/>
      <c r="H32" s="9"/>
      <c r="I32" s="26"/>
      <c r="J32" s="3"/>
      <c r="K32" s="3"/>
      <c r="L32" s="3"/>
      <c r="M32" s="3"/>
      <c r="N32" s="3"/>
    </row>
    <row r="33" spans="1:14" ht="15.75" x14ac:dyDescent="0.25">
      <c r="A33" s="15" t="s">
        <v>56</v>
      </c>
      <c r="B33" s="15" t="s">
        <v>67</v>
      </c>
      <c r="C33" s="16"/>
      <c r="D33" s="16"/>
      <c r="E33" s="16"/>
      <c r="F33" s="19"/>
      <c r="G33" s="19"/>
      <c r="H33" s="20">
        <f>SUM(H34:H38)</f>
        <v>0</v>
      </c>
      <c r="I33" s="19"/>
      <c r="J33" s="16"/>
      <c r="K33" s="16"/>
      <c r="L33" s="16"/>
      <c r="M33" s="16"/>
      <c r="N33" s="16"/>
    </row>
    <row r="34" spans="1:14" x14ac:dyDescent="0.25">
      <c r="B34" s="2">
        <v>1</v>
      </c>
      <c r="C34" t="s">
        <v>23</v>
      </c>
      <c r="F34" s="8">
        <v>0</v>
      </c>
      <c r="G34" s="29"/>
      <c r="H34" s="8">
        <f>G34*F34</f>
        <v>0</v>
      </c>
      <c r="I34" s="8"/>
    </row>
    <row r="35" spans="1:14" x14ac:dyDescent="0.25">
      <c r="B35" s="2">
        <v>2</v>
      </c>
      <c r="C35" t="s">
        <v>49</v>
      </c>
      <c r="F35" s="8">
        <v>0</v>
      </c>
      <c r="G35" s="29"/>
      <c r="H35" s="8">
        <f>G35*F35</f>
        <v>0</v>
      </c>
      <c r="I35" s="8"/>
    </row>
    <row r="36" spans="1:14" x14ac:dyDescent="0.25">
      <c r="B36" s="2">
        <v>3</v>
      </c>
      <c r="C36" t="s">
        <v>51</v>
      </c>
      <c r="F36" s="8">
        <v>0</v>
      </c>
      <c r="G36" s="29"/>
      <c r="H36" s="8"/>
      <c r="I36" s="8"/>
    </row>
    <row r="37" spans="1:14" x14ac:dyDescent="0.25">
      <c r="B37" s="2">
        <v>4</v>
      </c>
      <c r="C37" t="s">
        <v>50</v>
      </c>
      <c r="F37" s="8">
        <v>0</v>
      </c>
      <c r="G37" s="29"/>
      <c r="H37" s="8"/>
      <c r="I37" s="8"/>
    </row>
    <row r="38" spans="1:14" x14ac:dyDescent="0.25">
      <c r="B38" s="2">
        <v>5</v>
      </c>
      <c r="C38" t="s">
        <v>52</v>
      </c>
      <c r="F38" s="8">
        <v>0</v>
      </c>
      <c r="G38" s="29"/>
      <c r="H38" s="8"/>
      <c r="I38" s="8"/>
    </row>
    <row r="39" spans="1:14" ht="18.75" x14ac:dyDescent="0.3">
      <c r="A39" s="23"/>
      <c r="B39" s="24" t="s">
        <v>53</v>
      </c>
      <c r="C39" s="23"/>
      <c r="D39" s="23"/>
      <c r="E39" s="23"/>
      <c r="F39" s="23"/>
      <c r="G39" s="23"/>
      <c r="H39" s="25">
        <f>SUM(H33,H25,H8)</f>
        <v>31589000</v>
      </c>
      <c r="I39" s="23"/>
      <c r="J39" s="23"/>
      <c r="K39" s="23"/>
      <c r="L39" s="23"/>
      <c r="M39" s="23"/>
      <c r="N39" s="23"/>
    </row>
    <row r="41" spans="1:14" x14ac:dyDescent="0.25">
      <c r="B41" s="1" t="s">
        <v>4</v>
      </c>
    </row>
    <row r="42" spans="1:14" x14ac:dyDescent="0.25">
      <c r="B42" t="s">
        <v>68</v>
      </c>
      <c r="C42" s="1" t="s">
        <v>6</v>
      </c>
    </row>
    <row r="43" spans="1:14" x14ac:dyDescent="0.25">
      <c r="D43" t="s">
        <v>7</v>
      </c>
    </row>
    <row r="44" spans="1:14" x14ac:dyDescent="0.25">
      <c r="D44" t="s">
        <v>8</v>
      </c>
    </row>
    <row r="45" spans="1:14" x14ac:dyDescent="0.25">
      <c r="D45" t="s">
        <v>9</v>
      </c>
    </row>
    <row r="46" spans="1:14" x14ac:dyDescent="0.25">
      <c r="D46" t="s">
        <v>10</v>
      </c>
    </row>
    <row r="47" spans="1:14" x14ac:dyDescent="0.25">
      <c r="D47" t="s">
        <v>11</v>
      </c>
    </row>
    <row r="48" spans="1:14" x14ac:dyDescent="0.25">
      <c r="B48" t="s">
        <v>69</v>
      </c>
      <c r="C48" s="1" t="s">
        <v>12</v>
      </c>
    </row>
    <row r="49" spans="2:4" x14ac:dyDescent="0.25">
      <c r="D49" t="s">
        <v>75</v>
      </c>
    </row>
    <row r="50" spans="2:4" x14ac:dyDescent="0.25">
      <c r="D50" t="s">
        <v>71</v>
      </c>
    </row>
    <row r="51" spans="2:4" x14ac:dyDescent="0.25">
      <c r="D51" t="s">
        <v>77</v>
      </c>
    </row>
    <row r="52" spans="2:4" x14ac:dyDescent="0.25">
      <c r="D52" t="s">
        <v>9</v>
      </c>
    </row>
    <row r="53" spans="2:4" x14ac:dyDescent="0.25">
      <c r="D53" t="s">
        <v>73</v>
      </c>
    </row>
    <row r="54" spans="2:4" x14ac:dyDescent="0.25">
      <c r="D54" t="s">
        <v>72</v>
      </c>
    </row>
    <row r="55" spans="2:4" x14ac:dyDescent="0.25">
      <c r="D55" t="s">
        <v>11</v>
      </c>
    </row>
    <row r="56" spans="2:4" x14ac:dyDescent="0.25">
      <c r="B56" t="s">
        <v>70</v>
      </c>
      <c r="C56" s="1" t="s">
        <v>18</v>
      </c>
    </row>
    <row r="57" spans="2:4" x14ac:dyDescent="0.25">
      <c r="D57" t="s">
        <v>74</v>
      </c>
    </row>
    <row r="58" spans="2:4" x14ac:dyDescent="0.25">
      <c r="D58" t="s">
        <v>76</v>
      </c>
    </row>
    <row r="59" spans="2:4" x14ac:dyDescent="0.25">
      <c r="D59" t="s">
        <v>8</v>
      </c>
    </row>
    <row r="60" spans="2:4" x14ac:dyDescent="0.25">
      <c r="D60" t="s">
        <v>9</v>
      </c>
    </row>
    <row r="61" spans="2:4" x14ac:dyDescent="0.25">
      <c r="D61" t="s">
        <v>80</v>
      </c>
    </row>
    <row r="62" spans="2:4" x14ac:dyDescent="0.25">
      <c r="D62" t="s">
        <v>72</v>
      </c>
    </row>
    <row r="63" spans="2:4" x14ac:dyDescent="0.25">
      <c r="D63" t="s">
        <v>11</v>
      </c>
    </row>
    <row r="65" spans="2:4" x14ac:dyDescent="0.25">
      <c r="B65" t="s">
        <v>81</v>
      </c>
      <c r="C65" s="1" t="s">
        <v>82</v>
      </c>
    </row>
    <row r="66" spans="2:4" x14ac:dyDescent="0.25">
      <c r="D66" t="s">
        <v>83</v>
      </c>
    </row>
    <row r="67" spans="2:4" x14ac:dyDescent="0.25">
      <c r="D67" t="s">
        <v>84</v>
      </c>
    </row>
    <row r="68" spans="2:4" x14ac:dyDescent="0.25">
      <c r="D68" t="s">
        <v>85</v>
      </c>
    </row>
  </sheetData>
  <mergeCells count="10">
    <mergeCell ref="J30:N30"/>
    <mergeCell ref="B6:D6"/>
    <mergeCell ref="J6:N6"/>
    <mergeCell ref="C31:D31"/>
    <mergeCell ref="C32:D32"/>
    <mergeCell ref="C28:D28"/>
    <mergeCell ref="J26:N26"/>
    <mergeCell ref="J27:N27"/>
    <mergeCell ref="J28:N28"/>
    <mergeCell ref="J29:N29"/>
  </mergeCells>
  <phoneticPr fontId="6" type="noConversion"/>
  <printOptions horizontalCentered="1" verticalCentered="1"/>
  <pageMargins left="0.45" right="0.2" top="0.25" bottom="0.25" header="0.3" footer="0.3"/>
  <pageSetup paperSize="9" scale="73"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General price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Nhien Huynh</dc:creator>
  <cp:lastModifiedBy>Nhien Huynh</cp:lastModifiedBy>
  <cp:lastPrinted>2023-04-26T15:23:49Z</cp:lastPrinted>
  <dcterms:created xsi:type="dcterms:W3CDTF">2023-04-26T05:54:36Z</dcterms:created>
  <dcterms:modified xsi:type="dcterms:W3CDTF">2023-04-27T00:55:44Z</dcterms:modified>
</cp:coreProperties>
</file>