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Nikki Lynn\ut_data_sci\Project-1-Exploritory-Data-Analysis\"/>
    </mc:Choice>
  </mc:AlternateContent>
  <xr:revisionPtr revIDLastSave="0" documentId="8_{7FF06979-E739-4E40-ACB3-9D688DA9CFC8}" xr6:coauthVersionLast="47" xr6:coauthVersionMax="47" xr10:uidLastSave="{00000000-0000-0000-0000-000000000000}"/>
  <bookViews>
    <workbookView xWindow="-110" yWindow="-110" windowWidth="25820" windowHeight="15500" activeTab="4" xr2:uid="{665A5D57-9BE1-49AC-BADD-4866F26D3CE0}"/>
  </bookViews>
  <sheets>
    <sheet name="Original Dataset" sheetId="7" r:id="rId1"/>
    <sheet name="Initial Descriptive Statistics" sheetId="3" r:id="rId2"/>
    <sheet name="Dataset Clean Up" sheetId="1" r:id="rId3"/>
    <sheet name="Descriptive Statistics" sheetId="6" r:id="rId4"/>
    <sheet name="Dataset Model" sheetId="9" r:id="rId5"/>
  </sheets>
  <definedNames>
    <definedName name="_xlnm._FilterDatabase" localSheetId="2" hidden="1">'Dataset Clean Up'!$A$1:$L$51</definedName>
    <definedName name="_xlnm._FilterDatabase" localSheetId="4" hidden="1">'Dataset Model'!$A$3:$K$53</definedName>
    <definedName name="_xlchart.v1.8" hidden="1">'Dataset Clean Up'!$D$2:$D$52</definedName>
    <definedName name="_xlchart.v1.9" hidden="1">'Dataset Clean Up'!$G$2:$G$52</definedName>
    <definedName name="_xlchart.v5.0" hidden="1">'Dataset Clean Up'!$A$1</definedName>
    <definedName name="_xlchart.v5.1" hidden="1">'Dataset Clean Up'!$A$2:$A$52</definedName>
    <definedName name="_xlchart.v5.10" hidden="1">'Dataset Clean Up'!$A$1</definedName>
    <definedName name="_xlchart.v5.11" hidden="1">'Dataset Clean Up'!$A$2:$A$52</definedName>
    <definedName name="_xlchart.v5.12" hidden="1">'Dataset Clean Up'!$F$2:$F$52</definedName>
    <definedName name="_xlchart.v5.13" hidden="1">'Dataset Clean Up'!$L$1</definedName>
    <definedName name="_xlchart.v5.14" hidden="1">'Dataset Model'!$A$3</definedName>
    <definedName name="_xlchart.v5.15" hidden="1">'Dataset Model'!$A$4:$A$53</definedName>
    <definedName name="_xlchart.v5.16" hidden="1">'Dataset Model'!$E$3</definedName>
    <definedName name="_xlchart.v5.17" hidden="1">'Dataset Model'!$E$4:$E$53</definedName>
    <definedName name="_xlchart.v5.2" hidden="1">'Dataset Clean Up'!$D$2:$D$52</definedName>
    <definedName name="_xlchart.v5.3" hidden="1">'Dataset Clean Up'!$G$1</definedName>
    <definedName name="_xlchart.v5.4" hidden="1">'Dataset Model'!$A$3</definedName>
    <definedName name="_xlchart.v5.5" hidden="1">'Dataset Model'!$A$4:$A$53</definedName>
    <definedName name="_xlchart.v5.6" hidden="1">'Dataset Model'!$C$3</definedName>
    <definedName name="_xlchart.v5.7" hidden="1">'Dataset Model'!$C$4:$C$53</definedName>
    <definedName name="Slicer_State">#N/A</definedName>
    <definedName name="Slicer_State_or_Federal_Program">#N/A</definedName>
  </definedNames>
  <calcPr calcId="191029"/>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6" l="1"/>
  <c r="D2" i="6"/>
  <c r="E2" i="6"/>
  <c r="F2" i="6"/>
  <c r="G2" i="6"/>
  <c r="H2" i="6"/>
  <c r="I2" i="6"/>
  <c r="J2" i="6"/>
  <c r="C3" i="6"/>
  <c r="D3" i="6"/>
  <c r="E3" i="6"/>
  <c r="F3" i="6"/>
  <c r="G3" i="6"/>
  <c r="H3" i="6"/>
  <c r="I3" i="6"/>
  <c r="J3" i="6"/>
  <c r="C4" i="6"/>
  <c r="D4" i="6"/>
  <c r="E4" i="6"/>
  <c r="F4" i="6"/>
  <c r="G4" i="6"/>
  <c r="H4" i="6"/>
  <c r="H5" i="6" s="1"/>
  <c r="I4" i="6"/>
  <c r="J4" i="6"/>
  <c r="C6" i="6"/>
  <c r="D6" i="6"/>
  <c r="E6" i="6"/>
  <c r="F6" i="6"/>
  <c r="G6" i="6"/>
  <c r="H6" i="6"/>
  <c r="I6" i="6"/>
  <c r="J6" i="6"/>
  <c r="C7" i="6"/>
  <c r="D7" i="6"/>
  <c r="E7" i="6"/>
  <c r="F7" i="6"/>
  <c r="G7" i="6"/>
  <c r="H7" i="6"/>
  <c r="I7" i="6"/>
  <c r="J7" i="6"/>
  <c r="C8" i="6"/>
  <c r="D8" i="6"/>
  <c r="E8" i="6"/>
  <c r="F8" i="6"/>
  <c r="G8" i="6"/>
  <c r="H8" i="6"/>
  <c r="I8" i="6"/>
  <c r="J8" i="6"/>
  <c r="C9" i="6"/>
  <c r="C10" i="6" s="1"/>
  <c r="D9" i="6"/>
  <c r="D10" i="6" s="1"/>
  <c r="E9" i="6"/>
  <c r="E10" i="6" s="1"/>
  <c r="F9" i="6"/>
  <c r="F10" i="6" s="1"/>
  <c r="G9" i="6"/>
  <c r="G10" i="6" s="1"/>
  <c r="H9" i="6"/>
  <c r="H10" i="6" s="1"/>
  <c r="I9" i="6"/>
  <c r="I10" i="6" s="1"/>
  <c r="J9" i="6"/>
  <c r="J10" i="6" s="1"/>
  <c r="B9" i="6"/>
  <c r="B10" i="6" s="1"/>
  <c r="B8" i="6"/>
  <c r="B7" i="6"/>
  <c r="B6" i="6"/>
  <c r="B4" i="6"/>
  <c r="C9" i="3"/>
  <c r="C12" i="3" s="1"/>
  <c r="C13" i="3" s="1"/>
  <c r="D9" i="3"/>
  <c r="D10" i="3" s="1"/>
  <c r="E9" i="3"/>
  <c r="E10" i="3" s="1"/>
  <c r="F9" i="3"/>
  <c r="F10" i="3" s="1"/>
  <c r="G9" i="3"/>
  <c r="G12" i="3" s="1"/>
  <c r="G13" i="3" s="1"/>
  <c r="H9" i="3"/>
  <c r="H10" i="3" s="1"/>
  <c r="I9" i="3"/>
  <c r="I10" i="3" s="1"/>
  <c r="J9" i="3"/>
  <c r="J12" i="3" s="1"/>
  <c r="J13" i="3" s="1"/>
  <c r="B3" i="6"/>
  <c r="B2" i="6"/>
  <c r="B9" i="3"/>
  <c r="C2" i="3"/>
  <c r="D2" i="3"/>
  <c r="E2" i="3"/>
  <c r="F2" i="3"/>
  <c r="G2" i="3"/>
  <c r="H2" i="3"/>
  <c r="I2" i="3"/>
  <c r="J2" i="3"/>
  <c r="C3" i="3"/>
  <c r="D3" i="3"/>
  <c r="E3" i="3"/>
  <c r="F3" i="3"/>
  <c r="G3" i="3"/>
  <c r="H3" i="3"/>
  <c r="I3" i="3"/>
  <c r="J3" i="3"/>
  <c r="C4" i="3"/>
  <c r="D4" i="3"/>
  <c r="E4" i="3"/>
  <c r="F4" i="3"/>
  <c r="G4" i="3"/>
  <c r="H4" i="3"/>
  <c r="H5" i="3" s="1"/>
  <c r="I4" i="3"/>
  <c r="I5" i="3" s="1"/>
  <c r="J4" i="3"/>
  <c r="C5" i="3"/>
  <c r="D5" i="3"/>
  <c r="E5" i="3"/>
  <c r="F5" i="3"/>
  <c r="G5" i="3"/>
  <c r="J5" i="3"/>
  <c r="C6" i="3"/>
  <c r="D6" i="3"/>
  <c r="E6" i="3"/>
  <c r="F6" i="3"/>
  <c r="G6" i="3"/>
  <c r="H6" i="3"/>
  <c r="I6" i="3"/>
  <c r="J6" i="3"/>
  <c r="C7" i="3"/>
  <c r="D7" i="3"/>
  <c r="E7" i="3"/>
  <c r="F7" i="3"/>
  <c r="G7" i="3"/>
  <c r="H7" i="3"/>
  <c r="I7" i="3"/>
  <c r="J7" i="3"/>
  <c r="C8" i="3"/>
  <c r="D8" i="3"/>
  <c r="E8" i="3"/>
  <c r="F8" i="3"/>
  <c r="G8" i="3"/>
  <c r="H8" i="3"/>
  <c r="I8" i="3"/>
  <c r="J8" i="3"/>
  <c r="B8" i="3"/>
  <c r="B7" i="3"/>
  <c r="B6" i="3"/>
  <c r="B4" i="3"/>
  <c r="B3" i="3"/>
  <c r="B2" i="3"/>
  <c r="F5" i="6" l="1"/>
  <c r="E5" i="6"/>
  <c r="C5" i="6"/>
  <c r="G5" i="6"/>
  <c r="G12" i="6"/>
  <c r="G13" i="6" s="1"/>
  <c r="E12" i="3"/>
  <c r="E13" i="3" s="1"/>
  <c r="C12" i="6"/>
  <c r="C13" i="6" s="1"/>
  <c r="I5" i="6"/>
  <c r="D5" i="6"/>
  <c r="F12" i="6"/>
  <c r="F13" i="6" s="1"/>
  <c r="D12" i="3"/>
  <c r="D13" i="3" s="1"/>
  <c r="F12" i="3"/>
  <c r="F13" i="3" s="1"/>
  <c r="D12" i="6"/>
  <c r="D13" i="6" s="1"/>
  <c r="E12" i="6"/>
  <c r="E13" i="6" s="1"/>
  <c r="C10" i="3"/>
  <c r="H12" i="6"/>
  <c r="H13" i="6" s="1"/>
  <c r="J10" i="3"/>
  <c r="H12" i="3"/>
  <c r="H13" i="3" s="1"/>
  <c r="G10" i="3"/>
  <c r="J5" i="6"/>
  <c r="J12" i="6"/>
  <c r="J13" i="6" s="1"/>
  <c r="I12" i="6"/>
  <c r="I13" i="6" s="1"/>
  <c r="I12" i="3"/>
  <c r="I13" i="3" s="1"/>
  <c r="B12" i="6"/>
  <c r="B13" i="6" s="1"/>
  <c r="B5" i="6"/>
  <c r="B10" i="3"/>
  <c r="B12" i="3" l="1"/>
  <c r="B13" i="3" s="1"/>
  <c r="B5" i="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0">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futureMetadata>
  <valueMetadata count="5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valueMetadata>
</metadata>
</file>

<file path=xl/sharedStrings.xml><?xml version="1.0" encoding="utf-8"?>
<sst xmlns="http://schemas.openxmlformats.org/spreadsheetml/2006/main" count="345" uniqueCount="133">
  <si>
    <t>State</t>
  </si>
  <si>
    <t>Number of Fatalities, 2012</t>
  </si>
  <si>
    <t>Rate of Fatalities, 2012</t>
  </si>
  <si>
    <t>State Rank, Fatalities 2012</t>
  </si>
  <si>
    <t>Number of Injuries/Illnesses 2012</t>
  </si>
  <si>
    <t>Injuries/Illnesses 2012 Rate</t>
  </si>
  <si>
    <t>Penalties FY 2013 (Average $)</t>
  </si>
  <si>
    <t>Penalties FY 2013 (Rank)</t>
  </si>
  <si>
    <t>Inspectors</t>
  </si>
  <si>
    <t>Years to Inspect Each Workplace Once</t>
  </si>
  <si>
    <t>State or Federal Program</t>
  </si>
  <si>
    <t>South Carolina
(33.99882060100049, -81.04536765699964)</t>
  </si>
  <si>
    <t>West Virginia
(38.665511497000466, -80.71263935099967)</t>
  </si>
  <si>
    <t>Federal</t>
  </si>
  <si>
    <t>Massachusetts
(42.27687306500047, -72.08268985899963)</t>
  </si>
  <si>
    <t>Tennessee
(35.680943063000484, -85.77448642199965)</t>
  </si>
  <si>
    <t>Oklahoma
(35.472034350000456, -97.52106845499969)</t>
  </si>
  <si>
    <t>Illinois
(40.48501278700047, -88.99770813999965)</t>
  </si>
  <si>
    <t>Nebraska
(41.64104043900045, -99.36571864599966)</t>
  </si>
  <si>
    <t>Delaware
(39.00883351400046, -75.57773943699965)</t>
  </si>
  <si>
    <t>Hawaii
(21.30485166200043, -157.85774691599974)</t>
  </si>
  <si>
    <t>Iowa
(42.469404401000475, -93.81648936699969)</t>
  </si>
  <si>
    <t>Arizona
(34.865973091000455, -111.76380949799972)</t>
  </si>
  <si>
    <t>Florida
(28.932042899000464, -81.92895558499964)</t>
  </si>
  <si>
    <t>Virginia
(37.54268075100049, -78.45788924199968)</t>
  </si>
  <si>
    <t>Missouri
(38.63579372300046, -92.56629737199967)</t>
  </si>
  <si>
    <t>Michigan
(44.66131575600048, -84.71438724399968)</t>
  </si>
  <si>
    <t>Indiana
(39.76691364600049, -86.14995579899966)</t>
  </si>
  <si>
    <t>North Carolina
(35.46622388600048, -79.15924924699965)</t>
  </si>
  <si>
    <t>New Hampshire
(43.6559537330005, -71.50035726399966)</t>
  </si>
  <si>
    <t>New Mexico
(34.52088247800049, -106.24057768899968)</t>
  </si>
  <si>
    <t>Pennsylvania
(40.79373106100047, -77.86069775999965)</t>
  </si>
  <si>
    <t>South Dakota
(44.35313342000046, -100.37352811899967)</t>
  </si>
  <si>
    <t>New York
(42.82700023900048, -75.54396639699968)</t>
  </si>
  <si>
    <t>Utah
(39.36070374600047, -111.5871285339997)</t>
  </si>
  <si>
    <t>Maine
(45.254228663000504, -68.98502952999962)</t>
  </si>
  <si>
    <t>Montana
(47.066526051000494, -109.42441687999968)</t>
  </si>
  <si>
    <t>Vermont
(43.62538292400046, -72.51763944499965)</t>
  </si>
  <si>
    <t>Arkansas
(34.748651751000466, -92.27448794899965)</t>
  </si>
  <si>
    <t>Nevada
(39.49324126500045, -117.07183978499972)</t>
  </si>
  <si>
    <t>Kentucky
(37.645973909000475, -84.77496612599964)</t>
  </si>
  <si>
    <t>Maryland
(39.2905806980005, -76.60925970899967)</t>
  </si>
  <si>
    <t>Alabama
(32.84057327200048, -86.63185803899967)</t>
  </si>
  <si>
    <t>Connecticut
(41.56266394200048, -72.64983753699966)</t>
  </si>
  <si>
    <t>Oregon
(44.567446178000466, -120.15502977999972)</t>
  </si>
  <si>
    <t>Colorado
(38.84384047000049, -106.13360888799969)</t>
  </si>
  <si>
    <t>Ohio
(40.06021029700048, -82.40425685299965)</t>
  </si>
  <si>
    <t>Wyoming
(43.23554147100049, -108.10982744299969)</t>
  </si>
  <si>
    <t>Minnesota
(46.35564867700049, -94.79419697699967)</t>
  </si>
  <si>
    <t>Kansas
(38.34774033400049, -98.20077655499966)</t>
  </si>
  <si>
    <t>Idaho
(43.682630058000484, -114.3637261449997)</t>
  </si>
  <si>
    <t>Washington
(47.522287905000496, -120.47002746299972)</t>
  </si>
  <si>
    <t>Wisconsin
(44.3931903350005, -89.81636715299965)</t>
  </si>
  <si>
    <t>Mississippi
(32.74551123200047, -89.53802764499966)</t>
  </si>
  <si>
    <t>Louisiana
(31.312662564000448, -92.44567554599968)</t>
  </si>
  <si>
    <t>Georgia
(32.83968004200045, -83.62757601199968)</t>
  </si>
  <si>
    <t>Rhode Island
(41.70828281900049, -71.52246918099962)</t>
  </si>
  <si>
    <t>Alaska
(64.84507923900048, -147.72205669099972)</t>
  </si>
  <si>
    <t>New Jersey
(40.1305700530005, -74.27368565099965)</t>
  </si>
  <si>
    <t>North Dakota
(47.47531738700047, -100.11842599699969)</t>
  </si>
  <si>
    <t>Texas
(31.827243635000457, -99.4267664729997)</t>
  </si>
  <si>
    <t>California
(37.638640488000476, -120.99999889499969)</t>
  </si>
  <si>
    <t>Range</t>
  </si>
  <si>
    <t>Median</t>
  </si>
  <si>
    <t>Mode</t>
  </si>
  <si>
    <t xml:space="preserve">Total: </t>
  </si>
  <si>
    <t>Min</t>
  </si>
  <si>
    <t>Max</t>
  </si>
  <si>
    <t>Mean</t>
  </si>
  <si>
    <t>Standard Diviation</t>
  </si>
  <si>
    <t>Confidence Interval</t>
  </si>
  <si>
    <t>Outliers low</t>
  </si>
  <si>
    <t>Outliers high</t>
  </si>
  <si>
    <t>NA</t>
  </si>
  <si>
    <t>Number of Outliers</t>
  </si>
  <si>
    <t>33.99882060100049, -81.04536765699964</t>
  </si>
  <si>
    <t>38.665511497000466, -80.71263935099967</t>
  </si>
  <si>
    <t>42.27687306500047, -72.08268985899963</t>
  </si>
  <si>
    <t>35.680943063000484, -85.77448642199965</t>
  </si>
  <si>
    <t>35.472034350000456, -97.52106845499969</t>
  </si>
  <si>
    <t>40.48501278700047, -88.99770813999965</t>
  </si>
  <si>
    <t>41.64104043900045, -99.36571864599966</t>
  </si>
  <si>
    <t>39.00883351400046, -75.57773943699965</t>
  </si>
  <si>
    <t>21.30485166200043, -157.85774691599974</t>
  </si>
  <si>
    <t>42.469404401000475, -93.81648936699969</t>
  </si>
  <si>
    <t>34.865973091000455, -111.76380949799972</t>
  </si>
  <si>
    <t>28.932042899000464, -81.92895558499964</t>
  </si>
  <si>
    <t>37.54268075100049, -78.45788924199968</t>
  </si>
  <si>
    <t>38.63579372300046, -92.56629737199967</t>
  </si>
  <si>
    <t>44.66131575600048, -84.71438724399968</t>
  </si>
  <si>
    <t>39.76691364600049, -86.14995579899966</t>
  </si>
  <si>
    <t>35.46622388600048, -79.15924924699965</t>
  </si>
  <si>
    <t>43.6559537330005, -71.50035726399966</t>
  </si>
  <si>
    <t>34.52088247800049, -106.24057768899968</t>
  </si>
  <si>
    <t>40.79373106100047, -77.86069775999965</t>
  </si>
  <si>
    <t>44.35313342000046, -100.37352811899967</t>
  </si>
  <si>
    <t>42.82700023900048, -75.54396639699968</t>
  </si>
  <si>
    <t>39.36070374600047, -111.5871285339997</t>
  </si>
  <si>
    <t>45.254228663000504, -68.98502952999962</t>
  </si>
  <si>
    <t>47.066526051000494, -109.42441687999968</t>
  </si>
  <si>
    <t>43.62538292400046, -72.51763944499965</t>
  </si>
  <si>
    <t>34.748651751000466, -92.27448794899965</t>
  </si>
  <si>
    <t>39.49324126500045, -117.07183978499972</t>
  </si>
  <si>
    <t>37.645973909000475, -84.77496612599964</t>
  </si>
  <si>
    <t>39.2905806980005, -76.60925970899967</t>
  </si>
  <si>
    <t>32.84057327200048, -86.63185803899967</t>
  </si>
  <si>
    <t>41.56266394200048, -72.64983753699966</t>
  </si>
  <si>
    <t>44.567446178000466, -120.15502977999972</t>
  </si>
  <si>
    <t>38.84384047000049, -106.13360888799969</t>
  </si>
  <si>
    <t>40.06021029700048, -82.40425685299965</t>
  </si>
  <si>
    <t>43.23554147100049, -108.10982744299969</t>
  </si>
  <si>
    <t>46.35564867700049, -94.79419697699967</t>
  </si>
  <si>
    <t>38.34774033400049, -98.20077655499966</t>
  </si>
  <si>
    <t>43.682630058000484, -114.3637261449997</t>
  </si>
  <si>
    <t>47.522287905000496, -120.47002746299972</t>
  </si>
  <si>
    <t>44.3931903350005, -89.81636715299965</t>
  </si>
  <si>
    <t>32.74551123200047, -89.53802764499966</t>
  </si>
  <si>
    <t>31.312662564000448, -92.44567554599968</t>
  </si>
  <si>
    <t>32.83968004200045, -83.62757601199968</t>
  </si>
  <si>
    <t>41.70828281900049, -71.52246918099962</t>
  </si>
  <si>
    <t>64.84507923900048, -147.72205669099972</t>
  </si>
  <si>
    <t>40.1305700530005, -74.27368565099965</t>
  </si>
  <si>
    <t>47.47531738700047, -100.11842599699969</t>
  </si>
  <si>
    <t>31.827243635000457, -99.4267664729997</t>
  </si>
  <si>
    <t>37.638640488000476, -120.99999889499969</t>
  </si>
  <si>
    <t>State Longitude &amp; Latitude</t>
  </si>
  <si>
    <t>Total or National, Average</t>
  </si>
  <si>
    <t>State Rank, Fatalities</t>
  </si>
  <si>
    <t>Rate, Fatalities</t>
  </si>
  <si>
    <t>Rate, Injuries/Illnesses</t>
  </si>
  <si>
    <t># of Fatalities</t>
  </si>
  <si>
    <t># of Injuries/Illnesses</t>
  </si>
  <si>
    <t># of Inspectors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</si>
</sst>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000000"/>
      <name val="Aptos Narrow"/>
      <family val="2"/>
      <scheme val="minor"/>
    </font>
    <font>
      <sz val="1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0" fontId="0" fillId="0" borderId="0" xfId="0" applyAlignment="1">
      <alignment wrapText="1"/>
    </xf>
    <xf numFmtId="0" fontId="0" fillId="0" borderId="10" xfId="0" applyBorder="1"/>
    <xf numFmtId="0" fontId="18" fillId="0" borderId="10" xfId="0" applyFont="1" applyBorder="1"/>
    <xf numFmtId="0" fontId="19" fillId="0" borderId="10" xfId="0" applyFont="1" applyBorder="1"/>
    <xf numFmtId="44" fontId="0" fillId="0" borderId="0" xfId="42" applyFont="1"/>
    <xf numFmtId="4" fontId="0" fillId="0" borderId="0" xfId="0" applyNumberFormat="1"/>
    <xf numFmtId="0" fontId="0" fillId="0" borderId="10" xfId="0" applyFill="1" applyBorder="1"/>
    <xf numFmtId="0" fontId="0" fillId="0" borderId="0" xfId="0" applyFill="1"/>
    <xf numFmtId="0" fontId="18" fillId="0" borderId="10" xfId="0" applyFont="1" applyFill="1" applyBorder="1"/>
    <xf numFmtId="164" fontId="0" fillId="0" borderId="10" xfId="0" applyNumberFormat="1" applyFill="1" applyBorder="1"/>
    <xf numFmtId="0" fontId="19" fillId="0" borderId="1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4" formatCode="#,##0.00"/>
    </dxf>
    <dxf>
      <alignment horizontal="general" vertical="bottom" textRotation="0" wrapText="1" indent="0" justifyLastLine="0" shrinkToFit="0" readingOrder="0"/>
    </dxf>
    <dxf>
      <numFmt numFmtId="4" formatCode="#,##0.0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 of Fatalities vs</a:t>
            </a:r>
            <a:r>
              <a:rPr lang="en-US" baseline="0"/>
              <a:t> Average Years to Inspect Each Workplace Once</a:t>
            </a:r>
            <a:endParaRPr lang="en-US"/>
          </a:p>
        </c:rich>
      </c:tx>
      <c:layout>
        <c:manualLayout>
          <c:xMode val="edge"/>
          <c:yMode val="edge"/>
          <c:x val="0.12366041890257014"/>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Pt>
            <c:idx val="35"/>
            <c:marker>
              <c:symbol val="circle"/>
              <c:size val="5"/>
              <c:spPr>
                <a:solidFill>
                  <a:schemeClr val="accent1"/>
                </a:solidFill>
                <a:ln w="3175">
                  <a:noFill/>
                </a:ln>
                <a:effectLst/>
              </c:spPr>
            </c:marker>
            <c:bubble3D val="0"/>
            <c:extLst>
              <c:ext xmlns:c16="http://schemas.microsoft.com/office/drawing/2014/chart" uri="{C3380CC4-5D6E-409C-BE32-E72D297353CC}">
                <c16:uniqueId val="{00000000-3A46-469E-BE7D-5492F3327034}"/>
              </c:ext>
            </c:extLst>
          </c:dPt>
          <c:trendline>
            <c:spPr>
              <a:ln w="25400" cap="rnd" cmpd="sng">
                <a:solidFill>
                  <a:schemeClr val="accent1">
                    <a:lumMod val="60000"/>
                    <a:lumOff val="40000"/>
                  </a:schemeClr>
                </a:solidFill>
                <a:prstDash val="solid"/>
              </a:ln>
              <a:effectLst/>
            </c:spPr>
            <c:trendlineType val="linear"/>
            <c:dispRSqr val="0"/>
            <c:dispEq val="1"/>
            <c:trendlineLbl>
              <c:layout>
                <c:manualLayout>
                  <c:x val="1.1684089986444051E-2"/>
                  <c:y val="-7.899724894316530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'Dataset Model'!$C$4:$C$53</c:f>
              <c:numCache>
                <c:formatCode>General</c:formatCode>
                <c:ptCount val="50"/>
                <c:pt idx="0">
                  <c:v>3.5</c:v>
                </c:pt>
                <c:pt idx="1">
                  <c:v>6.9</c:v>
                </c:pt>
                <c:pt idx="2">
                  <c:v>1.4</c:v>
                </c:pt>
                <c:pt idx="3">
                  <c:v>3.8</c:v>
                </c:pt>
                <c:pt idx="4">
                  <c:v>6.1</c:v>
                </c:pt>
                <c:pt idx="5">
                  <c:v>2.5</c:v>
                </c:pt>
                <c:pt idx="6">
                  <c:v>5.2</c:v>
                </c:pt>
                <c:pt idx="7">
                  <c:v>3.1</c:v>
                </c:pt>
                <c:pt idx="8">
                  <c:v>3.4</c:v>
                </c:pt>
                <c:pt idx="9">
                  <c:v>6.6</c:v>
                </c:pt>
                <c:pt idx="10">
                  <c:v>2.2999999999999998</c:v>
                </c:pt>
                <c:pt idx="11">
                  <c:v>2.7</c:v>
                </c:pt>
                <c:pt idx="12">
                  <c:v>3.8</c:v>
                </c:pt>
                <c:pt idx="13">
                  <c:v>3.3</c:v>
                </c:pt>
                <c:pt idx="14">
                  <c:v>3.4</c:v>
                </c:pt>
                <c:pt idx="15">
                  <c:v>4.2</c:v>
                </c:pt>
                <c:pt idx="16">
                  <c:v>3.5</c:v>
                </c:pt>
                <c:pt idx="17">
                  <c:v>2.2000000000000002</c:v>
                </c:pt>
                <c:pt idx="18">
                  <c:v>4.8</c:v>
                </c:pt>
                <c:pt idx="19">
                  <c:v>3.4</c:v>
                </c:pt>
                <c:pt idx="20">
                  <c:v>6.7</c:v>
                </c:pt>
                <c:pt idx="21">
                  <c:v>2.4</c:v>
                </c:pt>
                <c:pt idx="22">
                  <c:v>3</c:v>
                </c:pt>
                <c:pt idx="23">
                  <c:v>3.2</c:v>
                </c:pt>
                <c:pt idx="24">
                  <c:v>7.3</c:v>
                </c:pt>
                <c:pt idx="25">
                  <c:v>3.5</c:v>
                </c:pt>
                <c:pt idx="26">
                  <c:v>5.4</c:v>
                </c:pt>
                <c:pt idx="27">
                  <c:v>3.6</c:v>
                </c:pt>
                <c:pt idx="28">
                  <c:v>4.9000000000000004</c:v>
                </c:pt>
                <c:pt idx="29">
                  <c:v>2.6</c:v>
                </c:pt>
                <c:pt idx="30">
                  <c:v>4.3</c:v>
                </c:pt>
                <c:pt idx="31">
                  <c:v>2.1</c:v>
                </c:pt>
                <c:pt idx="32">
                  <c:v>2.6</c:v>
                </c:pt>
                <c:pt idx="33">
                  <c:v>3.5</c:v>
                </c:pt>
                <c:pt idx="34">
                  <c:v>3.1</c:v>
                </c:pt>
                <c:pt idx="35">
                  <c:v>12.2</c:v>
                </c:pt>
                <c:pt idx="36">
                  <c:v>2.6</c:v>
                </c:pt>
                <c:pt idx="37">
                  <c:v>5.7</c:v>
                </c:pt>
                <c:pt idx="38">
                  <c:v>2.7</c:v>
                </c:pt>
                <c:pt idx="39">
                  <c:v>2.2000000000000002</c:v>
                </c:pt>
                <c:pt idx="40">
                  <c:v>4</c:v>
                </c:pt>
                <c:pt idx="41">
                  <c:v>5.5</c:v>
                </c:pt>
                <c:pt idx="42">
                  <c:v>6.4</c:v>
                </c:pt>
                <c:pt idx="43">
                  <c:v>2.5</c:v>
                </c:pt>
                <c:pt idx="44">
                  <c:v>1.7</c:v>
                </c:pt>
                <c:pt idx="45">
                  <c:v>8.9</c:v>
                </c:pt>
                <c:pt idx="46">
                  <c:v>2.4</c:v>
                </c:pt>
                <c:pt idx="47">
                  <c:v>17.7</c:v>
                </c:pt>
                <c:pt idx="48">
                  <c:v>4.8</c:v>
                </c:pt>
                <c:pt idx="49">
                  <c:v>2.2999999999999998</c:v>
                </c:pt>
              </c:numCache>
            </c:numRef>
          </c:xVal>
          <c:yVal>
            <c:numRef>
              <c:f>'Dataset Model'!$J$4:$J$53</c:f>
              <c:numCache>
                <c:formatCode>General</c:formatCode>
                <c:ptCount val="50"/>
                <c:pt idx="0">
                  <c:v>1.1100000000000001</c:v>
                </c:pt>
                <c:pt idx="1">
                  <c:v>1.73</c:v>
                </c:pt>
                <c:pt idx="2">
                  <c:v>1.23</c:v>
                </c:pt>
                <c:pt idx="3">
                  <c:v>0.82</c:v>
                </c:pt>
                <c:pt idx="4">
                  <c:v>1.31</c:v>
                </c:pt>
                <c:pt idx="5">
                  <c:v>1.37</c:v>
                </c:pt>
                <c:pt idx="6">
                  <c:v>1.28</c:v>
                </c:pt>
                <c:pt idx="7">
                  <c:v>1.75</c:v>
                </c:pt>
                <c:pt idx="8">
                  <c:v>0.79</c:v>
                </c:pt>
                <c:pt idx="9">
                  <c:v>0.98</c:v>
                </c:pt>
                <c:pt idx="10">
                  <c:v>1.26</c:v>
                </c:pt>
                <c:pt idx="11">
                  <c:v>2.38</c:v>
                </c:pt>
                <c:pt idx="12">
                  <c:v>0.82</c:v>
                </c:pt>
                <c:pt idx="13">
                  <c:v>1.18</c:v>
                </c:pt>
                <c:pt idx="14">
                  <c:v>0.45</c:v>
                </c:pt>
                <c:pt idx="15">
                  <c:v>1.04</c:v>
                </c:pt>
                <c:pt idx="16">
                  <c:v>0.6</c:v>
                </c:pt>
                <c:pt idx="17">
                  <c:v>1.19</c:v>
                </c:pt>
                <c:pt idx="18">
                  <c:v>1.91</c:v>
                </c:pt>
                <c:pt idx="19">
                  <c:v>1.25</c:v>
                </c:pt>
                <c:pt idx="20">
                  <c:v>5.21</c:v>
                </c:pt>
                <c:pt idx="21">
                  <c:v>1.84</c:v>
                </c:pt>
                <c:pt idx="22">
                  <c:v>0.81</c:v>
                </c:pt>
                <c:pt idx="23">
                  <c:v>0.8</c:v>
                </c:pt>
                <c:pt idx="24">
                  <c:v>1.35</c:v>
                </c:pt>
                <c:pt idx="25">
                  <c:v>0.68</c:v>
                </c:pt>
                <c:pt idx="26">
                  <c:v>2.37</c:v>
                </c:pt>
                <c:pt idx="27">
                  <c:v>0.49</c:v>
                </c:pt>
                <c:pt idx="28">
                  <c:v>1.24</c:v>
                </c:pt>
                <c:pt idx="29">
                  <c:v>1.08</c:v>
                </c:pt>
                <c:pt idx="30">
                  <c:v>0.94</c:v>
                </c:pt>
                <c:pt idx="31">
                  <c:v>1.07</c:v>
                </c:pt>
                <c:pt idx="32">
                  <c:v>0.31</c:v>
                </c:pt>
                <c:pt idx="33">
                  <c:v>1.22</c:v>
                </c:pt>
                <c:pt idx="34">
                  <c:v>1.1200000000000001</c:v>
                </c:pt>
                <c:pt idx="35">
                  <c:v>1.01</c:v>
                </c:pt>
                <c:pt idx="36">
                  <c:v>0.56999999999999995</c:v>
                </c:pt>
                <c:pt idx="37">
                  <c:v>1.1000000000000001</c:v>
                </c:pt>
                <c:pt idx="38">
                  <c:v>1.08</c:v>
                </c:pt>
                <c:pt idx="39">
                  <c:v>0.5</c:v>
                </c:pt>
                <c:pt idx="40">
                  <c:v>1.04</c:v>
                </c:pt>
                <c:pt idx="41">
                  <c:v>1.1200000000000001</c:v>
                </c:pt>
                <c:pt idx="42">
                  <c:v>2.06</c:v>
                </c:pt>
                <c:pt idx="43">
                  <c:v>1.38</c:v>
                </c:pt>
                <c:pt idx="44">
                  <c:v>1.03</c:v>
                </c:pt>
                <c:pt idx="45">
                  <c:v>0.57999999999999996</c:v>
                </c:pt>
                <c:pt idx="46">
                  <c:v>1.23</c:v>
                </c:pt>
                <c:pt idx="47">
                  <c:v>1.1100000000000001</c:v>
                </c:pt>
                <c:pt idx="48">
                  <c:v>1.36</c:v>
                </c:pt>
                <c:pt idx="49">
                  <c:v>1.79</c:v>
                </c:pt>
              </c:numCache>
            </c:numRef>
          </c:yVal>
          <c:smooth val="0"/>
          <c:extLst>
            <c:ext xmlns:c16="http://schemas.microsoft.com/office/drawing/2014/chart" uri="{C3380CC4-5D6E-409C-BE32-E72D297353CC}">
              <c16:uniqueId val="{00000002-3A46-469E-BE7D-5492F3327034}"/>
            </c:ext>
          </c:extLst>
        </c:ser>
        <c:dLbls>
          <c:showLegendKey val="0"/>
          <c:showVal val="0"/>
          <c:showCatName val="0"/>
          <c:showSerName val="0"/>
          <c:showPercent val="0"/>
          <c:showBubbleSize val="0"/>
        </c:dLbls>
        <c:axId val="2028499615"/>
        <c:axId val="2028505855"/>
      </c:scatterChart>
      <c:valAx>
        <c:axId val="20284996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Years to Inspect Each Workplace Once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05855"/>
        <c:crosses val="autoZero"/>
        <c:crossBetween val="midCat"/>
      </c:valAx>
      <c:valAx>
        <c:axId val="202850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 of Fatalities</a:t>
                </a:r>
                <a:r>
                  <a:rPr lang="en-US" baseline="0"/>
                  <a:t> in 2012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996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Inspectors</a:t>
            </a:r>
            <a:r>
              <a:rPr lang="en-US" baseline="0"/>
              <a:t> </a:t>
            </a:r>
            <a:r>
              <a:rPr lang="en-US"/>
              <a:t>vs</a:t>
            </a:r>
            <a:r>
              <a:rPr lang="en-US" baseline="0"/>
              <a:t> Average Years to Inspect Each Workplace Once</a:t>
            </a:r>
            <a:endParaRPr lang="en-US"/>
          </a:p>
        </c:rich>
      </c:tx>
      <c:layout>
        <c:manualLayout>
          <c:xMode val="edge"/>
          <c:yMode val="edge"/>
          <c:x val="0.12366041890257014"/>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Pt>
            <c:idx val="35"/>
            <c:marker>
              <c:symbol val="circle"/>
              <c:size val="5"/>
              <c:spPr>
                <a:solidFill>
                  <a:schemeClr val="accent1"/>
                </a:solidFill>
                <a:ln w="3175">
                  <a:noFill/>
                </a:ln>
                <a:effectLst/>
              </c:spPr>
            </c:marker>
            <c:bubble3D val="0"/>
            <c:extLst>
              <c:ext xmlns:c16="http://schemas.microsoft.com/office/drawing/2014/chart" uri="{C3380CC4-5D6E-409C-BE32-E72D297353CC}">
                <c16:uniqueId val="{00000000-FD6D-4991-85BF-4B3B5DB74BAE}"/>
              </c:ext>
            </c:extLst>
          </c:dPt>
          <c:trendline>
            <c:spPr>
              <a:ln w="25400" cap="rnd" cmpd="sng">
                <a:solidFill>
                  <a:schemeClr val="accent1">
                    <a:lumMod val="60000"/>
                    <a:lumOff val="40000"/>
                  </a:schemeClr>
                </a:solidFill>
                <a:prstDash val="solid"/>
              </a:ln>
              <a:effectLst/>
            </c:spPr>
            <c:trendlineType val="linear"/>
            <c:dispRSqr val="0"/>
            <c:dispEq val="1"/>
            <c:trendlineLbl>
              <c:layout>
                <c:manualLayout>
                  <c:x val="1.2354901045870907E-2"/>
                  <c:y val="-0.165889553275639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'Dataset Model'!$J$4:$J$53</c:f>
              <c:numCache>
                <c:formatCode>General</c:formatCode>
                <c:ptCount val="50"/>
                <c:pt idx="0">
                  <c:v>1.1100000000000001</c:v>
                </c:pt>
                <c:pt idx="1">
                  <c:v>1.73</c:v>
                </c:pt>
                <c:pt idx="2">
                  <c:v>1.23</c:v>
                </c:pt>
                <c:pt idx="3">
                  <c:v>0.82</c:v>
                </c:pt>
                <c:pt idx="4">
                  <c:v>1.31</c:v>
                </c:pt>
                <c:pt idx="5">
                  <c:v>1.37</c:v>
                </c:pt>
                <c:pt idx="6">
                  <c:v>1.28</c:v>
                </c:pt>
                <c:pt idx="7">
                  <c:v>1.75</c:v>
                </c:pt>
                <c:pt idx="8">
                  <c:v>0.79</c:v>
                </c:pt>
                <c:pt idx="9">
                  <c:v>0.98</c:v>
                </c:pt>
                <c:pt idx="10">
                  <c:v>1.26</c:v>
                </c:pt>
                <c:pt idx="11">
                  <c:v>2.38</c:v>
                </c:pt>
                <c:pt idx="12">
                  <c:v>0.82</c:v>
                </c:pt>
                <c:pt idx="13">
                  <c:v>1.18</c:v>
                </c:pt>
                <c:pt idx="14">
                  <c:v>0.45</c:v>
                </c:pt>
                <c:pt idx="15">
                  <c:v>1.04</c:v>
                </c:pt>
                <c:pt idx="16">
                  <c:v>0.6</c:v>
                </c:pt>
                <c:pt idx="17">
                  <c:v>1.19</c:v>
                </c:pt>
                <c:pt idx="18">
                  <c:v>1.91</c:v>
                </c:pt>
                <c:pt idx="19">
                  <c:v>1.25</c:v>
                </c:pt>
                <c:pt idx="20">
                  <c:v>5.21</c:v>
                </c:pt>
                <c:pt idx="21">
                  <c:v>1.84</c:v>
                </c:pt>
                <c:pt idx="22">
                  <c:v>0.81</c:v>
                </c:pt>
                <c:pt idx="23">
                  <c:v>0.8</c:v>
                </c:pt>
                <c:pt idx="24">
                  <c:v>1.35</c:v>
                </c:pt>
                <c:pt idx="25">
                  <c:v>0.68</c:v>
                </c:pt>
                <c:pt idx="26">
                  <c:v>2.37</c:v>
                </c:pt>
                <c:pt idx="27">
                  <c:v>0.49</c:v>
                </c:pt>
                <c:pt idx="28">
                  <c:v>1.24</c:v>
                </c:pt>
                <c:pt idx="29">
                  <c:v>1.08</c:v>
                </c:pt>
                <c:pt idx="30">
                  <c:v>0.94</c:v>
                </c:pt>
                <c:pt idx="31">
                  <c:v>1.07</c:v>
                </c:pt>
                <c:pt idx="32">
                  <c:v>0.31</c:v>
                </c:pt>
                <c:pt idx="33">
                  <c:v>1.22</c:v>
                </c:pt>
                <c:pt idx="34">
                  <c:v>1.1200000000000001</c:v>
                </c:pt>
                <c:pt idx="35">
                  <c:v>1.01</c:v>
                </c:pt>
                <c:pt idx="36">
                  <c:v>0.56999999999999995</c:v>
                </c:pt>
                <c:pt idx="37">
                  <c:v>1.1000000000000001</c:v>
                </c:pt>
                <c:pt idx="38">
                  <c:v>1.08</c:v>
                </c:pt>
                <c:pt idx="39">
                  <c:v>0.5</c:v>
                </c:pt>
                <c:pt idx="40">
                  <c:v>1.04</c:v>
                </c:pt>
                <c:pt idx="41">
                  <c:v>1.1200000000000001</c:v>
                </c:pt>
                <c:pt idx="42">
                  <c:v>2.06</c:v>
                </c:pt>
                <c:pt idx="43">
                  <c:v>1.38</c:v>
                </c:pt>
                <c:pt idx="44">
                  <c:v>1.03</c:v>
                </c:pt>
                <c:pt idx="45">
                  <c:v>0.57999999999999996</c:v>
                </c:pt>
                <c:pt idx="46">
                  <c:v>1.23</c:v>
                </c:pt>
                <c:pt idx="47">
                  <c:v>1.1100000000000001</c:v>
                </c:pt>
                <c:pt idx="48">
                  <c:v>1.36</c:v>
                </c:pt>
                <c:pt idx="49">
                  <c:v>1.79</c:v>
                </c:pt>
              </c:numCache>
            </c:numRef>
          </c:xVal>
          <c:yVal>
            <c:numRef>
              <c:f>'Dataset Model'!$I$4:$I$53</c:f>
              <c:numCache>
                <c:formatCode>General</c:formatCode>
                <c:ptCount val="50"/>
                <c:pt idx="0">
                  <c:v>24</c:v>
                </c:pt>
                <c:pt idx="1">
                  <c:v>7</c:v>
                </c:pt>
                <c:pt idx="2">
                  <c:v>33</c:v>
                </c:pt>
                <c:pt idx="3">
                  <c:v>30</c:v>
                </c:pt>
                <c:pt idx="4">
                  <c:v>19</c:v>
                </c:pt>
                <c:pt idx="5">
                  <c:v>74</c:v>
                </c:pt>
                <c:pt idx="6">
                  <c:v>9</c:v>
                </c:pt>
                <c:pt idx="7">
                  <c:v>5</c:v>
                </c:pt>
                <c:pt idx="8">
                  <c:v>20</c:v>
                </c:pt>
                <c:pt idx="9">
                  <c:v>26</c:v>
                </c:pt>
                <c:pt idx="10">
                  <c:v>30</c:v>
                </c:pt>
                <c:pt idx="11">
                  <c:v>60</c:v>
                </c:pt>
                <c:pt idx="12">
                  <c:v>48</c:v>
                </c:pt>
                <c:pt idx="13">
                  <c:v>26</c:v>
                </c:pt>
                <c:pt idx="14">
                  <c:v>63</c:v>
                </c:pt>
                <c:pt idx="15">
                  <c:v>39</c:v>
                </c:pt>
                <c:pt idx="16">
                  <c:v>104</c:v>
                </c:pt>
                <c:pt idx="17">
                  <c:v>7</c:v>
                </c:pt>
                <c:pt idx="18">
                  <c:v>9</c:v>
                </c:pt>
                <c:pt idx="19">
                  <c:v>57</c:v>
                </c:pt>
                <c:pt idx="21">
                  <c:v>105</c:v>
                </c:pt>
                <c:pt idx="22">
                  <c:v>22</c:v>
                </c:pt>
                <c:pt idx="23">
                  <c:v>8</c:v>
                </c:pt>
                <c:pt idx="24">
                  <c:v>7</c:v>
                </c:pt>
                <c:pt idx="25">
                  <c:v>9</c:v>
                </c:pt>
                <c:pt idx="26">
                  <c:v>9</c:v>
                </c:pt>
                <c:pt idx="27">
                  <c:v>44</c:v>
                </c:pt>
                <c:pt idx="28">
                  <c:v>39</c:v>
                </c:pt>
                <c:pt idx="29">
                  <c:v>48</c:v>
                </c:pt>
                <c:pt idx="30">
                  <c:v>24</c:v>
                </c:pt>
                <c:pt idx="31">
                  <c:v>24</c:v>
                </c:pt>
                <c:pt idx="32">
                  <c:v>75</c:v>
                </c:pt>
                <c:pt idx="33">
                  <c:v>28</c:v>
                </c:pt>
                <c:pt idx="34">
                  <c:v>53</c:v>
                </c:pt>
                <c:pt idx="35">
                  <c:v>9</c:v>
                </c:pt>
                <c:pt idx="36">
                  <c:v>58</c:v>
                </c:pt>
                <c:pt idx="37">
                  <c:v>16</c:v>
                </c:pt>
                <c:pt idx="38">
                  <c:v>9</c:v>
                </c:pt>
                <c:pt idx="39">
                  <c:v>111</c:v>
                </c:pt>
                <c:pt idx="40">
                  <c:v>36</c:v>
                </c:pt>
                <c:pt idx="41">
                  <c:v>14</c:v>
                </c:pt>
                <c:pt idx="42">
                  <c:v>16</c:v>
                </c:pt>
                <c:pt idx="43">
                  <c:v>49</c:v>
                </c:pt>
                <c:pt idx="44">
                  <c:v>7</c:v>
                </c:pt>
                <c:pt idx="45">
                  <c:v>11</c:v>
                </c:pt>
                <c:pt idx="46">
                  <c:v>67</c:v>
                </c:pt>
                <c:pt idx="47">
                  <c:v>8</c:v>
                </c:pt>
                <c:pt idx="48">
                  <c:v>98</c:v>
                </c:pt>
                <c:pt idx="49">
                  <c:v>216</c:v>
                </c:pt>
              </c:numCache>
            </c:numRef>
          </c:yVal>
          <c:smooth val="0"/>
          <c:extLst>
            <c:ext xmlns:c16="http://schemas.microsoft.com/office/drawing/2014/chart" uri="{C3380CC4-5D6E-409C-BE32-E72D297353CC}">
              <c16:uniqueId val="{00000002-FD6D-4991-85BF-4B3B5DB74BAE}"/>
            </c:ext>
          </c:extLst>
        </c:ser>
        <c:dLbls>
          <c:showLegendKey val="0"/>
          <c:showVal val="0"/>
          <c:showCatName val="0"/>
          <c:showSerName val="0"/>
          <c:showPercent val="0"/>
          <c:showBubbleSize val="0"/>
        </c:dLbls>
        <c:axId val="2028499615"/>
        <c:axId val="2028505855"/>
      </c:scatterChart>
      <c:valAx>
        <c:axId val="20284996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Years to Inspect Each Workplace Once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05855"/>
        <c:crosses val="autoZero"/>
        <c:crossBetween val="midCat"/>
      </c:valAx>
      <c:valAx>
        <c:axId val="202850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Number of State Inspectors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996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Penalties FY 2013 (Average $) vs</a:t>
            </a:r>
            <a:r>
              <a:rPr lang="en-US" baseline="0"/>
              <a:t> Average Years to Inspect Each Workplace Once</a:t>
            </a:r>
            <a:endParaRPr lang="en-US"/>
          </a:p>
        </c:rich>
      </c:tx>
      <c:layout>
        <c:manualLayout>
          <c:xMode val="edge"/>
          <c:yMode val="edge"/>
          <c:x val="0.12366041890257014"/>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noFill/>
              </a:ln>
              <a:effectLst/>
            </c:spPr>
          </c:marker>
          <c:dPt>
            <c:idx val="35"/>
            <c:marker>
              <c:symbol val="circle"/>
              <c:size val="5"/>
              <c:spPr>
                <a:solidFill>
                  <a:schemeClr val="accent1"/>
                </a:solidFill>
                <a:ln w="3175">
                  <a:noFill/>
                </a:ln>
                <a:effectLst/>
              </c:spPr>
            </c:marker>
            <c:bubble3D val="0"/>
            <c:extLst>
              <c:ext xmlns:c16="http://schemas.microsoft.com/office/drawing/2014/chart" uri="{C3380CC4-5D6E-409C-BE32-E72D297353CC}">
                <c16:uniqueId val="{00000000-9E1A-4741-8A70-258C8CFD7068}"/>
              </c:ext>
            </c:extLst>
          </c:dPt>
          <c:trendline>
            <c:spPr>
              <a:ln w="25400" cap="rnd" cmpd="sng">
                <a:solidFill>
                  <a:schemeClr val="accent1">
                    <a:lumMod val="60000"/>
                    <a:lumOff val="40000"/>
                  </a:schemeClr>
                </a:solidFill>
                <a:prstDash val="solid"/>
              </a:ln>
              <a:effectLst/>
            </c:spPr>
            <c:trendlineType val="linear"/>
            <c:dispRSqr val="0"/>
            <c:dispEq val="1"/>
            <c:trendlineLbl>
              <c:layout>
                <c:manualLayout>
                  <c:x val="-1.5804311992777547E-3"/>
                  <c:y val="-0.16979793621687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'Dataset Model'!$J$4:$J$53</c:f>
              <c:numCache>
                <c:formatCode>General</c:formatCode>
                <c:ptCount val="50"/>
                <c:pt idx="0">
                  <c:v>1.1100000000000001</c:v>
                </c:pt>
                <c:pt idx="1">
                  <c:v>1.73</c:v>
                </c:pt>
                <c:pt idx="2">
                  <c:v>1.23</c:v>
                </c:pt>
                <c:pt idx="3">
                  <c:v>0.82</c:v>
                </c:pt>
                <c:pt idx="4">
                  <c:v>1.31</c:v>
                </c:pt>
                <c:pt idx="5">
                  <c:v>1.37</c:v>
                </c:pt>
                <c:pt idx="6">
                  <c:v>1.28</c:v>
                </c:pt>
                <c:pt idx="7">
                  <c:v>1.75</c:v>
                </c:pt>
                <c:pt idx="8">
                  <c:v>0.79</c:v>
                </c:pt>
                <c:pt idx="9">
                  <c:v>0.98</c:v>
                </c:pt>
                <c:pt idx="10">
                  <c:v>1.26</c:v>
                </c:pt>
                <c:pt idx="11">
                  <c:v>2.38</c:v>
                </c:pt>
                <c:pt idx="12">
                  <c:v>0.82</c:v>
                </c:pt>
                <c:pt idx="13">
                  <c:v>1.18</c:v>
                </c:pt>
                <c:pt idx="14">
                  <c:v>0.45</c:v>
                </c:pt>
                <c:pt idx="15">
                  <c:v>1.04</c:v>
                </c:pt>
                <c:pt idx="16">
                  <c:v>0.6</c:v>
                </c:pt>
                <c:pt idx="17">
                  <c:v>1.19</c:v>
                </c:pt>
                <c:pt idx="18">
                  <c:v>1.91</c:v>
                </c:pt>
                <c:pt idx="19">
                  <c:v>1.25</c:v>
                </c:pt>
                <c:pt idx="20">
                  <c:v>5.21</c:v>
                </c:pt>
                <c:pt idx="21">
                  <c:v>1.84</c:v>
                </c:pt>
                <c:pt idx="22">
                  <c:v>0.81</c:v>
                </c:pt>
                <c:pt idx="23">
                  <c:v>0.8</c:v>
                </c:pt>
                <c:pt idx="24">
                  <c:v>1.35</c:v>
                </c:pt>
                <c:pt idx="25">
                  <c:v>0.68</c:v>
                </c:pt>
                <c:pt idx="26">
                  <c:v>2.37</c:v>
                </c:pt>
                <c:pt idx="27">
                  <c:v>0.49</c:v>
                </c:pt>
                <c:pt idx="28">
                  <c:v>1.24</c:v>
                </c:pt>
                <c:pt idx="29">
                  <c:v>1.08</c:v>
                </c:pt>
                <c:pt idx="30">
                  <c:v>0.94</c:v>
                </c:pt>
                <c:pt idx="31">
                  <c:v>1.07</c:v>
                </c:pt>
                <c:pt idx="32">
                  <c:v>0.31</c:v>
                </c:pt>
                <c:pt idx="33">
                  <c:v>1.22</c:v>
                </c:pt>
                <c:pt idx="34">
                  <c:v>1.1200000000000001</c:v>
                </c:pt>
                <c:pt idx="35">
                  <c:v>1.01</c:v>
                </c:pt>
                <c:pt idx="36">
                  <c:v>0.56999999999999995</c:v>
                </c:pt>
                <c:pt idx="37">
                  <c:v>1.1000000000000001</c:v>
                </c:pt>
                <c:pt idx="38">
                  <c:v>1.08</c:v>
                </c:pt>
                <c:pt idx="39">
                  <c:v>0.5</c:v>
                </c:pt>
                <c:pt idx="40">
                  <c:v>1.04</c:v>
                </c:pt>
                <c:pt idx="41">
                  <c:v>1.1200000000000001</c:v>
                </c:pt>
                <c:pt idx="42">
                  <c:v>2.06</c:v>
                </c:pt>
                <c:pt idx="43">
                  <c:v>1.38</c:v>
                </c:pt>
                <c:pt idx="44">
                  <c:v>1.03</c:v>
                </c:pt>
                <c:pt idx="45">
                  <c:v>0.57999999999999996</c:v>
                </c:pt>
                <c:pt idx="46">
                  <c:v>1.23</c:v>
                </c:pt>
                <c:pt idx="47">
                  <c:v>1.1100000000000001</c:v>
                </c:pt>
                <c:pt idx="48">
                  <c:v>1.36</c:v>
                </c:pt>
                <c:pt idx="49">
                  <c:v>1.79</c:v>
                </c:pt>
              </c:numCache>
            </c:numRef>
          </c:xVal>
          <c:yVal>
            <c:numRef>
              <c:f>'Dataset Model'!$H$4:$H$53</c:f>
              <c:numCache>
                <c:formatCode>General</c:formatCode>
                <c:ptCount val="50"/>
                <c:pt idx="0">
                  <c:v>49</c:v>
                </c:pt>
                <c:pt idx="1">
                  <c:v>27</c:v>
                </c:pt>
                <c:pt idx="2">
                  <c:v>21</c:v>
                </c:pt>
                <c:pt idx="3">
                  <c:v>45</c:v>
                </c:pt>
                <c:pt idx="4">
                  <c:v>24</c:v>
                </c:pt>
                <c:pt idx="5">
                  <c:v>23</c:v>
                </c:pt>
                <c:pt idx="6">
                  <c:v>5</c:v>
                </c:pt>
                <c:pt idx="7">
                  <c:v>6</c:v>
                </c:pt>
                <c:pt idx="8">
                  <c:v>39</c:v>
                </c:pt>
                <c:pt idx="9">
                  <c:v>43</c:v>
                </c:pt>
                <c:pt idx="10">
                  <c:v>40</c:v>
                </c:pt>
                <c:pt idx="11">
                  <c:v>25</c:v>
                </c:pt>
                <c:pt idx="12">
                  <c:v>46</c:v>
                </c:pt>
                <c:pt idx="13">
                  <c:v>20</c:v>
                </c:pt>
                <c:pt idx="14">
                  <c:v>48</c:v>
                </c:pt>
                <c:pt idx="15">
                  <c:v>34</c:v>
                </c:pt>
                <c:pt idx="16">
                  <c:v>38</c:v>
                </c:pt>
                <c:pt idx="17">
                  <c:v>8</c:v>
                </c:pt>
                <c:pt idx="18">
                  <c:v>37</c:v>
                </c:pt>
                <c:pt idx="19">
                  <c:v>22</c:v>
                </c:pt>
                <c:pt idx="20">
                  <c:v>7</c:v>
                </c:pt>
                <c:pt idx="21">
                  <c:v>17</c:v>
                </c:pt>
                <c:pt idx="22">
                  <c:v>35</c:v>
                </c:pt>
                <c:pt idx="23">
                  <c:v>14</c:v>
                </c:pt>
                <c:pt idx="24">
                  <c:v>18</c:v>
                </c:pt>
                <c:pt idx="25">
                  <c:v>36</c:v>
                </c:pt>
                <c:pt idx="26">
                  <c:v>4</c:v>
                </c:pt>
                <c:pt idx="27">
                  <c:v>13</c:v>
                </c:pt>
                <c:pt idx="28">
                  <c:v>2</c:v>
                </c:pt>
                <c:pt idx="29">
                  <c:v>47</c:v>
                </c:pt>
                <c:pt idx="30">
                  <c:v>26</c:v>
                </c:pt>
                <c:pt idx="31">
                  <c:v>30</c:v>
                </c:pt>
                <c:pt idx="32">
                  <c:v>50</c:v>
                </c:pt>
                <c:pt idx="33">
                  <c:v>31</c:v>
                </c:pt>
                <c:pt idx="34">
                  <c:v>11</c:v>
                </c:pt>
                <c:pt idx="35">
                  <c:v>28</c:v>
                </c:pt>
                <c:pt idx="36">
                  <c:v>44</c:v>
                </c:pt>
                <c:pt idx="37">
                  <c:v>19</c:v>
                </c:pt>
                <c:pt idx="38">
                  <c:v>33</c:v>
                </c:pt>
                <c:pt idx="39">
                  <c:v>42</c:v>
                </c:pt>
                <c:pt idx="40">
                  <c:v>9</c:v>
                </c:pt>
                <c:pt idx="41">
                  <c:v>32</c:v>
                </c:pt>
                <c:pt idx="42">
                  <c:v>29</c:v>
                </c:pt>
                <c:pt idx="43">
                  <c:v>15</c:v>
                </c:pt>
                <c:pt idx="44">
                  <c:v>16</c:v>
                </c:pt>
                <c:pt idx="45">
                  <c:v>41</c:v>
                </c:pt>
                <c:pt idx="46">
                  <c:v>12</c:v>
                </c:pt>
                <c:pt idx="47">
                  <c:v>3</c:v>
                </c:pt>
                <c:pt idx="48">
                  <c:v>10</c:v>
                </c:pt>
                <c:pt idx="49">
                  <c:v>1</c:v>
                </c:pt>
              </c:numCache>
            </c:numRef>
          </c:yVal>
          <c:smooth val="0"/>
          <c:extLst>
            <c:ext xmlns:c16="http://schemas.microsoft.com/office/drawing/2014/chart" uri="{C3380CC4-5D6E-409C-BE32-E72D297353CC}">
              <c16:uniqueId val="{00000002-9E1A-4741-8A70-258C8CFD7068}"/>
            </c:ext>
          </c:extLst>
        </c:ser>
        <c:dLbls>
          <c:showLegendKey val="0"/>
          <c:showVal val="0"/>
          <c:showCatName val="0"/>
          <c:showSerName val="0"/>
          <c:showPercent val="0"/>
          <c:showBubbleSize val="0"/>
        </c:dLbls>
        <c:axId val="2028499615"/>
        <c:axId val="2028505855"/>
      </c:scatterChart>
      <c:valAx>
        <c:axId val="20284996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Years to Inspect Each Workplace Once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05855"/>
        <c:crosses val="autoZero"/>
        <c:crossBetween val="midCat"/>
      </c:valAx>
      <c:valAx>
        <c:axId val="202850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Penalties FY 2013 (Average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996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Rate of Fatalities by State or Federal Program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Federal</c:v>
              </c:pt>
              <c:pt idx="1">
                <c:v>State</c:v>
              </c:pt>
            </c:strLit>
          </c:cat>
          <c:val>
            <c:numLit>
              <c:formatCode>General</c:formatCode>
              <c:ptCount val="2"/>
              <c:pt idx="0">
                <c:v>128.20000000000002</c:v>
              </c:pt>
              <c:pt idx="1">
                <c:v>87.7</c:v>
              </c:pt>
            </c:numLit>
          </c:val>
          <c:extLst>
            <c:ext xmlns:c16="http://schemas.microsoft.com/office/drawing/2014/chart" uri="{C3380CC4-5D6E-409C-BE32-E72D297353CC}">
              <c16:uniqueId val="{00000000-0AEC-4B27-A084-9EE3769E2086}"/>
            </c:ext>
          </c:extLst>
        </c:ser>
        <c:dLbls>
          <c:dLblPos val="outEnd"/>
          <c:showLegendKey val="0"/>
          <c:showVal val="1"/>
          <c:showCatName val="0"/>
          <c:showSerName val="0"/>
          <c:showPercent val="0"/>
          <c:showBubbleSize val="0"/>
        </c:dLbls>
        <c:gapWidth val="219"/>
        <c:overlap val="-27"/>
        <c:axId val="1185132687"/>
        <c:axId val="1185134127"/>
      </c:barChart>
      <c:catAx>
        <c:axId val="118513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134127"/>
        <c:crosses val="autoZero"/>
        <c:auto val="1"/>
        <c:lblAlgn val="ctr"/>
        <c:lblOffset val="100"/>
        <c:noMultiLvlLbl val="0"/>
      </c:catAx>
      <c:valAx>
        <c:axId val="118513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13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Penalties FY 2013 (Average $) vs</a:t>
            </a:r>
            <a:r>
              <a:rPr lang="en-US" baseline="0"/>
              <a:t> Average Years to Inspect Each Workplace Once</a:t>
            </a:r>
            <a:endParaRPr lang="en-US"/>
          </a:p>
        </c:rich>
      </c:tx>
      <c:layout>
        <c:manualLayout>
          <c:xMode val="edge"/>
          <c:yMode val="edge"/>
          <c:x val="0.12366041890257014"/>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'Dataset Model'!$H$3</c:f>
              <c:strCache>
                <c:ptCount val="1"/>
                <c:pt idx="0">
                  <c:v>Penalties FY 2013 (Rank)</c:v>
                </c:pt>
              </c:strCache>
            </c:strRef>
          </c:tx>
          <c:spPr>
            <a:ln w="25400" cap="rnd">
              <a:noFill/>
              <a:round/>
            </a:ln>
            <a:effectLst/>
          </c:spPr>
          <c:marker>
            <c:symbol val="circle"/>
            <c:size val="5"/>
            <c:spPr>
              <a:solidFill>
                <a:schemeClr val="accent1"/>
              </a:solidFill>
              <a:ln w="9525">
                <a:noFill/>
              </a:ln>
              <a:effectLst/>
            </c:spPr>
          </c:marker>
          <c:dPt>
            <c:idx val="35"/>
            <c:marker>
              <c:symbol val="circle"/>
              <c:size val="5"/>
              <c:spPr>
                <a:solidFill>
                  <a:schemeClr val="accent1"/>
                </a:solidFill>
                <a:ln w="3175">
                  <a:noFill/>
                </a:ln>
                <a:effectLst/>
              </c:spPr>
            </c:marker>
            <c:bubble3D val="0"/>
            <c:extLst>
              <c:ext xmlns:c16="http://schemas.microsoft.com/office/drawing/2014/chart" uri="{C3380CC4-5D6E-409C-BE32-E72D297353CC}">
                <c16:uniqueId val="{00000000-BBA0-4EF3-B2F8-F2C2BB14EF15}"/>
              </c:ext>
            </c:extLst>
          </c:dPt>
          <c:trendline>
            <c:spPr>
              <a:ln w="12700" cap="rnd" cmpd="sng">
                <a:solidFill>
                  <a:schemeClr val="accent1">
                    <a:lumMod val="60000"/>
                    <a:lumOff val="40000"/>
                  </a:schemeClr>
                </a:solidFill>
                <a:prstDash val="solid"/>
              </a:ln>
              <a:effectLst/>
            </c:spPr>
            <c:trendlineType val="linear"/>
            <c:dispRSqr val="0"/>
            <c:dispEq val="1"/>
            <c:trendlineLbl>
              <c:layout>
                <c:manualLayout>
                  <c:x val="7.4711058121103735E-2"/>
                  <c:y val="-0.39133139179520371"/>
                </c:manualLayout>
              </c:layout>
              <c:tx>
                <c:rich>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r>
                      <a:rPr lang="en-US" baseline="0">
                        <a:solidFill>
                          <a:schemeClr val="accent4"/>
                        </a:solidFill>
                      </a:rPr>
                      <a:t>y = -8.6021x + 36.156</a:t>
                    </a:r>
                    <a:endParaRPr lang="en-US">
                      <a:solidFill>
                        <a:schemeClr val="accent4"/>
                      </a:solidFill>
                    </a:endParaRPr>
                  </a:p>
                </c:rich>
              </c:tx>
              <c:numFmt formatCode="General" sourceLinked="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trendlineLbl>
          </c:trendline>
          <c:xVal>
            <c:numRef>
              <c:f>'Dataset Model'!$J$4:$J$53</c:f>
              <c:numCache>
                <c:formatCode>General</c:formatCode>
                <c:ptCount val="50"/>
                <c:pt idx="0">
                  <c:v>1.1100000000000001</c:v>
                </c:pt>
                <c:pt idx="1">
                  <c:v>1.73</c:v>
                </c:pt>
                <c:pt idx="2">
                  <c:v>1.23</c:v>
                </c:pt>
                <c:pt idx="3">
                  <c:v>0.82</c:v>
                </c:pt>
                <c:pt idx="4">
                  <c:v>1.31</c:v>
                </c:pt>
                <c:pt idx="5">
                  <c:v>1.37</c:v>
                </c:pt>
                <c:pt idx="6">
                  <c:v>1.28</c:v>
                </c:pt>
                <c:pt idx="7">
                  <c:v>1.75</c:v>
                </c:pt>
                <c:pt idx="8">
                  <c:v>0.79</c:v>
                </c:pt>
                <c:pt idx="9">
                  <c:v>0.98</c:v>
                </c:pt>
                <c:pt idx="10">
                  <c:v>1.26</c:v>
                </c:pt>
                <c:pt idx="11">
                  <c:v>2.38</c:v>
                </c:pt>
                <c:pt idx="12">
                  <c:v>0.82</c:v>
                </c:pt>
                <c:pt idx="13">
                  <c:v>1.18</c:v>
                </c:pt>
                <c:pt idx="14">
                  <c:v>0.45</c:v>
                </c:pt>
                <c:pt idx="15">
                  <c:v>1.04</c:v>
                </c:pt>
                <c:pt idx="16">
                  <c:v>0.6</c:v>
                </c:pt>
                <c:pt idx="17">
                  <c:v>1.19</c:v>
                </c:pt>
                <c:pt idx="18">
                  <c:v>1.91</c:v>
                </c:pt>
                <c:pt idx="19">
                  <c:v>1.25</c:v>
                </c:pt>
                <c:pt idx="20">
                  <c:v>5.21</c:v>
                </c:pt>
                <c:pt idx="21">
                  <c:v>1.84</c:v>
                </c:pt>
                <c:pt idx="22">
                  <c:v>0.81</c:v>
                </c:pt>
                <c:pt idx="23">
                  <c:v>0.8</c:v>
                </c:pt>
                <c:pt idx="24">
                  <c:v>1.35</c:v>
                </c:pt>
                <c:pt idx="25">
                  <c:v>0.68</c:v>
                </c:pt>
                <c:pt idx="26">
                  <c:v>2.37</c:v>
                </c:pt>
                <c:pt idx="27">
                  <c:v>0.49</c:v>
                </c:pt>
                <c:pt idx="28">
                  <c:v>1.24</c:v>
                </c:pt>
                <c:pt idx="29">
                  <c:v>1.08</c:v>
                </c:pt>
                <c:pt idx="30">
                  <c:v>0.94</c:v>
                </c:pt>
                <c:pt idx="31">
                  <c:v>1.07</c:v>
                </c:pt>
                <c:pt idx="32">
                  <c:v>0.31</c:v>
                </c:pt>
                <c:pt idx="33">
                  <c:v>1.22</c:v>
                </c:pt>
                <c:pt idx="34">
                  <c:v>1.1200000000000001</c:v>
                </c:pt>
                <c:pt idx="35">
                  <c:v>1.01</c:v>
                </c:pt>
                <c:pt idx="36">
                  <c:v>0.56999999999999995</c:v>
                </c:pt>
                <c:pt idx="37">
                  <c:v>1.1000000000000001</c:v>
                </c:pt>
                <c:pt idx="38">
                  <c:v>1.08</c:v>
                </c:pt>
                <c:pt idx="39">
                  <c:v>0.5</c:v>
                </c:pt>
                <c:pt idx="40">
                  <c:v>1.04</c:v>
                </c:pt>
                <c:pt idx="41">
                  <c:v>1.1200000000000001</c:v>
                </c:pt>
                <c:pt idx="42">
                  <c:v>2.06</c:v>
                </c:pt>
                <c:pt idx="43">
                  <c:v>1.38</c:v>
                </c:pt>
                <c:pt idx="44">
                  <c:v>1.03</c:v>
                </c:pt>
                <c:pt idx="45">
                  <c:v>0.57999999999999996</c:v>
                </c:pt>
                <c:pt idx="46">
                  <c:v>1.23</c:v>
                </c:pt>
                <c:pt idx="47">
                  <c:v>1.1100000000000001</c:v>
                </c:pt>
                <c:pt idx="48">
                  <c:v>1.36</c:v>
                </c:pt>
                <c:pt idx="49">
                  <c:v>1.79</c:v>
                </c:pt>
              </c:numCache>
            </c:numRef>
          </c:xVal>
          <c:yVal>
            <c:numRef>
              <c:f>'Dataset Model'!$H$4:$H$53</c:f>
              <c:numCache>
                <c:formatCode>General</c:formatCode>
                <c:ptCount val="50"/>
                <c:pt idx="0">
                  <c:v>49</c:v>
                </c:pt>
                <c:pt idx="1">
                  <c:v>27</c:v>
                </c:pt>
                <c:pt idx="2">
                  <c:v>21</c:v>
                </c:pt>
                <c:pt idx="3">
                  <c:v>45</c:v>
                </c:pt>
                <c:pt idx="4">
                  <c:v>24</c:v>
                </c:pt>
                <c:pt idx="5">
                  <c:v>23</c:v>
                </c:pt>
                <c:pt idx="6">
                  <c:v>5</c:v>
                </c:pt>
                <c:pt idx="7">
                  <c:v>6</c:v>
                </c:pt>
                <c:pt idx="8">
                  <c:v>39</c:v>
                </c:pt>
                <c:pt idx="9">
                  <c:v>43</c:v>
                </c:pt>
                <c:pt idx="10">
                  <c:v>40</c:v>
                </c:pt>
                <c:pt idx="11">
                  <c:v>25</c:v>
                </c:pt>
                <c:pt idx="12">
                  <c:v>46</c:v>
                </c:pt>
                <c:pt idx="13">
                  <c:v>20</c:v>
                </c:pt>
                <c:pt idx="14">
                  <c:v>48</c:v>
                </c:pt>
                <c:pt idx="15">
                  <c:v>34</c:v>
                </c:pt>
                <c:pt idx="16">
                  <c:v>38</c:v>
                </c:pt>
                <c:pt idx="17">
                  <c:v>8</c:v>
                </c:pt>
                <c:pt idx="18">
                  <c:v>37</c:v>
                </c:pt>
                <c:pt idx="19">
                  <c:v>22</c:v>
                </c:pt>
                <c:pt idx="20">
                  <c:v>7</c:v>
                </c:pt>
                <c:pt idx="21">
                  <c:v>17</c:v>
                </c:pt>
                <c:pt idx="22">
                  <c:v>35</c:v>
                </c:pt>
                <c:pt idx="23">
                  <c:v>14</c:v>
                </c:pt>
                <c:pt idx="24">
                  <c:v>18</c:v>
                </c:pt>
                <c:pt idx="25">
                  <c:v>36</c:v>
                </c:pt>
                <c:pt idx="26">
                  <c:v>4</c:v>
                </c:pt>
                <c:pt idx="27">
                  <c:v>13</c:v>
                </c:pt>
                <c:pt idx="28">
                  <c:v>2</c:v>
                </c:pt>
                <c:pt idx="29">
                  <c:v>47</c:v>
                </c:pt>
                <c:pt idx="30">
                  <c:v>26</c:v>
                </c:pt>
                <c:pt idx="31">
                  <c:v>30</c:v>
                </c:pt>
                <c:pt idx="32">
                  <c:v>50</c:v>
                </c:pt>
                <c:pt idx="33">
                  <c:v>31</c:v>
                </c:pt>
                <c:pt idx="34">
                  <c:v>11</c:v>
                </c:pt>
                <c:pt idx="35">
                  <c:v>28</c:v>
                </c:pt>
                <c:pt idx="36">
                  <c:v>44</c:v>
                </c:pt>
                <c:pt idx="37">
                  <c:v>19</c:v>
                </c:pt>
                <c:pt idx="38">
                  <c:v>33</c:v>
                </c:pt>
                <c:pt idx="39">
                  <c:v>42</c:v>
                </c:pt>
                <c:pt idx="40">
                  <c:v>9</c:v>
                </c:pt>
                <c:pt idx="41">
                  <c:v>32</c:v>
                </c:pt>
                <c:pt idx="42">
                  <c:v>29</c:v>
                </c:pt>
                <c:pt idx="43">
                  <c:v>15</c:v>
                </c:pt>
                <c:pt idx="44">
                  <c:v>16</c:v>
                </c:pt>
                <c:pt idx="45">
                  <c:v>41</c:v>
                </c:pt>
                <c:pt idx="46">
                  <c:v>12</c:v>
                </c:pt>
                <c:pt idx="47">
                  <c:v>3</c:v>
                </c:pt>
                <c:pt idx="48">
                  <c:v>10</c:v>
                </c:pt>
                <c:pt idx="49">
                  <c:v>1</c:v>
                </c:pt>
              </c:numCache>
            </c:numRef>
          </c:yVal>
          <c:smooth val="0"/>
          <c:extLst>
            <c:ext xmlns:c16="http://schemas.microsoft.com/office/drawing/2014/chart" uri="{C3380CC4-5D6E-409C-BE32-E72D297353CC}">
              <c16:uniqueId val="{00000002-BBA0-4EF3-B2F8-F2C2BB14EF15}"/>
            </c:ext>
          </c:extLst>
        </c:ser>
        <c:ser>
          <c:idx val="1"/>
          <c:order val="1"/>
          <c:tx>
            <c:strRef>
              <c:f>'Dataset Model'!$I$3</c:f>
              <c:strCache>
                <c:ptCount val="1"/>
                <c:pt idx="0">
                  <c:v># of Inspectors</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2700" cap="rnd">
                <a:solidFill>
                  <a:schemeClr val="accent2"/>
                </a:solidFill>
                <a:prstDash val="solid"/>
              </a:ln>
              <a:effectLst/>
            </c:spPr>
            <c:trendlineType val="linear"/>
            <c:dispRSqr val="0"/>
            <c:dispEq val="1"/>
            <c:trendlineLbl>
              <c:layout>
                <c:manualLayout>
                  <c:x val="6.9561168799360418E-2"/>
                  <c:y val="-0.20094991550713695"/>
                </c:manualLayout>
              </c:layout>
              <c:numFmt formatCode="General" sourceLinked="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trendlineLbl>
          </c:trendline>
          <c:xVal>
            <c:numRef>
              <c:f>'Dataset Model'!$J$4:$J$53</c:f>
              <c:numCache>
                <c:formatCode>General</c:formatCode>
                <c:ptCount val="50"/>
                <c:pt idx="0">
                  <c:v>1.1100000000000001</c:v>
                </c:pt>
                <c:pt idx="1">
                  <c:v>1.73</c:v>
                </c:pt>
                <c:pt idx="2">
                  <c:v>1.23</c:v>
                </c:pt>
                <c:pt idx="3">
                  <c:v>0.82</c:v>
                </c:pt>
                <c:pt idx="4">
                  <c:v>1.31</c:v>
                </c:pt>
                <c:pt idx="5">
                  <c:v>1.37</c:v>
                </c:pt>
                <c:pt idx="6">
                  <c:v>1.28</c:v>
                </c:pt>
                <c:pt idx="7">
                  <c:v>1.75</c:v>
                </c:pt>
                <c:pt idx="8">
                  <c:v>0.79</c:v>
                </c:pt>
                <c:pt idx="9">
                  <c:v>0.98</c:v>
                </c:pt>
                <c:pt idx="10">
                  <c:v>1.26</c:v>
                </c:pt>
                <c:pt idx="11">
                  <c:v>2.38</c:v>
                </c:pt>
                <c:pt idx="12">
                  <c:v>0.82</c:v>
                </c:pt>
                <c:pt idx="13">
                  <c:v>1.18</c:v>
                </c:pt>
                <c:pt idx="14">
                  <c:v>0.45</c:v>
                </c:pt>
                <c:pt idx="15">
                  <c:v>1.04</c:v>
                </c:pt>
                <c:pt idx="16">
                  <c:v>0.6</c:v>
                </c:pt>
                <c:pt idx="17">
                  <c:v>1.19</c:v>
                </c:pt>
                <c:pt idx="18">
                  <c:v>1.91</c:v>
                </c:pt>
                <c:pt idx="19">
                  <c:v>1.25</c:v>
                </c:pt>
                <c:pt idx="20">
                  <c:v>5.21</c:v>
                </c:pt>
                <c:pt idx="21">
                  <c:v>1.84</c:v>
                </c:pt>
                <c:pt idx="22">
                  <c:v>0.81</c:v>
                </c:pt>
                <c:pt idx="23">
                  <c:v>0.8</c:v>
                </c:pt>
                <c:pt idx="24">
                  <c:v>1.35</c:v>
                </c:pt>
                <c:pt idx="25">
                  <c:v>0.68</c:v>
                </c:pt>
                <c:pt idx="26">
                  <c:v>2.37</c:v>
                </c:pt>
                <c:pt idx="27">
                  <c:v>0.49</c:v>
                </c:pt>
                <c:pt idx="28">
                  <c:v>1.24</c:v>
                </c:pt>
                <c:pt idx="29">
                  <c:v>1.08</c:v>
                </c:pt>
                <c:pt idx="30">
                  <c:v>0.94</c:v>
                </c:pt>
                <c:pt idx="31">
                  <c:v>1.07</c:v>
                </c:pt>
                <c:pt idx="32">
                  <c:v>0.31</c:v>
                </c:pt>
                <c:pt idx="33">
                  <c:v>1.22</c:v>
                </c:pt>
                <c:pt idx="34">
                  <c:v>1.1200000000000001</c:v>
                </c:pt>
                <c:pt idx="35">
                  <c:v>1.01</c:v>
                </c:pt>
                <c:pt idx="36">
                  <c:v>0.56999999999999995</c:v>
                </c:pt>
                <c:pt idx="37">
                  <c:v>1.1000000000000001</c:v>
                </c:pt>
                <c:pt idx="38">
                  <c:v>1.08</c:v>
                </c:pt>
                <c:pt idx="39">
                  <c:v>0.5</c:v>
                </c:pt>
                <c:pt idx="40">
                  <c:v>1.04</c:v>
                </c:pt>
                <c:pt idx="41">
                  <c:v>1.1200000000000001</c:v>
                </c:pt>
                <c:pt idx="42">
                  <c:v>2.06</c:v>
                </c:pt>
                <c:pt idx="43">
                  <c:v>1.38</c:v>
                </c:pt>
                <c:pt idx="44">
                  <c:v>1.03</c:v>
                </c:pt>
                <c:pt idx="45">
                  <c:v>0.57999999999999996</c:v>
                </c:pt>
                <c:pt idx="46">
                  <c:v>1.23</c:v>
                </c:pt>
                <c:pt idx="47">
                  <c:v>1.1100000000000001</c:v>
                </c:pt>
                <c:pt idx="48">
                  <c:v>1.36</c:v>
                </c:pt>
                <c:pt idx="49">
                  <c:v>1.79</c:v>
                </c:pt>
              </c:numCache>
            </c:numRef>
          </c:xVal>
          <c:yVal>
            <c:numRef>
              <c:f>'Dataset Model'!$I$4:$I$53</c:f>
              <c:numCache>
                <c:formatCode>General</c:formatCode>
                <c:ptCount val="50"/>
                <c:pt idx="0">
                  <c:v>24</c:v>
                </c:pt>
                <c:pt idx="1">
                  <c:v>7</c:v>
                </c:pt>
                <c:pt idx="2">
                  <c:v>33</c:v>
                </c:pt>
                <c:pt idx="3">
                  <c:v>30</c:v>
                </c:pt>
                <c:pt idx="4">
                  <c:v>19</c:v>
                </c:pt>
                <c:pt idx="5">
                  <c:v>74</c:v>
                </c:pt>
                <c:pt idx="6">
                  <c:v>9</c:v>
                </c:pt>
                <c:pt idx="7">
                  <c:v>5</c:v>
                </c:pt>
                <c:pt idx="8">
                  <c:v>20</c:v>
                </c:pt>
                <c:pt idx="9">
                  <c:v>26</c:v>
                </c:pt>
                <c:pt idx="10">
                  <c:v>30</c:v>
                </c:pt>
                <c:pt idx="11">
                  <c:v>60</c:v>
                </c:pt>
                <c:pt idx="12">
                  <c:v>48</c:v>
                </c:pt>
                <c:pt idx="13">
                  <c:v>26</c:v>
                </c:pt>
                <c:pt idx="14">
                  <c:v>63</c:v>
                </c:pt>
                <c:pt idx="15">
                  <c:v>39</c:v>
                </c:pt>
                <c:pt idx="16">
                  <c:v>104</c:v>
                </c:pt>
                <c:pt idx="17">
                  <c:v>7</c:v>
                </c:pt>
                <c:pt idx="18">
                  <c:v>9</c:v>
                </c:pt>
                <c:pt idx="19">
                  <c:v>57</c:v>
                </c:pt>
                <c:pt idx="21">
                  <c:v>105</c:v>
                </c:pt>
                <c:pt idx="22">
                  <c:v>22</c:v>
                </c:pt>
                <c:pt idx="23">
                  <c:v>8</c:v>
                </c:pt>
                <c:pt idx="24">
                  <c:v>7</c:v>
                </c:pt>
                <c:pt idx="25">
                  <c:v>9</c:v>
                </c:pt>
                <c:pt idx="26">
                  <c:v>9</c:v>
                </c:pt>
                <c:pt idx="27">
                  <c:v>44</c:v>
                </c:pt>
                <c:pt idx="28">
                  <c:v>39</c:v>
                </c:pt>
                <c:pt idx="29">
                  <c:v>48</c:v>
                </c:pt>
                <c:pt idx="30">
                  <c:v>24</c:v>
                </c:pt>
                <c:pt idx="31">
                  <c:v>24</c:v>
                </c:pt>
                <c:pt idx="32">
                  <c:v>75</c:v>
                </c:pt>
                <c:pt idx="33">
                  <c:v>28</c:v>
                </c:pt>
                <c:pt idx="34">
                  <c:v>53</c:v>
                </c:pt>
                <c:pt idx="35">
                  <c:v>9</c:v>
                </c:pt>
                <c:pt idx="36">
                  <c:v>58</c:v>
                </c:pt>
                <c:pt idx="37">
                  <c:v>16</c:v>
                </c:pt>
                <c:pt idx="38">
                  <c:v>9</c:v>
                </c:pt>
                <c:pt idx="39">
                  <c:v>111</c:v>
                </c:pt>
                <c:pt idx="40">
                  <c:v>36</c:v>
                </c:pt>
                <c:pt idx="41">
                  <c:v>14</c:v>
                </c:pt>
                <c:pt idx="42">
                  <c:v>16</c:v>
                </c:pt>
                <c:pt idx="43">
                  <c:v>49</c:v>
                </c:pt>
                <c:pt idx="44">
                  <c:v>7</c:v>
                </c:pt>
                <c:pt idx="45">
                  <c:v>11</c:v>
                </c:pt>
                <c:pt idx="46">
                  <c:v>67</c:v>
                </c:pt>
                <c:pt idx="47">
                  <c:v>8</c:v>
                </c:pt>
                <c:pt idx="48">
                  <c:v>98</c:v>
                </c:pt>
                <c:pt idx="49">
                  <c:v>216</c:v>
                </c:pt>
              </c:numCache>
            </c:numRef>
          </c:yVal>
          <c:smooth val="0"/>
          <c:extLst>
            <c:ext xmlns:c16="http://schemas.microsoft.com/office/drawing/2014/chart" uri="{C3380CC4-5D6E-409C-BE32-E72D297353CC}">
              <c16:uniqueId val="{00000003-BBA0-4EF3-B2F8-F2C2BB14EF15}"/>
            </c:ext>
          </c:extLst>
        </c:ser>
        <c:ser>
          <c:idx val="2"/>
          <c:order val="2"/>
          <c:tx>
            <c:strRef>
              <c:f>'Dataset Model'!$C$3</c:f>
              <c:strCache>
                <c:ptCount val="1"/>
                <c:pt idx="0">
                  <c:v>Rate, Fatalities</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2700" cap="rnd" cmpd="sng">
                <a:solidFill>
                  <a:schemeClr val="accent3"/>
                </a:solidFill>
                <a:prstDash val="solid"/>
              </a:ln>
              <a:effectLst/>
            </c:spPr>
            <c:trendlineType val="linear"/>
            <c:dispRSqr val="0"/>
            <c:dispEq val="1"/>
            <c:trendlineLbl>
              <c:layout>
                <c:manualLayout>
                  <c:x val="7.8364595897279482E-2"/>
                  <c:y val="-0.18653435443857189"/>
                </c:manualLayout>
              </c:layout>
              <c:numFmt formatCode="General" sourceLinked="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accent3"/>
                      </a:solidFill>
                      <a:latin typeface="+mn-lt"/>
                      <a:ea typeface="+mn-ea"/>
                      <a:cs typeface="+mn-cs"/>
                    </a:defRPr>
                  </a:pPr>
                  <a:endParaRPr lang="en-US"/>
                </a:p>
              </c:txPr>
            </c:trendlineLbl>
          </c:trendline>
          <c:xVal>
            <c:numRef>
              <c:f>'Dataset Model'!$J$4:$J$53</c:f>
              <c:numCache>
                <c:formatCode>General</c:formatCode>
                <c:ptCount val="50"/>
                <c:pt idx="0">
                  <c:v>1.1100000000000001</c:v>
                </c:pt>
                <c:pt idx="1">
                  <c:v>1.73</c:v>
                </c:pt>
                <c:pt idx="2">
                  <c:v>1.23</c:v>
                </c:pt>
                <c:pt idx="3">
                  <c:v>0.82</c:v>
                </c:pt>
                <c:pt idx="4">
                  <c:v>1.31</c:v>
                </c:pt>
                <c:pt idx="5">
                  <c:v>1.37</c:v>
                </c:pt>
                <c:pt idx="6">
                  <c:v>1.28</c:v>
                </c:pt>
                <c:pt idx="7">
                  <c:v>1.75</c:v>
                </c:pt>
                <c:pt idx="8">
                  <c:v>0.79</c:v>
                </c:pt>
                <c:pt idx="9">
                  <c:v>0.98</c:v>
                </c:pt>
                <c:pt idx="10">
                  <c:v>1.26</c:v>
                </c:pt>
                <c:pt idx="11">
                  <c:v>2.38</c:v>
                </c:pt>
                <c:pt idx="12">
                  <c:v>0.82</c:v>
                </c:pt>
                <c:pt idx="13">
                  <c:v>1.18</c:v>
                </c:pt>
                <c:pt idx="14">
                  <c:v>0.45</c:v>
                </c:pt>
                <c:pt idx="15">
                  <c:v>1.04</c:v>
                </c:pt>
                <c:pt idx="16">
                  <c:v>0.6</c:v>
                </c:pt>
                <c:pt idx="17">
                  <c:v>1.19</c:v>
                </c:pt>
                <c:pt idx="18">
                  <c:v>1.91</c:v>
                </c:pt>
                <c:pt idx="19">
                  <c:v>1.25</c:v>
                </c:pt>
                <c:pt idx="20">
                  <c:v>5.21</c:v>
                </c:pt>
                <c:pt idx="21">
                  <c:v>1.84</c:v>
                </c:pt>
                <c:pt idx="22">
                  <c:v>0.81</c:v>
                </c:pt>
                <c:pt idx="23">
                  <c:v>0.8</c:v>
                </c:pt>
                <c:pt idx="24">
                  <c:v>1.35</c:v>
                </c:pt>
                <c:pt idx="25">
                  <c:v>0.68</c:v>
                </c:pt>
                <c:pt idx="26">
                  <c:v>2.37</c:v>
                </c:pt>
                <c:pt idx="27">
                  <c:v>0.49</c:v>
                </c:pt>
                <c:pt idx="28">
                  <c:v>1.24</c:v>
                </c:pt>
                <c:pt idx="29">
                  <c:v>1.08</c:v>
                </c:pt>
                <c:pt idx="30">
                  <c:v>0.94</c:v>
                </c:pt>
                <c:pt idx="31">
                  <c:v>1.07</c:v>
                </c:pt>
                <c:pt idx="32">
                  <c:v>0.31</c:v>
                </c:pt>
                <c:pt idx="33">
                  <c:v>1.22</c:v>
                </c:pt>
                <c:pt idx="34">
                  <c:v>1.1200000000000001</c:v>
                </c:pt>
                <c:pt idx="35">
                  <c:v>1.01</c:v>
                </c:pt>
                <c:pt idx="36">
                  <c:v>0.56999999999999995</c:v>
                </c:pt>
                <c:pt idx="37">
                  <c:v>1.1000000000000001</c:v>
                </c:pt>
                <c:pt idx="38">
                  <c:v>1.08</c:v>
                </c:pt>
                <c:pt idx="39">
                  <c:v>0.5</c:v>
                </c:pt>
                <c:pt idx="40">
                  <c:v>1.04</c:v>
                </c:pt>
                <c:pt idx="41">
                  <c:v>1.1200000000000001</c:v>
                </c:pt>
                <c:pt idx="42">
                  <c:v>2.06</c:v>
                </c:pt>
                <c:pt idx="43">
                  <c:v>1.38</c:v>
                </c:pt>
                <c:pt idx="44">
                  <c:v>1.03</c:v>
                </c:pt>
                <c:pt idx="45">
                  <c:v>0.57999999999999996</c:v>
                </c:pt>
                <c:pt idx="46">
                  <c:v>1.23</c:v>
                </c:pt>
                <c:pt idx="47">
                  <c:v>1.1100000000000001</c:v>
                </c:pt>
                <c:pt idx="48">
                  <c:v>1.36</c:v>
                </c:pt>
                <c:pt idx="49">
                  <c:v>1.79</c:v>
                </c:pt>
              </c:numCache>
            </c:numRef>
          </c:xVal>
          <c:yVal>
            <c:numRef>
              <c:f>'Dataset Model'!$C$4:$C$53</c:f>
              <c:numCache>
                <c:formatCode>General</c:formatCode>
                <c:ptCount val="50"/>
                <c:pt idx="0">
                  <c:v>3.5</c:v>
                </c:pt>
                <c:pt idx="1">
                  <c:v>6.9</c:v>
                </c:pt>
                <c:pt idx="2">
                  <c:v>1.4</c:v>
                </c:pt>
                <c:pt idx="3">
                  <c:v>3.8</c:v>
                </c:pt>
                <c:pt idx="4">
                  <c:v>6.1</c:v>
                </c:pt>
                <c:pt idx="5">
                  <c:v>2.5</c:v>
                </c:pt>
                <c:pt idx="6">
                  <c:v>5.2</c:v>
                </c:pt>
                <c:pt idx="7">
                  <c:v>3.1</c:v>
                </c:pt>
                <c:pt idx="8">
                  <c:v>3.4</c:v>
                </c:pt>
                <c:pt idx="9">
                  <c:v>6.6</c:v>
                </c:pt>
                <c:pt idx="10">
                  <c:v>2.2999999999999998</c:v>
                </c:pt>
                <c:pt idx="11">
                  <c:v>2.7</c:v>
                </c:pt>
                <c:pt idx="12">
                  <c:v>3.8</c:v>
                </c:pt>
                <c:pt idx="13">
                  <c:v>3.3</c:v>
                </c:pt>
                <c:pt idx="14">
                  <c:v>3.4</c:v>
                </c:pt>
                <c:pt idx="15">
                  <c:v>4.2</c:v>
                </c:pt>
                <c:pt idx="16">
                  <c:v>3.5</c:v>
                </c:pt>
                <c:pt idx="17">
                  <c:v>2.2000000000000002</c:v>
                </c:pt>
                <c:pt idx="18">
                  <c:v>4.8</c:v>
                </c:pt>
                <c:pt idx="19">
                  <c:v>3.4</c:v>
                </c:pt>
                <c:pt idx="20">
                  <c:v>6.7</c:v>
                </c:pt>
                <c:pt idx="21">
                  <c:v>2.4</c:v>
                </c:pt>
                <c:pt idx="22">
                  <c:v>3</c:v>
                </c:pt>
                <c:pt idx="23">
                  <c:v>3.2</c:v>
                </c:pt>
                <c:pt idx="24">
                  <c:v>7.3</c:v>
                </c:pt>
                <c:pt idx="25">
                  <c:v>3.5</c:v>
                </c:pt>
                <c:pt idx="26">
                  <c:v>5.4</c:v>
                </c:pt>
                <c:pt idx="27">
                  <c:v>3.6</c:v>
                </c:pt>
                <c:pt idx="28">
                  <c:v>4.9000000000000004</c:v>
                </c:pt>
                <c:pt idx="29">
                  <c:v>2.6</c:v>
                </c:pt>
                <c:pt idx="30">
                  <c:v>4.3</c:v>
                </c:pt>
                <c:pt idx="31">
                  <c:v>2.1</c:v>
                </c:pt>
                <c:pt idx="32">
                  <c:v>2.6</c:v>
                </c:pt>
                <c:pt idx="33">
                  <c:v>3.5</c:v>
                </c:pt>
                <c:pt idx="34">
                  <c:v>3.1</c:v>
                </c:pt>
                <c:pt idx="35">
                  <c:v>12.2</c:v>
                </c:pt>
                <c:pt idx="36">
                  <c:v>2.6</c:v>
                </c:pt>
                <c:pt idx="37">
                  <c:v>5.7</c:v>
                </c:pt>
                <c:pt idx="38">
                  <c:v>2.7</c:v>
                </c:pt>
                <c:pt idx="39">
                  <c:v>2.2000000000000002</c:v>
                </c:pt>
                <c:pt idx="40">
                  <c:v>4</c:v>
                </c:pt>
                <c:pt idx="41">
                  <c:v>5.5</c:v>
                </c:pt>
                <c:pt idx="42">
                  <c:v>6.4</c:v>
                </c:pt>
                <c:pt idx="43">
                  <c:v>2.5</c:v>
                </c:pt>
                <c:pt idx="44">
                  <c:v>1.7</c:v>
                </c:pt>
                <c:pt idx="45">
                  <c:v>8.9</c:v>
                </c:pt>
                <c:pt idx="46">
                  <c:v>2.4</c:v>
                </c:pt>
                <c:pt idx="47">
                  <c:v>17.7</c:v>
                </c:pt>
                <c:pt idx="48">
                  <c:v>4.8</c:v>
                </c:pt>
                <c:pt idx="49">
                  <c:v>2.2999999999999998</c:v>
                </c:pt>
              </c:numCache>
            </c:numRef>
          </c:yVal>
          <c:smooth val="0"/>
          <c:extLst>
            <c:ext xmlns:c16="http://schemas.microsoft.com/office/drawing/2014/chart" uri="{C3380CC4-5D6E-409C-BE32-E72D297353CC}">
              <c16:uniqueId val="{00000005-BBA0-4EF3-B2F8-F2C2BB14EF15}"/>
            </c:ext>
          </c:extLst>
        </c:ser>
        <c:dLbls>
          <c:showLegendKey val="0"/>
          <c:showVal val="0"/>
          <c:showCatName val="0"/>
          <c:showSerName val="0"/>
          <c:showPercent val="0"/>
          <c:showBubbleSize val="0"/>
        </c:dLbls>
        <c:axId val="2028499615"/>
        <c:axId val="2028505855"/>
      </c:scatterChart>
      <c:valAx>
        <c:axId val="20284996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Years to Inspect Each Workplace Once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05855"/>
        <c:crosses val="autoZero"/>
        <c:crossBetween val="midCat"/>
      </c:valAx>
      <c:valAx>
        <c:axId val="202850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Penalties FY 2013 (Average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99615"/>
        <c:crosses val="autoZero"/>
        <c:crossBetween val="midCat"/>
      </c:valAx>
      <c:spPr>
        <a:noFill/>
        <a:ln>
          <a:noFill/>
        </a:ln>
        <a:effectLst/>
      </c:spPr>
    </c:plotArea>
    <c:legend>
      <c:legendPos val="r"/>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data id="1">
      <cx:numDim type="val">
        <cx:f>_xlchart.v1.9</cx:f>
      </cx:numDim>
    </cx:data>
  </cx:chartData>
  <cx:chart>
    <cx:title pos="t" align="ctr" overlay="0">
      <cx:tx>
        <cx:txData>
          <cx:v>Rate of Fatality and Injury/Illness in 2012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Rate of Fatality and Injury/Illness in 2012</a:t>
          </a:r>
        </a:p>
      </cx:txPr>
    </cx:title>
    <cx:plotArea>
      <cx:plotAreaRegion>
        <cx:series layoutId="boxWhisker" uniqueId="{00000000-974B-4EF8-96F5-59B7AC9F7E83}" formatIdx="1">
          <cx:tx>
            <cx:txData>
              <cx:f/>
              <cx:v>Fatalities</cx:v>
            </cx:txData>
          </cx:tx>
          <cx:spPr>
            <a:solidFill>
              <a:schemeClr val="accent1"/>
            </a:solidFill>
            <a:ln>
              <a:solidFill>
                <a:schemeClr val="tx2"/>
              </a:solidFill>
            </a:ln>
          </cx:spPr>
          <cx:dataId val="0"/>
          <cx:layoutPr>
            <cx:visibility nonoutliers="0"/>
            <cx:statistics quartileMethod="inclusive"/>
          </cx:layoutPr>
        </cx:series>
        <cx:series layoutId="boxWhisker" uniqueId="{00000001-974B-4EF8-96F5-59B7AC9F7E83}" formatIdx="2">
          <cx:tx>
            <cx:txData>
              <cx:f/>
              <cx:v>Injuries/Illness</cx:v>
            </cx:txData>
          </cx:tx>
          <cx:spPr>
            <a:solidFill>
              <a:schemeClr val="accent4"/>
            </a:solidFill>
          </cx:spPr>
          <cx:dataId val="1"/>
          <cx:layoutPr>
            <cx:visibility nonoutliers="0"/>
            <cx:statistics quartileMethod="inclusive"/>
          </cx:layoutPr>
        </cx:series>
      </cx:plotAreaRegion>
      <cx:axis id="0" hidden="1">
        <cx:catScaling gapWidth="0.100000001"/>
        <cx:tickLabels/>
      </cx:axis>
      <cx:axis id="1">
        <cx:valScaling/>
        <cx:majorGridlines/>
        <cx:tickLabels/>
      </cx:axis>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Rate of Fatalities in 2012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Rate of Fatalities in 2012</a:t>
          </a:r>
        </a:p>
      </cx:txPr>
    </cx:title>
    <cx:plotArea>
      <cx:plotAreaRegion>
        <cx:series layoutId="regionMap" uniqueId="{8F1F9F20-2031-43C6-9809-41BA9CE45AF0}">
          <cx:tx>
            <cx:txData>
              <cx:f>_xlchart.v5.6</cx:f>
              <cx:v>Rate, Fatalities</cx:v>
            </cx:txData>
          </cx:tx>
          <cx:dataLabels>
            <cx:visibility seriesName="0" categoryName="0" value="1"/>
          </cx:dataLabels>
          <cx:dataId val="0"/>
          <cx:layoutPr>
            <cx:geography cultureLanguage="en-US" cultureRegion="US" attribution="Powered by Bing">
              <cx:geoCache provider="{E9337A44-BEBE-4D9F-B70C-5C5E7DAFC167}">
                <cx:binary>1H1rc9u2uvVfyeTzSxcgLiT27O6ZkpIvceykcZK2+cJxHJd3gvfbrz8LlhxbjBp7z/F5Z6R2qlok
xAdYeG4LD6B/34z/uslur+tXY54Vzb9uxl9fR21b/uuXX5qb6Da/bo7y+KbWjf67PbrR+S/677/j
m9tfvtXXQ1yEv9iE8l9uouu6vR1f/+ff+LbwVr/VN9dtrIvfu9t6+nDbdFnb/OTa3kuvrr/lcbGK
m7aOb1r66+sr3bXRK/+61llcXL9+dVu0cTt9nMrbX1/v3Pv61S/Lb/zh6a8yCNh239CWsSNFmOI2
peTuxV6/ynQRbi9bLjlyFScupVTdveT9sy+vc7R/vlx3Ul1/+1bfNg26d/f+Y/udvuCy//rVje6K
1oxkiEH99fWnIm5vv726aq/b2+b1q7jR/uYGX5sOfbq6G4FfdrH4z78XH2BMFp88gms5gE9d+gGt
P26b9tXnuA7jIn5JsNwjyW3huNTegOH8AJakzGGKPIC5mSgbsJ4t1n6sFs0XUP3x+SChuoibRnd1
fD+tX0Cl3CMmHeESvkXB3kVJ2UfccZhkwt2rUs+RaD9ADy0X2Fy8O0xsrpvm+ibqmtu2haq/lM3j
9hF1bOZwh21sHt0FyKFHkgjCmAv9eqw/F8+V5x/g2W2+xOi3g8TIv87iv3X9snbOObIFl1JRtRcg
+KIjCQgdyrdeaRen58m0H6THbRcI+YeJ0FmGkEHHL6lA5IjanHIhyMaCubsK5Kojyl1j4MTmutrF
5zkS7UfnoeUCm7O3B6k9H2+LAvHQ7e39AL2A+xFHLkd8wOXWvSzBkUeMM+gX2SoX3NNjI/cskfaj
86jpAp6PlwcJz4cIMeWrsya7Lr7dj9L/HiEO/2K7trr3/2qBEPyPoK5LJN+qD7t/9iaMe65U+0Ha
bb3A6cPZQeLka6jRTRvfdO39UL0ITMIRVDAm9nohxz5ymGsjGBf3D93g80xp9sOz03iBjv/xING5
1PX/Te4qjgRTzBFs64YW6ZADN+QK5kopNwAuctfny7UfqmX7BVqX/kGi9S7NriOdv2TaCpxcxrnc
6hFZxNvKORLERSzuOHvDhedItB+hh5YLbN6dHyQ2l7df6+smfUFs4IsE4mjmOFsdWSar6silxEE8
4W50aGHrniPRfmweWi6wuVwfJDar2+x6uK5fMpJTR4S4jrTZQxj9mJtzxBGCPMkZ3UZ6C2yeI9F+
bB5aLrBZHSY2v2XXX69f1KTB90twcfI+iEaI9hgaVyIIB4Ngky1Tt8iAniHQfmS+N1wA89th5j8X
13HxghrDBXIb4CLuNWYREUh1ZFNJOXH4xtPw3cjtSXH2g7JttoDk4jB15RRWLH5BOvSOq4EZIwzh
12MdoQJxge1wmxB+51sQFjxORJ8WZD8a9+0WcJweZmpzpoeXdPf2Eea+FA7fDDlZ2C3FEIoRIukW
ErIImZ+SZj8im1YLPM5+O0g3f3k7vDq9zssmil/S13N2JF0hqbpPNhfAGE4AMZqt7h3OgrV5tlj7
EVo0X0B1eXqQUP1Wx7N+0cVSfmQrZiPl37qPhXvBIumR8T5Kik00vbBozxBoPzzfGy6A+e3LQQLz
HqxnM2X99YuuGnCzVI1Fg22iQpZppuMcucx1leM8sNaP/c1zpdoP0W7rBU7vD9PWHWe6jr+9oPux
3SOhhKA2Qzz8OBZwsSbqOozbhgYwL5i/x9g8Q5L9sHxvuEDk+DDj5cvb/volAWHqiAnJETA/6MRj
XCiVR1KAQ3PAR5vXwqI9Lc9+WO7bLVC5PMwagv+DSg9QYijyIKb25u61DAdQCQJD5nITPZvXIvV/
jkT7kXloucDm82HasJNbjTKcF7RhzEYRDmh/rrblHVCJxyrjsiPOOaoLyNYRLUzZMwTaj8z3hgtg
Tg4TmD/i5kYXTVzcW/oXWLHhR5IpJRhomc1rAY3Cig3W3YTa72WeJdJ+cB41XcDzx2HmnX9MGhWI
4QuCYx8BE2lLumUzF6ueYJmPEBrAF5EtevfP3havPS3QP0Bz33AJzF8HGTxfxDdRHF6/rNq4KIZS
qCvcaM0CGVdAbYjC4sz+GtDnSLQfmoeWC2wuDlNpLq7r6WVrBZh7pECSgc/cNWWOPHIIIgSU7m4w
W3iZ50jyD5h878MSk9VB6stZ8S2+flEWQB0ZRXBAxWxfu9CA+wdDgPINtV3vXJDMzxBoPzLfGy6A
OTvM4hrDOV3cjvGNvjf0//sIgPEjlLIzFAZulzMXcTMl8ohirRmRNcK2xxnm86TZD8zjtgtsLi8O
Umk2Zf2r61S3Lxg6c6DDsPwCJnOjOUv+jJAjmxFE1nKhM8+VZz8+u60XCF0dplkzc+4vXaf3s/h/
rzsoi4Y7sblZtbx7LXQHy80SV0BSb13OYm3gORLtx+eh5QKby0MN0ZoG2wrisoxfDh7knY6NdbTv
NbWLiABFt6CdbcLtLXwLeMzmgGcItR+hncYLkC6uDtLEfWqvoxdEB0QathRghWbr9Bd1NHdLA45r
27Zc4PKUHPsB2bRaIPHp40EicaGL9kUjNO4cofZCUAUSZp8lowS6wkGwSbbwM88QZT8e3xsuILk4
TEg+39Y5UHk5/YDrJ46w8c/Sq4BOAymgJIKyu9eSyXxakv2IfO/CApHPh4nIb3V6XTTXzctBglgZ
dWMuYf9AyJh9akyhSgNb2e5eC2SeI9F+aB5aLrD57cNBGrBzJBLdTTq9IDbgwpD126jvWySXAskl
VjBRTbtRl4UBe44o+0F5aLkA5fwwgzATVL65rZvbF4QFS8wUuSMY5v1bOx0Q0AjQsC18A45aoPM8
mfbj87jtAqHLNwepNm91FzcvzM2QI4V6ZSJRSbN57aqPorB5FGGYuyVvFgA9S6T9+DxquoDn7WEu
0Lyrb0P9kjQzjhrAZgzsC9yarkUCQ22CBQCcNMAW1MzTguxH5L7dAo53h+lkLmKzVfBl+RizFVBR
ePmth8fAP17KVPyIKlRkoOTp3rVt1mKeJct+UB41XeBycZg0pq9RJXP97SVJTHD+ysXm2vvF/QUs
lKBwljsujhDYheU5ouxH5aHlAhT/ME8O2GzNenH+0sHSvmTgjre5ytKCgb9EXAZ1efA+Oxzz3Ua4
p6Xaj9FunxY4Xa4OMgR4F8UvqDgIzzjyFdg0Z2/ejyoz1P5hW/o/4POUNPtx2bRa4PHu9CDxOH/p
HNNFXR/H9jGkLHevhSlTOCvFJVgse7Rh47HGPC3Pfkzu2y1QOT9MqvLsG3Zk3pv6FyD6OQZdYVPf
/ekZixyTUqQxqJFBlrnw+08Ksh+NbbMFGGeHabL+uEbpfxG2Lxoaw7Eg7sXJTv+wMHYXGqPs7P5M
oUWE/DyZ9oPzuO0CoT9+O0gjhj1yL7pHViIMRkmfQ+yHpPFxmEyFfWQ7yuVIOu+1dBMnPy3Jfkzu
2y3w+O0wdy1/vB1flLekCLKYy5Ep7vcpWIrBGiZcznbvJczbY5/ypDj7Mdk2W0Dy8c+DUJGbn56h
txmdjWPZufO/PUxQYfcYrBjWiBeJJHYyUxeo3G87W66B7Z7p98/y7IdmcSTgThf+Px0Y+M+HCX4/
fXF13V6v745tfHSe4M+v3nUXR0oumm6n895IYDN2Z99+fa0oI48ANN+xowf3p0u+0n+/Qv7X5V8f
yqQf2t9eN+2vry3Um4H3xOYac67T9syTAaccmkvOEaUO9tVgzQ1HdnGzZ7AwmQ5OlzSZLKoFXIU9
6ogDzdpnY06yvLsEDg5qqlxsR7xbFr3v7XudTWCevg/N9u9XRZe/13HRNr++pghMys1tRlTBcZYR
8mUsZdjYyyCZ6Xl5c/0Bjtrc/f8mWqQ0mkZymo7az8O/s9B6N07BWeK6q2IoTvOYvGlIsFZB9ydN
LS9hDcKT70dp7hFBoS8/iMBAPDIkhziAicLsPBZBCylL1w3Jqa4nctm5VzFVsTd3TenZFRlWiUUy
j2fBRVmGyQmis2I92H/x3vbnaFWUVnhBZsuLtXvcqtQrHXpZRTLwuOg9WiYrqw8jj5Q3fMxxU+R1
ReRZ6ZeksdfmfyfOPR5Pn5pZn8R54zXWehLqlOu2irwwlW8r0heTN5NWd55VN4ytSNr5Eys+T27q
1ZhNp6N0vZyFHrfZedgNjhcn8++8RQfczPVi17oQInE91rJm3aRvudX9HmRzuU7DzrMt1f4u1V+U
WesmdK7nBhLkCfWUZD6Xjp9XyiNRtO50turH3K+79MNoBR+TaqjXaZOv+7b80imbnMRZ9z5snPOE
Fl/nsPPbJPUrOWQncoYYQ9tmHiuKm3zk5CRN3MmbyHBT8HAVyq55WzSD8DJS+qVs8LD5OE7ZuzBP
Qv/xwaFbwDdz8EaXUx2H0fYc1+9//uejzvHv3UmiDx+aY2Af/kKJ6+b82J/ehdp+EzE0y5uMWfn+
XRBma2aMLu/88YNdudelheXYHEf7Dxd3zMqOEb13oEbXbA7O/Lti/GBVFrb4wRzdtdtaEwlr4sBa
IOD9bjI21gSn+t3vfGECZwC60KKtMcEWWAbaC9q9tT9bS0JhZHCeGSgXipNMFI4F/H4U7w6KsKN7
1JiBQ3ukxuaJIKIV1Nh2QOVgo8euGmc0qQs6pOLWpUHbqbVd8tLKfFL28fxZiK5Mr7lVi+a4qKZm
4qvWHkU0+pYOyNewqHlh+doeU+eNisTUrVJlFdXpoPKsuchEXlqTp9NRlF9F2iajXllSZgnzQ8fh
9NYZ9dR9yKLRya5dV5TBDctZJS9DGVcl83IaNxCFl6LO30WUtEOxCjNRp6WnB5Hnb6kzVRA5zHM6
nds5K5K/rabXaPMI0j2DhDq9nTGCK7C5wsYxs98Sw4UZ8djUOTSPu0hG7m0w6CKpTtucZ/w0431T
O6dzE7bx4M9xiZMjMxLEdnD888cvrD0oNpyfalZHGYoGsFddGW/wyNrPCXMbSWT8LaEpS2O/1Uyw
yFPKtqrkuB6HsG5XddSGHDaSW3NZvB84mxrbp3yWA3vTyqhoUk/ritX0Eie1Vbj2cyF33QGyBRPu
uJhCpl7OTMtdGccotuyoZtY3adU9sVfh7IROdZy5vGXEK+pWyi+pIEF79vPnLrAxz+UKlAsKkWyQ
98vnlt2kHW0x91s4Yc5Jrydl1vwZ8cAuQm9I4i5+VwQ4BLv1okjDL3s/fzwynsdTA493EJljg5Ti
4NmgQ7vdDkUfW2SM2DfLyZyK+WIgUlxDkaz2TM+xk13GFtX0gqXV1F2lDSFz5CHjzjAo/60kKJaT
OOwAcYY54noREkROFGTJROpvXA5QueOJypmmx6IeuoavYzfg8kvdYQgqr5Go7PqiydTXat3HmpTD
E6igVmJ3WISN9B3LW6ZGD0Uwi9nQypgkU1oEN4GaC1Gf6KrMg2ltBXmjppPJrUdMkZ/3ny4sGcJw
hZDoTlHB94BnW0Ch5kSosrW+4igDJ7dOxzYyCpGPOsKh2t2Q8Jn7iBUmu/RGZTMMhIhJ1F3lpUwm
v7BoXVypPMrrYlUJXdsf8j4umq8/F9PY04fIjTvgPVDNQFCOhcP2oC0LW9INgVuTah6/jnVbYxKQ
LiXAh4wDE5Y31qy3rko7rYzStIM2b3EZdk/g88NgYacrDsZgqNp3OeMwbbuD5VZ2006N1F+LTFiw
4Qms1zx4/UTaSZyzQMDuN2GHKp08EQUsal3mNRWnrpVYfepVEaytsfxThFZFPGf9OR/TUudPmBVD
KSzGC4Pk2KgzsE2iZQpEHtu+kQ1FqYqZfW0CW1r5OkF8hoCpmtu4LPyhmioIZzl5j2t6qnI9rdx0
nqyroSyDs0bVGUKhfJ7JdJ5HVdEGXqGIDFq/E8TKPshchXPuYwf3CJNoWwlC6zdkVhm+NY2Doaqe
UFMK7mqnQ9gRhn37ShIQYKAdTe74uEOYmUXVF335xRFaJMIvCSosKi8IOqVqn86OBdMeTBvrmXUc
17o7c1LSwMWlcWiZrI67gT2tQ3xpxVEiiG24QlHsWTe6u5gW6YjINIh0+aWsoUXVmjWpyy9sGrHp
nDXdhOFQQZ/Nn/NonCbH66J6qCIfBn+QH8JqDqzTOufJ/Lm2ukZeurE0AcLI+zxTJ2knDDy6YQpT
aOod0X8o6ySdP8+ZTIfUI1lmnFaM0QdAulARPmSIVefPbj6OwI6JZMJbM5OwdVelaFhzLJ3OYJeO
YYwAo7p7vHJDaxo8V48JvkIjeIDksVWY2KAtRZ5ej40sqvJY9TXtrzjTc/u2rtOg9rIsr+3ct8Ig
H09DDuf6V+EWAf/ck55ikjluiDijrwqNEOXntmFpNTH6Dk4FBHWA3BFFN4upwYKpCKkqsy8zzZs6
9EabOGXjDTrR2RnrqgGG4udPXFojnEfEiU3ht7GFBFnr4olNTZpoyNnwF5s7MxmHjhvzZzdOCuct
+0rIL0HCZkzCwe7aJrxwYFgwT38uhjlCdEcpGHJl24GvQDGRzREl7yrFzPquspTMP+e8yFvmIWsT
1q2uogrWKEqbgq7rwNHx+75xQ1icMhI6XIdua/faQwHZkPVea4fVeRa48mpkdYY8qRmo7D+0rkVi
vxLzqM8xiUjkJYQHcenxQFKj7BHBPNR9hOjiLEjS1mh+j7T7HaqbnXLyWFqzsT/5eY+Xdg3skEsM
DWDfLWyDRtjtcSqDqBiqxvnUdwVBECvq2kYQ289m3oJ65fw0osOIaTumiuEtbO8iW0uWZkqzLhns
4CoYpZnSdhXPeX0alzYzJrKaG0KPq6wvm/hkFlMKrQuG3MTUdHJzaKdDK6jRz7tkLyybiwjIhduE
VQOCYCsXprpiRT7rpLA/uW3EoFttGRoBWot1RnXv9BjF/BNkCyLkwq0PW2lMSl1WcDRWRBHG01GY
j3SVgvTOVOLw03jIzDhU06DlZVCNuCuOmOniFOayOU4tp2bHpVv3rPEn+At094muLaJMdA2EALZa
QVWIwFHgi661Y0qdrNPTJxb2xlK1dYWpNWdzrG9a4qZ24U2trubPjl0Y/5hbmgKQUeZZOK3nXNI2
PFbM6oZPiFJrDMfgJAyzj/UzrEkRWwpTjA9ZaaxbB7N5GtvlALPWIiLBA+M2IPgLORbFUOQhx1C0
rRNZrS+yLoFKRMpO8NdmfIwpNOdqfk9s329ilMek00JHwfeDZkakLVykneSHUJcOM5eTrKyPfe5o
WIdNeGtH7tinPjLLKCyeMgsLd2QeyXFClE3glnA+9DLxIolG1FqOzsemo5gh7YQfTohP4PsxPjwp
uRbrYLD02HgyYxMGPOuDAiELjB5GaajHrH3vyMYNkuOg5S6MARSy/1BjuQMeILeg+O1YwFFtYQur
ocBQjplbQFegRQaOMB0NEFYSU7ypKVH9B6JzDUlEmsI3pbI1eerPR5srtmsT0XnjBGAksECJnwBY
ZjYIBxsrJOP0MYommQVe26Ws9IOBBMmltGdeT+sqqmXpesq2VRJ5dV3F1RuSdWwUXoloxzqvw9zi
F0EeOcyvBj2GNyTOyOkQdFyuUqfQ2TeeZHP9Idcyx68AzTQb3vGeknFeuUmhROlXiB+b7ngYhNtf
1lUUjNqTOcnpW0ZqqlZFATLNT8a2qwNPj241J15U9DUf/XBMeyhDP9fDlHmjJRKeHCubdvxKZu3E
Q5+MtBu6k1INEQ0QvwVhe9ZGDiIz35mzYZ6R1mIqlmdjOgWdVzVlIo975YRsJXJrnD8OUtvx545n
YbBivLWpPyE/1ZMnw7ZRKxXbQ+qHIgtP8RMZ7arSZJjPA1UQckIHGtnHodW4EVmXqc75p0n0YWp9
UpqM48exHVl7YTVtYX2Ax3C6b6KWsv40O31YaK/UmkbN72qcs/QkiMFuHM+au7n2VKqZHflOPTeV
+5XmiVt8i+xS9+MKU2WqblXXDgPx02xoaHLaBkUl3BXyAJHJkyC3UnmpqGOl6UkvS7vJotvILViL
UR4pc2t+MTPdY0rPtG7K6HccD9FKsi4KXpbOWaeCOMreFmJMq3Cd9GE79G8HEYRxfGxprmP5QbR1
rc9kwqPQPcZckQz8az8TuPWsceNBeaHFZdWuoqCek+lsCBsrik+GOIe38VM1cBjYvow78ae2Oima
M0yOwQr8gSFsoZddiahLee3E3FG+y2zHwVu7+dCK4wzXQJVzPG7WDa++zl2l7P5NIusytE/paIGD
96dEpJ1zMhYJzTNP8N74RSKsGN0JmYBTuR6DCSdj+ImIlAjfTUM5lM77JLCSITt2UmbZ5VnaTcrt
38mEiVh5lVKGk3DqVkTpZycMAms+5zxrMFLWVMFkX8BqV5E4t1hQO9lbGlcxzd4nyZC4wXpIYAjC
tY5RL1X7MFlGpKm3MmKvSRhNcbUiZZrUoOBbYoniTzu0CzwvTzKlPnWhW1V+jdQbI2u7XQwP4lMZ
mS+B/AhZvKpSJqbnUYPe+2VECyaPk2gwI8ayNsWbbqLWuipyx5h83reh6/hqaDUmwFwg3jhpVZ3j
vnLT1agVM4avShy84EuaAE/LIooks6CxgYeWPLLFHzQbzTgXXCXgkqzOqgGFVaRuxG+rCglNdVzH
MSItf3Dp5FR+7Eais4Ag76ruc5sUXVxgvKwIhHzUzZyOF27iGJFjIF3OVxIzC09guFR9DazRTDBZ
WwZ5MVn4LFO5GZq+p7gVLtatBsjQ40wV9HHbn7pmrPoKwi3CZ2IstbxKBQ8UOPdBgQDCOkJEMRbb
2RPMjcJXOollOhe0091gdJg1tb+NcZWYhfmLNSK9YCSuravtUFub2+8HeXMfmAI7vXDsMocAtLCi
/msayzKuT+KCTeh0Zc/48TUvtFkYkysk4KFWntgApee+xVRD5t3V4VlB1RQIj6ZRP8l3Ku80Rqm3
8wy32CU4ttoHzRH0ykvJZILeMBc2PsyckFRf1WYEdQkNgl3b9CmyY+RofqkLOdDTqXNNdk420G6m
hwzSDOMjeYwWa+FkpvOjnCLM05DW5jERjyQ+nHRFnOjTbMW8a9+gp8wM72Yizd3UQUp00nwLjesG
7bBSyjC7mjYyom8G1JqHGX/ojGnurC0iijQ5m/GbX2N5EhKQSGQ9xJ2GTqskNMxHMwDfuHfs6iuV
YYHp0whErOh83SPYfdeYVTt8od2bN96HLt6yghh1yGdh5C86GUbDpy4LszA+LkIX3xtVjIbsNG0m
h7bnbDNX4qRRrXOyHXKV9DXEGWOW4kvgATQenpRxCj/f02qW5BMit8TtV2VltUXskyYM8HCRRPi9
oFWbleA2MxAGoGwAU9SdOTo06tzBv+KzdOpk4h6nCBbH6Q1TTTbq05Zrkud+pniW917QhKANqaId
7o/aqsEbgkaRXeZVh/9O+QDeTpCBgiqqwOVnl33aBiAFhjrB02kU6v6zLIIRWUAwzWbuD/jlFJDE
I6tsWBi3jrLOXWc5XGy+Hq0iUM2ZUHBV419EjgnsTZhpnaanWzo5abOoTo67KEO+ezPxBvupT8sk
wnCcsDudqbSbYcCaYEiD+TOLXD20nyo2RIM8bTddH1XYYIhYOc4pepSGQyPWciYUVq6tuRk+OpZm
1oCvMlN8w5+6TTpgBGhnm/62cWzjrcYEx/1VDPYRy4fZDF4Z65NpoTxQFpPML1hJa9whJ2py2F50
DebVhmSZqcjq4Lgrqjqwz8KgmvEd84Z6C5CWgzWsBE9BUQY0Reqb58idCr/NQEyI8zyVRp9aPsQg
4cPUbWEqmQwm+LxmgqVJjpHZmsHrYmaoArtzU3DxSVaEaI6zVNDLvwaEZ4H1Zgiauo4vFUsMSak7
uLsLJw2YbH/noLGmYD0GiTVFx3IoRdasQF3gGAHPAQkkv/CQUaTkcIYK4M8Wn9ErWeTGbeQiMNOt
tmuKybcZyaTVYKJZTGLWvxlmkQfO7+ncDdZVjWAarMJcVkp+gb3F/LKGcsYIJJyYPgRlYcH4I700
LFUWI15FZK1yPZRfpJqiin7lYyazSymrcgqOua2b1vp7iGkyBmt4NJYJr8nAf1u+m1Gn/gxGckjb
jySskjD0AzGxaPwwOIhtqm+qj/vK/qsJXFATJ3Xa9bnyLXtu0s8z72yuvQ7eYUSyT6lGTOk4QnW0
wyzPE2X7PT60nN5zBqxMjattTzZYVmUCgthHPe1kunVnbrKsN/ZPTaGxJoj+jfLGTW7uKO7Y+yCx
zWeCEgt3TOFkbgwY2Ams4HaFWduIs6CEKoeIFoPLuZ1ouU6gqEYrVW6ubKcsYkpYIoXTInBpQ8Eb
c2qFfj1ONXM8atfEfd9FTjhobyAFCHs+zYGyz4aqMFoeWrOhAxusE+GNIyxrz6qZYH5zgvWHS/CW
RvI0xkrjl+2DRK3g0ipMFetqk7EVWOZ2Ui8pyo7/nm4MVrohGitsNsJssLLKkJBNLWvOV3mYVzrw
okp21lUXixJ9bges4vVvYjs0YVzERzzD6TMjVnencJZO4Ue8QHRGyUvbLDOiMmE0c9IJZjuNPRE1
RZ6voySDNh5vBgQ8sDF6Kaoy8L28oVZyHtksc9wniK9FQg8uB/YBM9iGcZP0B1o5alFyBb7avoq0
lpDaCcMR2jBomNnK4kaDsh7ES+T1cWVkfyK7283tzONxci5+IcQcD4rnL3jWuhu1NTQOqKqNaUzA
AUMK5AHQpJ8/akGgQ5sIipHxLFBW+K80af2jxcPBTSs3QCh5P0cISka0X5UB5+9wSJaZ3UpGBtQu
ToCw5jUHZFvj+HNZdikEHBWA+ePiJ4ZcieVwzHN7V5agZzbo2yS8wlZ2mLFYUBOPNw3OSl3PGqHz
U+P84wNRcQPiAD8OZoNcvCtiedT5NKoJzXISfKjGAo4iTOHxz5wphZnbavbPO0gNbfewvGN6CO6W
CIfiF69wqviSyByzhIdFmyHJ2liMIZoNaT9JNglxPPLG7Y+TMpjr37uBTckq7wpjz1kN02A1M4c/
ekKi3ZkOiZBKmU2AzFECp80tl8UmRazBmVj1Idso1YC4Djo+dmkAux67fQwIIt5N0EzF4BwQWliR
ESQpWdXNfl8hsz8WOdOCeCNMy+TD1Fe4HfoR0Mt4Yjar/GGznlVuzOzPO7GEEcDh5yUIfucAlCzF
b4Tszhv43aq1R6u/jJrUWKb5LhAqG1F0v0+W23Ecf/t8qktgAQTnJRAAaV7m95R2n+eMiEawp7K7
3Lq9MYyqxCMallV7dYPz6v6754HyN7+ABsXASY38B3PAhgBMdB8nlxu3hCDZoOGkGfSiaCrjMH7+
QGNfHk1TTAgsP5mfZUU9CgejueAzh2ke43oW6alTWHUqfCfPHfZF1lCYp1Twx0cBOhcrePiZPiSZ
S1OXB3Y+daEMTzehSC/AjmAe2VWOt5/3aluK8ahj4ArxKIUCmbuFeWy/3EWOEKzLOHHUnNSzTaJm
bYvRVCN0qP3v9N/NXGAN3ddNCG5VeXkwI1v0WhG2ND+Ht0YJTujrtATz89bm4B7I+zwQYahPJ8QG
Ql8GY5zScfIDG0tOfzVVlSMNqhMUt1XrPOtmu/WJJrLJV24tQLW9ZSPVTL5Xm/W8VCIZYe+CIqfV
eJGGUa9QMtP1MqbgRBKUapwi0XDifJVZSQkotgGKY6FZ5KWbsAIRugtnIe/M2CbVSAcC0z1EuQ3T
jdTQhAFDb1sIaLXtIk8o7A43IMSSnXPJmswEc9YmtimxOAptJ6VL59hLmzans1c0tSrilSydLOm8
e8qjgttEVd4mkLmLoLCyNmB858o1TtypeladIbdIpb0uXY1H5imyiv4NwWpFHPrZmOPYnhPw+VmS
fWIIexW7lFOreHmWSGIZMqDpa/Cs0yYPU8PUsGoVpV0O2hUMjINVBi+JWlcHvtXpcCC5V+EcdGG/
V5UqnWEdVlDu6qOYVD/rj1hvMCtaiAGJLS9122AR4WNcgm0OVyhCQjnBcVRXlCZ+ThF0/j0h9Wzc
N0KOg/2FinFq3UueD0H5e6FUktrrpGhMZWMJwzG2PupCsZa+LvQEbFfDaM/15BELzETvIzSjwvUn
PgXD21Q1bTN7WI4eYmTTyq2xLhpHpDnhJGuHr5Lk6RStAo6Au/Byp8jrPwswL1bnuZslt60tqrAe
Hsq3bg67nRwXUSbtDlH0XZwF4tvEiVPRGqezmRrZXTRYOFmKlK1WqIgpvb4mMqewZKF2IIadprY3
pFavPsKIa/eqLJSVHeexCIUXheFwJaZYJKspHoKTmPfsNCZsPsvrsT8Fk6E/OLW0/VGJ6NKJ24yA
M+7rjwEm9SkPhW48aF/0NanL7M+QxHpVdIQUXhDV/BjJLigluxDnbvk/7H1Zc6S4tu4vIgIx8wrk
4EyP5bLLrheFXQMgISSEJAS//nxZ3fucdve+3Xef13tfuiuiyiYhpaW1vonwq+TYjuOisuts6VWT
J12HbzcM9J7lPtkx2du7jQ0m3KErN7tiDeMBKzYT3zplHyOSqLNOgvYs3Gx26QwIGtqX9uikLZuu
XIqHXHUTeH3Vf+/niTZDp1pIScexSWk5nYotEvuVjmCBR5Um+NXFOtYJG/P9gl95VWAee9de2gN0
D/T7VPLhwD0ZtmotWbrvWCgfVQJsvhoA0cxVEMv2afFb8TYEY4pR3orPSxH1uzAy4QlvLO36SgZB
fJ0ApttrM8MRzXL6APCwh17JxOV3AqoH8wxR5JOLWNfv1ToGOzIL82l2CQAHlIJmXr09xbNeeZWK
pahpXtKueOldVK5XUCDYb3OUMLKTVhmMOb3o1srBN/ijMGkumoAG+iRKyBGahBj24F3MMScJeU5n
Q6aaFp18C9msrj0SiM5zRi4rlKYXDrV1y8mjnb0Jc+6ugH4HJwhQu6gpUP2+k2WJx2rbCtJhbFbB
66Km5ccUBL6OerK9zTOTERQFCvLBbZuxcrtBDRUUU9o2alu4P2W2ndoqJKq/XUmOQoyRqnZLPMQn
+IcGddJ+0vtI2eicDsJD6Zw+p8v6LbSU3iYE28fN1jSAFsO+ar1weZOuMt4luRlvVZfo11V59GQh
6O12riyHBoLXed+mqgpsnLyBmZZVHA3jQQIoqKJQmAcP/fXD3K2G19yY9mnq1ulFeyWiavLW15Ro
xSqGzwfGtQDmho3nu61OfLHcl9HcDfW4OfbGhNoqkDziGW80niqlHHkoQSJcqUgXtdUhPSX9mLzN
ReavGfB+B9ohsbgoNRW1wYSJ1LbXWRHIvhoIL990gKamKdCfsSpl83SfLRnfo9BnWV32W340RHb3
0OlA27F0+imSozo468mBKZe96Zg+LZiTn7ZJbMVhUslasUm0P1Y8kENncmt3aAPXR6PLlFY6mcDY
8tZA6uzcVVZydZjQh5KqzefyqRxN+R57FX9mmsp3t7nth8UCb1wuo5sEwoJDiJOimfxkHtFfBlW6
jO4acm3+dQvleIgHQqHMApx8261hgrPMoyKFDNpsnNo8O8LTR2s1j+zAU6ufoO2K8flddCLhGO9Z
Fs+vwOWm+3Ls9JGsQ/kohN7O7cymnc9RcjEGi/52TEJz0jZZ7seZ6s8a4v5vMXcoDtG0uttkFdg8
wLTuSGzs2et8ueoXH0vgNsV4oJlIGozHUFgC9iivtkDTa4ry9rBFRfdUADp5nbbCfMaB3x6x2fKb
jQQGGqas3w8lTa/BcJO4NqIcmmJbxxjrXY/7rQ3kPQcEf996qaYaypBwrxc2vSpjkxbD9bZd6zKx
ZwiVONABIT+38VYK1Gzhd3HOiyMB51c7tSV3hWtjIPM6+B7QCBq06zVNtr6sV+HR6za5BaRdXPM0
drnZhYhiHEw1lIpeL4Fq74GyDLdBso7Pg9Fv+JkWQG9PnmeBDobZnN36kkF+mSrSn0qpoq82oHap
h24JbyD1sU995Nx06KIhTuqyI/k5oVIX+zIUY3kSXaEa8LjJVjnw3U1RbiKv2GZKV4mYjrcyAN9/
XoMpx7POwsXo66l0IHqI12S5GpNJ3MU+CR7ysexVnXndyV1XKv2Jtb0TO1C+a3cWPZd9E+gxhQiR
UhIccjfP26e1GLXtDpfWI2zKySMDgeOpyaXlJ46ZXA81ydG51Kmw1N0ALWFzHVvSfl7yTa61DIfs
GnI9SpqFoEU8Gwzi5jntMf1p1BGtTJqhcWpHyIqOzmT5KY18OLLPW7zSyFWrn8LSniIUu/CqSMAI
HKZhHXXTuTm1j2XQcgYFTjuUutIBbQdeB0npH/sYqpkq6pLhQa4k2A5LhqmyDvMpCq+XkvmxjjRw
/Jt8QDltIJDbGglk68Qi09d46Tw/mWD1M7sb1iArtxiPfwy9aIDTCH5RaakoFXfGJKwwzZqxbIgA
sM8S+6EAvVlbskZilxA7dNe8AztbiREwb70ZP41VLFYQP7ll/Dj2SSp3LYjCG94DJm2Y7/0xbhNS
NFkRdjkgMabJFW+1Ah1p03ytogXsd2YicxukpYengtFkrvKEx4DigNk9ExXo765EaxJrtUYHKSmJ
d63rIhvVaOG6QNbg5iFFW6q8yz6tQSJzNGa2WPuhRiU1+AcyDHrE9qIITUW269SgqrSdiC93XOQk
73Yq8jJNb0jgMvsEMlfQI5uK5K117uu2de1T26mvbalSVmFMEI8LtB07WlB9CHF4hCgSmQb9lW/n
YY2GWx33du86XdZqUpuqcsg0VSVEKh71OGSN1tla2aJPUF+dEd9MS7d9LgfQeK2HnQYekLAmfl6m
ZsNhk9yXcxc/5hAQ6aZ3wHqwHrBgKujhlu9EKv6gpnEudnOet9ezHOWjnWbT7qxvHb0CatzmVSB8
eSUkm5ponIY9n2j6OPKQ7ErTyTOnaXATcZ+cIwXSUrYzyOsSY1ETRRSvPbK5PWw+ioYKoXiDaMLS
TfNOkUzeQj+4mCulF1qV8xL6euItg0FmdqoqiaDQkEIQaa/mDDe3WwFyP24Ub+mh4L2nAwO/1mhs
yqXaVq5vccrj8O8zPjQ9Q3+Bj0A/4dTp9zYvs9qOqntmfUu+Annze4h2yoMMS7HPVc7uAxbq2oms
ewlH8TQwKMFaDG77PKLsVS6RkVUaS/kah1SfbBRTX1HtWVHDoJOcqIpw020IhLv3rsawG98xjCUn
t5D+G+/i/CunLXnhJF6uHZjbJlWTvIoBGT8DfI/4paZ5VcUsnG4ySmP0rSiOl0WYfEv4ZRheR3E5
tX00v0tXBP1uyHoQoQCTZXY1pmMv61n33oBr2iTAwnxhpI4H1JEqC3qW3gxqjt67rjO8igZ8hooN
eVfUHL+3BvyFNdGtKr0SmY3yxnQQcmr0Wrw9CSXNF4Wprau5gtvsKw7eRVdlUCzuGBieNUax4NhP
afR00Q3syea4rfo1UHdp6tm7dYXC8YDJcy8thRpK0jS+BnWnz2qFqKTSLVqaaz9b9c4j4/t6Bszo
qt4N/psxK/YKNiXmNKuAYn53YK1cBUbO7Ubm4hNA6haSqd5vaOYhG/2BjB9H9yLvzDlZMb9VAdoR
0wx0CtJdMF3sT+Hm0mczD8Nrrpyv+QwL3BAGE7xqS04ewa4VJVRB6OGqzCzdcFjQVJ1Q/cZl56eu
Y2jlSrSeUHEE8jbuFhLUll6UeKsIU7XTysFhAEUKFlGddKJjCXf71mWgUgSvGUeTpneXMdbVdJ36
CD11PNLtZZztyO8iSZa5wVRBOUpamclN1ZrYdlgPQRixMbnLbEyLipOpj98GyEaDsXZB4RndgzDj
PrzhncxkWWPa9omq7NaJ2dY5Dtx0bTrwV8VQWai5k7UZ3UoFP68FjeKwnq0vibofHNChuPKQeZd2
r62a+pe25YlsmwVbBTQK3DjxqCvnJ5mZfYtebbyynQ3Ez3mavUt3HfRPYtylE7i2RxpG4F4OCkIp
MzZ6TYKQ3TOrOL6HJIBcyjIomcEBOMjccfs/RFDmIZ7jzMa1KVXn05cULFP3+BtYG6gL4WCG8gKN
RoR6dUYG2oW6h17gwoNgH2759zahoc8O0FVv2G8Tmcv+1aqlC7pqLAB0BZhsKVsyHBEox+bZdgAU
imuDhtLfhqwM16S27WwnftjAbuHbwpHHJHuPCzs60aSDset4ji1ub4MVESqLuYboJRb0MTap6rNd
BqFqH59Ca6dVQofUG/Q4mB3aaa9UwVCPAyMbDhXSTQQxF1p3VaJirvBLzqZIDr3JxboqoLAOSGpf
Q1JlhyXZtaNP+mGnFihuSmAHoyyuN7R+xY4GQ0bBgjlaKluRZCqTXb5ucXIA7yeeVWGHpwDqGlNF
EuHwVWKxd3ZQm4jv4cjRZUH93mm+k9lcdo3T0Kn4aosmkI9bZtdfKvtT2bfuHmCpOwIH7q9lSOOa
R5m9YWRdxU7FAmItV4IIVsHwyEq/5FcTWrgcfkW1JpUfFz4etAmhYvSFWkaYcxz/rraQcpTWRNAq
wzlqGxNv66e5DxaPBiEYduhAMSFSptL0oLPEiIaKwr8HG/Wrqki7TORTwXueNgtSxL5pvMxDVzNz
GA3GLXCYRjQj3Q7thJ6Ptku5+94G/oK4oKOOxnrjXbuHT8vRYC8sKSDOiaZyrGmYSLlL1nA+klnm
r4MbEjLXOY1aWQNQ7FNMqPk634oiC20Thak1L5A+QDZRaQWVXQ1Nx+TQIJEIuiKAW7ctJm9RJRP6
8BsPws1XS8zzXc6z4RS0s4SU3aYwV0BbpwSkG9Fq56YY0xKUVGC6A3wL+GJy3wZVDG3dcVLDxGoL
wOx9g2ABa4OWDzYIJe5zU/uMKH+/4stukpIW5Y5BW/EjgHgJ4CFT7XWAMjx/xXC5dA85E/rSdcVR
f0QHk510kqf9O0pkvB5il7BPconpDWSS7fdWEzz5Ytk85GrUAhnZtt5Xqg+Xp8Kn9n7RQ4dbgI0N
7HAuJKppLmBW4Gn5iQA+zJuSyeWKALTomwXamC9LnMBHmPI5OY4JY5An6vRxoq3cm2gMXzI9w0yb
Q4fY6WGDQn/e1gqWo/UWnsqobyI7O5i6hhEC+bJ3pbtqMw112jxukIO2dPH4uOVwkUZgGq7VmK/R
HgwReFZExPZz07rYofQG8Dv0lVE55IVxO1/cw+M638RW2es2Iq5owrRV+R5CCPV58bmB6tiMuEuo
AfKvie6KthJowO+m4NLxznCUjxV66rWvMk5LyFH41HcNDnQG5RXgkvtNAAGotkypbMcdBHZNHIp+
t00eP9OmkNNBNiJU42L1c5m7cRfR2deLSdfXHNXCnb0ZtWqGyRWf5lQbi8ul6YSBoAcKJCJ5Ew80
OhfdwHPIhOgqKk1oeQ6CLnpfh56ffKDme2j1WA0NWPQGV4wdwTPk5Vr36cx0nS/wVjd2WdlcDbow
dGe7vhhQf3U8wKgcreneZEv6HNBO+VsgVzwGGCDFWg1KkNe+hOKhEhBi3EooTMJdvqQrhoIygqth
omEqdoKw7jNPvV5qnJvo6tCfN12sp+Ly3LK7JV4AQ8eRpLfFIOKXCSqLtnJ2eI1nIV+0kbJCcA2w
RygqIZRqHZb8oF/bYAlb9FY+qAN0Hjfawt4zA3f5OrY2uNIMm7rRPc/vjDXyZNIJXg+d82vgAvkx
oGHxDMS4z7EM2uxdRVu8g/F6/uT0Gl1xBBZGNXPFcunWQgHpzAiIJ5/n4jjH3Zg1WxmgcRJ96Q9j
GrnhE9yyfaMBbjUaSz2ppzi1O7Qv5DyusoM2cCEvHV39S0kNqdRsQ1gnU74TxUB/QlYcNkmamKcC
7f6BJJS8SyjQX0L8SFoFHg8Okv8XeG6KGw+S/6Ccwa4r7BsEyuZe2XClVWFkSLAPtvuyDTg6GpKI
A84DPWLMmOOmyCFOwU9fL1OkvzCAHU3hMahMSCfYKt8R+RwUQ/LIujgRdQJU/0qpkYAKg9KSx/G3
1QL9h6tdAQ/S7ziguHANOHC4mF4w0UqhPulklkl6Z1g3ocrPeG8ptEl6gv8ZIgG/MjGBawDhKO+S
FVKa9bBE8GpETSxDb7qr0HaCbVcQcq/mifZ+Sb+lYyL5kclCmKSmiQ5N0BQuTRaN4sWhZgGnBX0E
K0mfhQ2Ed2RD21iEa19rnunQX9nVA8Wsssin+yQZl+JrNo4GRWVSfPAD6ljahWmDPg86hSZYs7aF
oCWBxgpyZLTxUFWt8EJj00DGnqSQgnZK/ginYM3nBoQmhHq7WS0r78BY9i2HWki19CIixxqcQIO0
rN3C6cHFhcEI08c+0/pZFgt1rAERW2Dug2Wo9+yWMTlb2cwL8kbJLlSxnad3yzdH1gq/RfVrvcgE
LVm1qQ6V4UjhZ2ZlDcT6cidJ1oblcOha7/Lpiw3aLUqrnhYcfwctfJ75c2BmDMxnts50yGoflkXu
9v9Az300iID8g4G6hFf28jq6MoPw4SM5N4aYOZhX5beQwUXyO+sdZTwF/aRj0ULtuRRuFHUoEh3l
Va4HGJGqATzKXJt49PkT+0V0/f3n+sgu42Pl4OlhV0XOMchDcEUfP1afrrAmtX3+nUt18TaJ34Qf
gpcDFmIgQZf9A1H5kZO/XBE2bjyNi3cYlO8lYuCPmgyAhoUJ4Zf4IX67ovtNVROnowY1P+ddYiGC
c6EPYPnoGcjK376K3/MSfjdz/L+b5vAhtehDmkOMwJ4/rI6/5Dn8602tfwhy+O1Hfo9yIAiLC7Gb
L69U+lf6y+/BMCSCTOD38Aa8XCYMc0hcsghOX5Jf7F8gj38lwaT4qxSQVgiMICouu+BfARUfvrd/
n99Aoo82kRQvr78sJzg8EMTyy0P3cS11Btse/UB8k9M5f16XJL1aoT7UVbrh8Fg7MU0N6MhThtaU
VJJMbhdu7bxDKRkONpqn65SGNnpJu43fAqnQ3XkCA5TUkZp82lidrM/oBt2L4UI3pl23qgPW5uvS
AVKulGGm8cgXcAf0C+STjWf5Ojrq7jZdUo8KNC4W7aLON5z8etn3IoHsQDMBfoM7W+VqNYesxEeE
q495uDVamSD/ZY39Pc6CPNt3OL3bY5mQzTaXwvvO7DCj01g5/z7lwXQHbsKJalmEv6MU5D6AMop7
F+ioAZ8Aj82v5KqTDY4JC+ExWAL8bTynKjrZol3vofif1qsWHB0EOWL1wanAB5RAqLdAwIomRPwQ
FUo+lAlrP22Mu7tpgAmR5QMEtp0oIGOcpTuwBXkQAPHHqWaJBFYBsMbf68LysYGmzBuFHIDoyShl
8k01Cw0RV3OkJO3tATqJNs4PBRTSLRwKfbiFjUeHPgJ1Ggt/G+ebGElt4De4gi5OWoCkLRJzaobK
No4cDn94lv0XuKOTOf7k+IiUmxjzQFWkPXX+lk8OMwFUCr2GPUC2WuxVodC9YlCNs7ZOg47RO0rW
YO+oJPNSg/2LIzxMi3nseg4D1zWApzOQcOG8EHqOICamzZTM7rJw8u24eQYeM/jlueUCETbuZIy1
Krwlq2AmBnY9z27ZRMWXCN6Xl5Z2UbS9+v6CdX83y2SEqFLMFgN9+LWL/3/B+4dULMygCSrGf4uf
/lLwbkCyvn3r7PwD3rkPpfK3n/xXhA3eAhiht0BqQYr3zYWXqP9/BWLFiEHLEF+DYpahz7nkmf9P
GSyg3cMpl0NOBXcojtbfy2BC8O4zvJAj/J9MnP+gDH48wlP8aoKoW7w3kuDP+HTRxyJYxmsWcBWo
Y9EPPzvZlocAAhFkOAE5/sPT+b0A/59dkL9dCSbVJA6By+Pde3+60jAmY7J5gitF0IKLEFb5UWKq
p52t//Mr4Rol+oMcaULF5Z7/oF1sTQCZoOLqaBYkV1Eb3s1OMEAm2/N/fCHoUaMEskVQDbjWxwu5
fCCl1Js6rjP/yQf+kwb9T4b//28ukxYJQagRcLo/PTlk0IDhh2cHDOhS7kq4oRCEksFs7fv/xaPD
WkWrCa45L5B18fGOWoUGUgIPOToqgDojY6OiMiquNby2f39Tl9/0B73ZZeEVl8MXARFwzyP89+OV
cieKwJSLOnYLKFhAZ5/W1j+TYH1WDtjB31/s0oj+5WJoVS9hGHipwJ+jIwKMXNibUh1LgNdNPsPw
yooJrsugfwuLVtQ9hMuweMNZ/fcX/jfbC9EycRojiSjJ4MH4eJcAVmw0dKM6AiMGfaSnuErLgD8H
DH/6+0tdHthf7hEJeaAAoVTArv54qc0yu/aYGI+BnfRRWAUwMgrp499f5d/e0B+ucplU/rC3MH7C
UGgHXKX0KQ4y/+zEMp5G/b97dH+40p8e3cJFJ92IK8F4szaw2LxtF8f+/8X2Cv96UxB7F2hLyxyO
l78YtCUVsEpJJY7KRbJRoQsu/C06kC0RK6IAQ9nAY4NgAIjSjyF0TA0b4nIXT8l4uiQ9ZJghc78r
PELotByXb3nXizpnNL4CUE/AsfGfK+JkrtqNuBuVzyAo1QbSPypBR0l1MeR3VOxCnO61xYlxzP0k
HlZdRl94HsmrlDL61Qm3NmjV0iPNN2RzrGN5WBjWM4dNtK3nFfxCxUdfNG5qkytjgIBZPow7E+Xj
owlYcgrLbfkGqLA8EJPhs2cEV0HHdV6K2bG6yyFY2q3JgE6Rd0Hdz/g8ARKc3gTMyw13Ru1l2aq7
NtpkYyCcz2oXU8pgNRpKDzmhKQ8Z1Wo/hdQjTsEW0AyooIaQXMDMj8IlWG5qKIgiaK1QXLq2H3dZ
hiMAODrZG+AApnaIFDglyBA6ML3JM/LLZFOIqT8UpQjqHK7RLxCApmffEva1LeTwnC0c7vY5Vq9T
JqIvFPcOengh6lWJxG74TI4OVZer0tRxDM9I5bMk6Cv0lsPzvBQQ0QWzeAiC3nyleDTnjk0KPBL7
GRJ8p5Zl0RdR9D/BHdNHk23yCtM0Pv08y/M6RJLv9RACIMIbzYfunvWZ/4TuOblCRUewgBMwwrWA
u9AG9F01RHY89S0kzWAX2v62jVV5x+DZ+5kFJbklkuEh2iFFmkiwFEX1a9kPc5ucgP8X112GR8ZB
uHyhtmP1lnQrMhNV+xkiPNxSm/f8KwhTHLHwrTc07RhEsYjA2Gq56WyA3TIK1Q2xTpVNBioTIJoK
EF9H3FzUI5TaW5WFo76GMmr7giEk/exHLn5GeSdPuMcVEYOonBjSJiQJkPJZRhn5HI8S6yfVYQqQ
KEmhfyi7zsm99aK8hr4rvmSu4SswFMA2NMyqlZBv8aCGdrd8nieNbZcg1rJ2CY44EDzFwcQKQ046
LKCm4SRvMSYVI3srlyjYlyP2EfppAJt96YbDDIvjp0WX7mXTGz+kypphvwQ66uEZiNNttzG4OdBE
txipMtDb71up5u/Rhr2VAOglzbCk8xPadfXasiQ95+uAGoooiBS+uSA+ZeEF14V/LahB+yantGv5
1wku5ZOn7bjTHtgU1+wnZEvlNSVZfMIHIXvSihUD2TwtTQf+/Lblpd+BqixB0OMbsjGOPhujqnUF
zM+wY9NHcBOWNwCHux/Qq6bHkWdQuWRdtl1DLPKi5tUdYiEFSGYYh3fbUowngM4/Zwod3BQYsJRk
OJS6/WGszptu9o/jFB2NdO8WTmvwtFAYW6qyM47C/KGz2JRkxMeC38PdOMjTdi3HPk8AXleRyvmX
gqjtHJZ+L7Z8qFtw8aYWC1JGKg4tQRWbAYsaVdHfQ4MIyhTszV2MpnI/IbVsx+0Az7tTyDGZGRI9
NKqbWIw7kMu5qxLcdyTYGwILi7tiYenb4OfiIXaG3EKjTD4zCHNP3mJFcRRUBH9SZCwOq2zciNtP
Z7hEKlFM5Z0Z7fJtDjSo+XZGzekSXjyQDBQ3AMU3sAMFBCKoHzCO5w/gYED1a414lxwWMegXbPFA
JdfXZLGoZL86LVvq6TCEAjqtlaGIQQjfZAsuraVEZsxcIIeFkOVbl45XahzGqgVijxUMV7vuh7tY
GbnvlrjAlyDU3XzxgvUykucBmkxU8qmzPaIak5rneDo9KI8GAgOy+1V1l65/NbwgP8IF1cpd1kga
buSWU9PfstS3e7eCac8XdBJVEJj0lrXpfkaCVO2QwAbGfENFNBL8wJbJp97jCW05HRsf5vCHBZhS
Lb5hhgRUrY8tToPPUO3RugCSe6KbFQ+zRe0JWlQPmH53I3cCz7yUdh+zFKE6cF3cxjQK32G6NWcH
r23Npb0rIM44InMRM30nywNCwoIbo/u7GAbKl4Cx+W71nbmhbPvSh/HypeBr0RSr7A/JhpS0DVLL
3dhBkwaBEr0f+Gs+adH0cfdTtrStE9M/YT8/IymxPUaFDHZQ7E21CWMF/HuGkEau7QHF/T1IkV8b
5Tj0ILhJrgJkOzxPIyqvHlFxQlGQzz3EsbJGziMYul9FNktmtQeNS/aYvZaKZ5BO4dyGfABgsD2K
KE30YezKCrleCn7WuWSIrxkGFDOGIW/CEmGlqAkI/ytkFIVlVai8B5GlAQCtbtoQkqXiXoAvmwy8
kUhJExW0r0+ziAS0GrE4ydwgklYWdjrFw2wbSwRAlwbhNDLPzivAfbHh8Bk06p/IF/izoqVfENHL
uuCQQLDXnRZYA5yvIkFdcUqclVCMQxKBIBP04tpmFYzl+U8kJXRFVTgufqg0ayvSt/mVL3JF6mUt
9YzuJg13F7UCwzPIOdB/uHbN/ZjlIEJYAulDjUgptjMKcvRmg6jPgS8i89eChxwhZH54XFgMnBxy
phYdwkqTHikDqzuNA+MNnATvSWFhiWasAmYFrhdACmB77C8UDveACOHghiAsjzVgRD3O6mg9YJ9G
cSUZUCw7FOYYTdZAdELfOMhqkGUR30WhLBrE7JAXAevTrcUZTSDpgj5xTCIEL5RDvN1iu7bf2iEn
QNjIHFRD7pGHMQTBVe/TsNjnrUB9SzKU76RFd4JpKVmqBUQZaA3c8JHbBfbzYk3/Md/q0td+6OMR
UY3ZH0B/CvsXEmw+dtjztrWJncPhOOEAbbJocTemtWEOCzr6BCQXQc8dB2BGog19BS+1PGPDp2cD
HqCvSPlPg9pHyB1z++XzACEgORAKDLt/HtTaqMUewOfRgjyDFjtrjpq65Hhh32A/wSxP9n8/Yvxl
MoTFKsRomCTI7gHO8SdWYU5cKtpFDUc3oQkbqaU4oHAcjyMUdVDSyn+KdPxL+3+5YJ6WMJIBCwaT
9fGJjxoNTgJpHArKtMDEN6LO9zOSBhumxRuUjhA0zh36wRQi9F/HziI3kkGSu5B9R4agRjZE+ia3
yR38jHP975/HBWf/84ogKfDrFBEnQK3/PJQr38sAag9+7IRITtbN4qeMJ+ypxSwzXDwQ8vgdnPbY
SB0j5tYh0+mSjqHuFEGj3eMm0MqMJ3ifimaFAaTCK8lBFg2rTc9J1JfXo2b6mkPSsjNu6hUSk2h6
bCmqcuwxuELzf9HsIGbqDbmcGwRm+M+hCEj+sF7c/0hd9MNz2Pfs669TcRzBgtXLxqN/st/92SZ6
WY0kRUcZwl2IDMg/U05IG6cMpxc/moyh3w4gBDEeojWIIl6mPg+OAdrGqmAIKIKBG25cbfBSzP9G
+e5/24l/xLH+MmeXoAsKCB7+i70z227bSrfuq5wXQAaaje4WAFtRFNVYsnyDIVs2emCj38DT/5N2
KsdO/VU5uU9dZFRGbIkkwI2vWWsuPNAWt+mfbs9hwRggMyPb+/TbO1tLmhsp5r86Bv5tYsFvYVDB
lhIrFWTD65fkpz57zMYpdvA27B1B8ewkHFy1dIawNaFAsOhvrGBBoH1OC4re//4Gzev9/usJRIkC
dMTDQ3Q1O/7pdyNJw4VUzule9DOq6xIN1UmLY/9TNVIa9yCklzsfYfFzzYYD5kP7TZP2vGHCbicg
lmtkIZy3HetgkBmoihnbsyYuuj31t3/KIfq/tzHQ7IMW9zSu31/9P/Pqv5pXM2RmV/bHnfxv8+rz
18/dz3k33xntP/7S76Nq3/6N5w2D6CuymyH29ef9a0Wns70jsAM/OAlclssR9a9JtcVWjgcVznRM
79+3cn9MqvW/s6DD9/3rfciaD42cwcYQWLSDBftPT57SQp61xOl0sqrVn9LbtegANYFwFG2+1KfJ
zcQiq0M2xYC+Rs1raUiK+QntrHPo1yF+LCuUAEHNy7/tjNy5M7veOSl4FyIYSk1CMkJ7FZhWp22R
9o8fRV9V587DHhjhABu3/uBlZ1N5qPfsDq8OrC/cmcDLEFLa1nmAK8QYQ2+3+uRVGE70+gKfbHzw
6bFyRL5J8dwt83wUGqusQHVO/VFv55inaKphePIaH4a7Vz105vDsAN899J6hdkjnk4sDd/OBlqx7
UIkVby2fl7/Gg9poszUcC+mvIaYqvBaOoTYiFW4fZEVbPoEiUG+uW7X0J01MRMPqqAvP0f4CNC99
aatiXHDa5jICyGhu/RRFr2u36YOtnHwz6YCBAk2v1alLZvME7hzsYjZQHsLU7+BmWWZIrb0+oXwq
Qt1Qnwuluj64KsL2LLqyU5vVeXF1AfafEMHMadByDT+URV6d0USnW7R56xHZjWGiqbaSqJzgQeXw
srwAAll2Mf0+32tlcjcXeb512WtGa2rnYc/0bq/PzXxSaT2egE5z+BkVSRRDNS+Py9CO20L5RTg4
hXkHJ7vf86irb91Wn0+ir5c9blDrLYdYe0TaMuArMEsVVoVWbGpTImbuUtM7VFKMmIxafdtCkovq
uKzvaaqtR6h7w6vlm+W3xez1J3MaMfkWqr6reluDEONuE1sfPvJZySVEh+tf6K+rj1aXTVvDkzA8
BhNmU11gNcE1vNGsTr23c9/fGYNsTmAAWQxbMDOCnBsnQULu+18sK0fP0HYG6jptteoyVGVabIRT
p/d1P+kMzpEDbdAor2xUmmnr9ekaMKN9m8zJu6lHZmhMp+VZoAFD5a8j2TLXMUz7BJW/wQx3M2l+
fpKrAMufSG+vUzx8zeskv+jSr7mnkvWusHMp6XBi7YvXWF4VxEmP7bqdnRKtoGuPN3XmuJxfaYqH
EVgSCt88yrXS/pgZlf6CF0CdMBvomxQg4m3mSlsx9Wyn+w5BzWtbohsOtFKqG2lnyZMvCvvOa0XQ
eTLZTZNbXzK9Hx5M3CkbbFYDtf+0FhX3ZO0GdgNqAcsnG3enHxC99HOtzSywnPhg5Xl8MH2jO9gI
8oA4tWD9UU1hNQycLq6eOUbkZanLdV+zoN1MY2VvMk3qt8DQ6nnHjEyGLsSkTYdP8Q6eS3LXpcKM
nNaxPpVZ6dMjaB274xj2zFU9tjw6TmElqCZLjaGTke5tJ66O44oUCrYpDRtS9Naetuh89TsGxIYR
ArwrqrNWeMmza4BWxtfSxDIUbRtzkmRyjdaqeS8pibxgdCp1a62onrk0dlYwmZi05wQvFpJVw/bj
sNQShZDayOlscyY/W6Va9sZsrNU923vjpevjegyvrgJJyoCDKVHdGhRa7JLpS6tRmduOUQD4oGRe
HC/ZsAXq9ceY5f/ifEjcSg4Pg5WO0579Pt/24yrNXlvDwcsrJSOU2MX82OUq8b6IpADWy1i51Gf7
QzXlc+tuPGlrxVYbxyF/X1wpjYK5rtF1b//UAd9Dof6iDrCZMf+3MiB8I00Dn8OvGU4//tZPUh3D
uj59KW+JIrB/qgNM8RvrTuoA8UPG88vKWjeAQFyzBxnmguX4Y2VtkdVCXyVcj87Wcrmcf6cw+BMI
npqALA8TWhUsHBRFprj2Sz/VxgMUT9mOozrXM1uYiQ0yuSYWzEQmafN072j2cszR9hQbnUnE69CI
6UMhesXa1K/bl58+vf9PO2D8qT/+jjxhJ3sVw7GppzX59dWIepGFz9fhzNPGYMK7Mk4c3QZHkJoG
EIbTLMZXd5LM5rvKG9oQKhIlPIRFVyC/det3fxj0O35GijK+LI0Pq615xm5x7PgrohJD/UV//X0t
/VN9//0V87SH7MPYQve+1/8/fX4iw9sEgWw4gzBNElZra/kBiYtnbQd3aWyyDJSRR5mLiWZ1HbTV
S6Fbuwohr4GnrBneU9X3RshBaUd4WRvsFFWqY7bv7AK2YZOnl2L0jyRWpH10HXQ892l7A7TVVgw3
Nec269Kp2v336/DvlwExou5yIRzuDXjLv14Gd9FwQMiyP5NUwFIi8SgwBA2oDGQ9qsusOv9Rxkb5
F83Sn3pznWIMBo3Lg597kX9cX9ZPnyWHZyJkn9Tn2mM6S9M9niGAAPmM0+f//gb/1BF+/02+bqJ+
vG7oac5+/U2SZmttMeee4T2IN3Y7XbmLB28xg0KmG72Flhha+uI1IU7+ufqrm+ZPTSG/nhvFJDbN
Yo/N6fCnXw8RJ0N3ieXbbQubbIvRfisIPC939lr1GxbdDfFaXPrdXLYzxW3RuF+xIIG49RdxUg4m
otCac+zBOYiOD9hOTStKvWX5KjUmLbqGbzm08fB3e4Lb1vEvhijGv18o6EccGygoYHEjIf3149Od
0a5tShg2X3H1lqG8p6jViqEWgbUQH3Bk4l58TjwfWMPaQg9EFZwx35/cb2jO1iZc0sRFw51PX7PO
ct8nW6buX40W7H+7yEjGuImoZckV4Ntp/foqnc7L9C4drNtcABrzvWjw03V3BSr722EaWS/jd76f
qsUeieVJXZxv9a7nUb4rhWQFVbbVgyQ+SgVuOScvc141h6VHmS3tVn7AaO8xSq7jcGxyVjfYrfBW
xHlfn2ep9TgxEO0nCTNEqk1YOyElV0UFM5QPZp5cEgz2KihHtz0Pcfs0mJVmRc6E0s3IFpOzgVXr
Guizl5/K1PZeUUeKY+p4xmlFP+2Hs54ig+ekyg6a1+GumBdvjYzZ1qI1V19k3w6PIzw+rCfV4G7j
vh0PxBGZT21K0NYudqn5gzUt4s9IfyA6ZHWrfRorQBwS/+YB4KQ8GK1fvmeTdPjeW1XxmCGldIMJ
8fmxizty7PgcsAOY/l3LKn2D6L3dGoYypk1pu9TI0wxtOJzMFMFfb3XYKv27NIY0EcFNHPY8asw5
hJrqYA5wy4+q0lNUEL58pC61d6OfayZEvmp985ym2/S6ytftRGmHuE/pbzSc8zcYStIOIR7pY1An
5pRs1UC1Zs3zvFmSafS2XROn7Gytal/zR6HMCfajDvt/nP19zirKjQndcxtbrYEYyji0Bq2ucHwV
G2bHi34/0+czwuzA7eTcScPWGma/3ynLpRD/oRIcf2gGsXNfFYTpDz1hP2vq6j7yO47y5ov5u/hw
/KFFHIoBKBHutnbdwV8aYkA2GdPC3CybR534lUO+WBbrcq5BjKObnSGXCzgCbVTM83Aoi7ndEFiS
6GFXDkZ8l/5QRRaLO6cRM0R/OFHEX7WT8w8l5cizcOt8F1iirL2qLdvv0kvDIm9lW3+XZKLav+oz
FfbmUIt9w8dQEAOBhFYVM6NPfWaG27l0y2rTx1QFW7tOqjX0VpsTszYLsCBV2mklvJMl6S/Y6YAr
NknmfdMQcGZ6pDfmAL3HG72zDUIgPtaWO7j0pLXq23XZ94j8OtzuSerCx+yntd2yQKmz7VKyQEDz
yfovtE0cRKGr7KXcddCxWUQ4wnzRZLUaEX7SoqKdrHTtDn+1Bk5lqOuXvKr86mB1/lBuCsiLD+s4
WNA58OIZN+mc9m6NO99Mh11MyV4/8jC2jlgjzGI7Sl7BphnKZN0wVFhxNOSLnG8rD6XJRuOr0oF2
MsZjhz6xjJLYSsbIZakng8ztqU9qwtPWr7hUfAcD9oA5nZyAtD0Yeib2aP4LJ4R+1FpR1mRxtI4x
q3IcPNIHJD7nIrSgP9KUArXTbvS4BFgkYxAkbuq7cmOQftQc0syYk03hi/QqCcZvSg4mZkIAyVDx
FLv2ldlupn3qMPwsIGv5HplnYyU0KWNxJTTraSlnczw70mdpVNMJ39pjzSMpwfzAX/Bx4VpbqO5G
/YqVuk6PLaRrtSX4cc1uCJYYngR+ijdbxTgqPYObF8ItoKxN76zIIHA4XrUTFokaId6SDUPf9rWc
ZyqLPMmnR3wf82fZpRbWagalG6+wdSAPXszPscsGrn3dTcaZhbkl7vvBNp6MAYtyMDug88MBGjjt
N8vvbN/BAIDF4Sa9eZdpLpNVvb3enHne9ju37NP+opg/eKHezlybdK55YQ0dmXHDE8x/ZqfB3V1x
SnYRU13VHNhNxuYlR0tQPJhe7YuDEvk83g5quBafRKBe7EJz1KaZK35106yM9ZVZDStkGff65q8v
feZ84nXhTDsLu+ZdjC0I3CAtmmIN/WLiqyPLpMjua6DviJpGqoKE/8aZag51eke/vWCWsmSqc7nn
To23lZZKZlX62DKBAMBpbViMAuLi36Fi8I44QHBZX+vkoa6e8V37R1CLGbtKVnzcF+Ar3uaaEQMD
tXx5sAal9zcJZW5+00gAgI8eT4tdX+vkovpJ+8qs22mvbO7MPDZe4o835DRhels6t4WOAOFxJ00+
1hD2x/IFFad9UWOPL5TB1VS8zE6V9Ht4C9U3uNDXMyRryzSiD2C0nYGz6reSLKwXDYnTtpqRlsPZ
4Jhbujl9yMCm3WBqz+3INjsTYG1pCx5Hqek/dzlJrZvSrPmarFps+QdRYzL4WnEgL0dku3w3QOVw
j+Q2Du0tnu1pw0Nmbm+MbjSdMPaR9fCktSad0rvNP6F/8Z+0hTL9uPpDZ7zDxVp6JAaGO4HdMflR
qjKuNKUZrOBBclnmUMPxRf7CNA23anFxI099y1Cn34sKV9R+na+UNIAW/bqTZdE0t7WjxImRmAAT
09bVdJMsSHRCz+6r9IlKpH/Xr1OLgKOzn4Ii7Wd8pvPktTwFlvaxTFoj+2g0q+VNwUoFtnyQAzAW
fhgEoU1KfENy1GI5f04TBopA23unOGRsY+5Vj7B31wHhyDbZOnKTZuaQWxdVlKt9rhx5JX3ISXdu
hZGCMFuobrBrACaB6efV2RVJ4FacHX1fbgxlqS6aSog+u5XsDV6qUIkbLfGi92Es4Wq8sOhAgJJ2
3Gs86fxn7vWqv9SojzhgTemDra5Sh9iT8TVZOpuZrlMa5YMNCmSOZuCIAlZTSXpKG/c+SIOEO3oj
M4urSeOwqFNmDUVzcjuZWhewNqVzQGfn876UIua36DSJJqSHDxBQjY3DbVnGvP6OFdC2T70ihZun
64elZbkCY8ZBayCYRN1+bzz+2aj8xSSFwcK1mf/PG5W77ivx079I/3/8lT/mKA4J9FTygDVRblvX
VeG/9inMUYgH8cAr0lgDGaYd+ddCxfnNdEz8fqw9OP4ALf8xR0H6T2NA98K2RaAn1v2/M0exzOsi
75dBALNfx7VNHksWfNs/DwKKflyLefSzSw6QFtOjZegMSTpSoO9AywlxL5y263dNiR5wywLwWlrN
1zKriKdmVuf2u03GLVqmrkNWDNZD+sNLY3tIaPXQQfjC0qQu9sla6/NlKFv9HeX/rEMVokDyaF9S
D+r/aDSEVjepWXjTrvFFsqHUyI9VXhvfrIS9Pwyc1vusQb8OFTPJo1uIllTWhC0IZfgDi/l4l6zN
Gll+ySylYCgR1pYzknxjdsDK1lJ2WDwtoX0AsvmZ/I40qmwtD2q2T2cnnbJDtq75SRUiO7iTPX6a
89HcCIbgDvgIJ33o3Ov3rW/UcplG2OIRjUDVbSzJOw68cR3gBDHJjnyyq2/auABoArZzSGbnczZP
w4d+ctL8bAPjjdi+u3dZp6MoWTLyX8PSWeD5uzR0QewryF29PmQLe5kBHghXYvkYL6h4NPBAI8Sr
OHlkFhKT8EDuTxEiDuR4JxbtZp2V+iiyzLB3jlD6IamtaeM7WPtZ1eQVsia8BEngZpZ8WToF0TBp
4XF5iPGPGk9MNJm2JymH4xUxXjG7OPtLwS2RrxkLLVel/Rrldt93kVO6y+tApIBz4Z1A+IH/UakI
+auKeLhTQukdSCstT79hRhXItLJi32eCPKQEhpXdZmibmtS9b1eO3aBOiyQCcd3cF07VHZcGhpNe
tcY9a+Z5A03EOcaCGU9AY+K8z4R8RAq/DPFTBiCodGmqFI4bslFE2rUmTyIhRvVWh5fpyiMl/uxJ
NDzAnLwNH4SQWFVR5V9E0abNgYrSEMAN2LvUQUr0YheMVS9Oc1yQ9UImE7NOTGNsKmG6r3x692Of
XK3JDAceK1mjv3I15ctnVFku2ahNf7UP+mSyd3pKsKel1NXXbEKtOBLM1fknh17hvWrdRSI6IjEw
IHWv0k4T6w+ePZ4C/6R52Wmqh/TGiev5zeQ5IzHnz+NmQbqxHFSypHbYA+WAREQwSbpfcoTIe18X
pRFQWw7ouODgDejVK5cwjyy7ZGox1jBtJ4SDDesPvtmx5yLMlEuGpzxvwM7JGPvFCUbFCNFKE1bY
pFzNSNJ8GqEO83gNcq32k4tT61kfdhX9960CK30ue/saPOCOUZpYCUtGQ/D4zl3pRaXmZmetacoJ
h1wMWsJGANRFVenNH032lGTvqDY5XmkBK73weu+P2hdt9Wu+U5qDhtEjvdI+k97cr1ty6iuYOsQX
f1Rxo4vAW8b0CVSm2exgwHbgJnXchizQsKTvOYmWRygvlMQ4p6kqs7Ik7KfUEe8cviv0GSZ332ZN
fLBHxztZcBzWx6kwJ7mfCxz8hw5xS+RJzSDHs9dvV/Dn93jer6o6Mn8IDUw4zewRllSxtPluVZZ3
zDVvgVtFN61OypibG9cCrxHxm1h2eHG/KY0EglfGtWq2iVzziFgy615jKTRtLTJDIsfPzZvGqXEZ
eDnVkZaRS0bAkTKeWNZlkW6VJte5EEn+uWtdiJjY+JmqldMrQwf4Jl0jBN81oaZIyxnrVIaDqb9L
EhGyWM8Z2bEE7G74AwIOjgaIJkCNIhfEJd6KilD0mk2a5yJcW+pBvhDaHamRLt5E3YnyxukSK0Aj
Ne21trOaTcwalhV5A+hP3NJejhTsbE+fjCWxnrEuvghu4YGMCEX/QYyYuXe82b137MyIkiFeosGk
u3T9GrJRvQ7mptTI3kJGOKuHOu7FuUR/C9OwcyvjdmbceLsOq5PvvLaxPraD+pgAVyY7y8nop42M
siucJn2gk57ya9tx7WHWxegfKhBF5ODw/EruDTXFHd2cKBf6+Or3th5FOE0+QJ7ZOwuv+F3f9k89
9Rf1FOGPVy3ff66nDmUJdyTrf66ofv9Lv1dUnvsb3n/EJqwyDdhe1x3T7xWVb2CmxB2ONZLFxlW8
9L8VFesn8m/Qk8B75kUIhvT/8pQ7v/kIV67eH8dEW+aYf6eiYgn2a0WFhdJkF2Cz0+B7YSGI+XV+
mzkZqYBGnx4V8oEsmCXrFM4u50a2LlMdFisiuuKNHmXRtlc7BBbjEPWIraKkJwdz34H2Q4XdlM5x
XV0Rb0qcG0iNdV3dj1BExM7IeQ7eF8SNvbQkndjgNi3IgAv0CZous6clnBHEByVoa5MHmb4KPHyj
Q1AUjgnW4916WI11EEGdo2xcS9fqNhOhMykjyCY+9j2PAIBBWvvZzxf3i4dGJhrgxGxgbgAlpp0a
SAv1KCsjiFLCPPnmQGXkV87tTKRGUE3jQ1/i0nB7w4ISXU46TD/HyB7R+i73KtWHMyFpFd9ETdUb
l0SPNMwxT9lBbesJGJtcPpS2xCIAsGpjwAndU0b5R1N2jG1Sb6cys9OCtMkaZnl4kOACF3yYqH8p
C+y43YrBNV/YzptBxpH4aJjK2fip+JRMC9y9ZiF8cbWsy2jm3WFqFiC0hnnBYtFHNvrmjbZkTqA4
Ei+WqxH/U88Ptj6j+ilL1A1SuekXJzblTriNFXZuXdwYVQVZ0VEtuBvL5WNPs+S2Hzm25rQGtT2M
63jS501rNrDwZVd9yyfHZzIslm1vUwgnnds/4F38YmPEjwzkcSFjT1j1rM6C1F5ffKHBHXermomL
DTuRusJlWvaYd5jWLeWrG0u68yXr4aLIAmi4aaVvduPMEcP3m/KKtgP0iwvWjFFWOFK7nxpVPZZd
UYV1wd7MtApGtHwiDBaKe3DrwEMV/lnme/2HQq1xIHr01AspP5FUtrkxbF4pNpYk0qc4eVo9F/9Z
CdR9RM/ToINnfNVtdDb8NxaD3uOij+8lf/4uIXXy3sXbd535xv6DC8TjHuUx84AOoxv2/HU9M94b
CFeftF2hq2a3amP9oJvc0a4zDidKOnF1XgWysxgtctvfNspaX6cOEtdGw/91FHlqYCpiJRJY1iSi
tihQdOQxo/h2vHHIESPB2LmdmHe4QKVqZgeNlzMmVdoepQ2GEzgHPPOAGgVjTECssw7PGnR3iuAH
L1v0bQyKd2LG3bf1x2Ue80tqdXfaUD4bOPcohcUDOqJyU3vySy9d98CT53kBdoQDrP9UURZvCwYY
uLcyENxE2Ib19Uot76BuWWgjCwrWUX9BaY+JY/HjvZwn7XbGGr6JR5lEuS5eOQz7O1NWaqv1QLzK
IgFiwZPrWTjaHKqcurOKOx2gOrOJXDu6cWoHcWa+Tm7cbka36nal25qHvD+SC38aKiBI7QCWvc7O
PHWZJzg+FF5RRZWi1plnmW0LwgRAT+X9A5PO8l56dnKYyCIKlrWwDqTKqPtKleuuHgqTzYxkvlIo
ZjLddMR5Nx8AHMYFuN9+vp/F8Dyy46aGoL6bGdswviWqUcz6Y51rovSj1ujM/EIQgFWdCBk6V533
uWnJr3Wc1X/KLeh/wgTZQN0eXxbLy+6IR3oj0lMcIFS18IOMN0dONlh4SEef+o63rFepjIDqmzdJ
WVdb1p7c0npShlMlyk0JS/2ycOwGqeK8Y8lJ7I9bL59WWuWAAhYND+qVU7ao5ZO/KOZKVaa3j22H
1Upn1ph4dXVHRyJY/vvlKC+JHRsHSzKwZ9QoXBmUNjO7fs2bA5DHuGGTNZRUh7X/MOTuN9noc5iY
ytjO9NN44DwGz4HmDF4goc6S3yAydDoUR6NNxgQgRQ2uaLpuPXMAw5+2iq94LQl/Hp9TguENsV9o
JbB+6VgZMM20XwotJ+o1FflIcF86m85d0ZE6EeTk0OJt8PL1pETn3Cse2I9WF/MVKWZuvUM3TPbH
nuDCY7pWDBcRY9ifB+7+LDQY3KehocWuYMQt3Ye21GDsx4beHRtT95i+gw0c8MzA8m6HA4TP5A5z
b/noaTl0OZJ83B3bPW5cbKrpq/REz3xcVHu8KekbsxQMNZXXgbxLlkEQZtrRnblCulha5jE+TNLj
+2FNEwBOtWr3kqP9G9J+6nNkJPPtgEzqshCgokfIGlRHA1dDKs9tguUCodbxBVBj+9Z2evbKM5lm
cK7G295aq7t4sv1vuiKfMwLdYT0QVT29aMwdz5XuHpBvl19hnTjvNsm/7FVTqx0hRU7lJvEZKNiA
rypO2xB9p7lEeAsR0fkxnyLrudR7HqfFPpVOX76D2s3jYzWagO5Qmc/3cSucZ54j/gY4dLIdl8WE
/OviGMOISGzhAa6t+lJkmS84jJL42S/q6aJQPXJXLql2yXKnl2hcq+41Z1pwtkqJunAi1dkNTR8z
kQ/A810MbfEAaPJxtFcgySm35bEw2EmhaODLKsGt3K2t1cYh41wS4s0+w9u3mL5+K4HxvhIcMH8l
7qD95AkxQeQiQoNZRpX4gWoX7Yj8drrUNucNNsBO+yL0BSdYVwOntTQP1iStcLd3NbLx/ETVZH+s
8XiQxmDNUZ7l7QLRsMpfWuDONHyNNTzgC4SmqCmrPTuDLA9857IcLI+O/HK5zix45TRPbqe/xv4Q
i02dEeAVGTjVdmMpsgcAoPoOYqMLJn+sgdZ6It9xPOce7SlWJoAz7mmZh/ZosHoDsibo6icgkyUS
FNbrktmT14lNq4MQdHKT3IyUPUtg9PLeGPsh6hFdnUptGqvAjRtYP24uD4h+WIhUZd294hcd3CBL
RrQ0I9OMj8ViStzaAkU9+7B2/epQQN3G+oxY13Q+Y0TyP7hpXb3BkW62VnoF8nHExxUAtaLRwtkv
OBFJXtEPGbPFW38V7qfJ7sq9BDyUhGZir/jVrMX67M7QigaY389wqtHre5WlRNB2Ux/UWBT3iaf4
vyQdQsLPrXSBGhq3E4EnqfE2+ZOJwNEG3S3i4d72B5Z2uTL113GlgNzQD4/cS3pPAEvtGu9+a7Zg
vSsnAQ/U5PHHzB/qDwtZ5P3WqlN1M/bjsptyMIvR2rEEIlGpOORJcdEZ8n9sa/ecLFPUpNUUQndm
lD/CCyX65l4MPlBil0CahAjcLLJ9ad45JbWhRz7arnUoLAK7m8Rn311NJxCNTK6mBQjpsKEFC0fN
MpbQ6DN955dJcu4Hc93M5opqFNzhbhX2EK3SKrejro8nQ0s3zthVX9PcRJabjY771ckRM7E5rtOo
cIbuQ2K78WdHNPF2anTiobmaax9KpBG3qamKQ0KZ1QdxbEMuzzq8xqSki/xdMtqrGezzD6mlJUeL
Nd82cZu+lLEqnzKgszs9szX6g3g8dZLMAG5wx7thwopQU6dGpP0mh6XSeraO7bj3Mh/RcG0mxUd8
vkYXpDHya8iPNlBKKU1n08brelNohjzOjjBOvMOS7KYs+xKv2UCGDdOTCpHuNvGt+tCWJIebxfoi
FzWPoWEa3RtrWvdita32laVwd/hn6/B/0W+izLianv5zl/x4paH9T/jWNXTLbz/3yr//1d97Zdf7
zeZHuVBPsEyR4fdHq+xZvzH3v6KH8Pb8+C+/7x4s+zcTy4XtmSgOxLWL/t9OGTAbvbMNxsjBgQXJ
7e90yvZ38slPuwfaeNp1WnF+pmMZgA1/7ZRHsN64zrJmD1nRmOnOuOPhN2f+LkUDTSaryXIZHbp3
77Mww6WRUZLODhiKCc8EXm4Mp095nFkvtEjLpXHM+nHqnZhMW0Nd5GqBlnFhQe7pENjfsT+0bzIN
R6VbgB0KZ8WgORpAbvVBSiNvnZjjp+fCaGB/lDgh0Wy3ZbtpYTnDKF6W2QgLxl8qIn6m/tZXIytO
uK9iW2i9uEvpny88KkWoNWrSkOMBDWBySOQWl6CGyka0T3qYFM9iqhLn1sTeLGm3QISMyBTIlvWo
nVWm1xuFoOVVZxhF8VvFw1d+izEFnajJsY/HuocjAU0m5QeXwEkwohxUXDtdyPnTQDPTZpuUKYSl
G2vVq28ZF3xvx7ZiYmuzUiaqLH5fHRvbf2HM/YtcNZefyyt7EZg2XupZLx7Q6qsLkW3pHXVV/SR7
r7kb+m5ablRLn84Ig4w4VASuB+a2ImuGaW/b6Kh9pHfPOnbZtHSYIOSMmKcTk3UiAQQRZPjuV/nJ
SDzvEpcNYa1q7XQjiuE9sugo5wbjddUD4MOKLPHMw3D3L3afZukpRy637/n8OFhbnqtO1u7WNJ1P
6egjckdQCsXHplo1jNa71wR3CwyTiohaD+AAIAa2Gp3xhMdfHMDvW0etBNChUOpS+raQ0tcr68Vx
c4PR5zyHbVmMaKiYcvT7VasG3rNh8bzK2s9w2NrXbmzMF6kvjMj9tWUIQeRX/25oFWaBgYIBiPLi
3ysG/cGyCP/R7LLknhZVJRtfkd4e2pP1yYxR0gbceTaBw6k2v3lrQewA7oqTBAl9rfd05uIqrzOg
LzRmh3FEhr/L4lE7mbE2zSFr/Wpj6cqryZ3FJjQckEnYxH7PcnwAr2gXp5TxwIXa2MAV2jnOh9pY
xG3aa/qckIIAbR6/ZN6sdugY3WrtEgoIPybkLp/lEmh8EN1+sbPGe20ntL5XalNLhehYMddHm5kV
kc/VzhuPMds26YzVHPck1GjDcXDkqB/Ktl2yF1OSIHq0+R8ZYdw+H9040R6XuetZHcW3MGenm2wa
+hfM/2dy6ZNTOUID/oL4gViiawHbCO2YUG7XkYuR4YNN5vw2WxfYE0yCNzEhXlvd4V8HSy9J903m
52yAd635aXPbg88FKUvZOBpplOE4oYTLEbEjUEjnZ8eJE2fP11t7qrFb7Zquw6s/2hbCLXJZJaEZ
JpzdAuyCNpj9/2PvPLbjRrZt+yvvB1Aj4ALAaybSJ5OeFMlODFIS4T0C7uvvTB0zSqrzVO/0b6c6
KiYyYQKx915rroh9Pt9hP4sEJ8mgLb2e+wkUrC/SQ6VB385BeV8twPLTTh3SAQpr4FfTcSQoloYX
aHqHbRcNh2nH5MH45i6sNLnC6oPAYfJNNqIJ7X0YRN41GWUP/dIRuheNO79P3WezJSov1Qw3l1lX
N6Mv7k2bAn9oadIYFy595JC/MBCvzFIho60qu7BL3fIkgH5/p6lH4LGlXps2G/fT2OQPpRz8m3So
6OtdGPdO3g236GTtbQNyifiIeN45crlOGn9GaCr6MI67fItRFGc9AQWUInOGz7it6nXmL6+V8txw
zr2bpW7PQNhImrLiIczsirQKxSw5lYY4t60abyh6fIYC1UfAartjEOdvEkUadtX26OuU24UVgd37
paoYkw6DcUyLhDijfB4Q2UdvVWIBJDeZoWbeDDAn0NUq76sW5Wsz7kUR9U84qHpujNHYRe30qS8I
HMgZ86ZvoYsMpqXe7MylczWp2DmQ0QEpjrJVHLSsxmxvF1heSzzRWxDeSPgB18CK1plz9IkSCCcD
mIiu42CXLBcsVAGcGC5SwV0hF+8a8gu+nyFbknTjN0l/zxibEg0R1cZGSLWhSx1fLxDdPgDvVIyp
QW6+kBxZbE09UEAllr8tOqBK1TLAMoJ7+QWyi4FLW5dhNZYLsnOAIoTnQKuxiws3RZfnTk7GDWyG
Zy9qChJvAqxxUbfI69ZS5rTSSMDMI+Ej0VWQFX4Ay4MKJu8T7YWZZROIxsZ5AXaDycjtnQo1rGnD
+gCFz2CIstlg5LnzmB3uPPgwR6ONAIPXEbN2QxvPfS26L9xxZbNO9FifhN3eS5VWd9PSi2s7Benp
95xpnXMbOONWTMRCTAh29pbVKrbSDrBx5aXf7c4pvusC/IeMcYCGQ69GcDyOnI8lXlQ7TOcG0xcD
pKcK/8V9HGT+NzxY0aYOyKlolPVmBPozScroRVoSggTk8bBz3KcS1MSZZyoL2Y0Pq8FknVvmRj1F
rYNINn2Dl/EVt7y7WyqnXy1qGdAzzi8zbTgyZCoSZr32vSnybDXY4pDFU7ZpTav+HinCPzL0mWsw
bel+gPRUhdYykxMvlXmbdxLYdzdmd6Upr0vkQFfF0uoNoApBTY1ioA/JlhvrTWcWC1XPZatedN80
xHcUjpfRRmgkiw2T3B7yvWemC/mLwmqQR7C4Zi7RibQe0BY6eDLJMrU3camSd4Saj4Ylq7U9NuIt
trxkXyW+970123s9mJ+KPpmPKDUMDO+1xGm2btw+2U2ZIF5wVstVjZJ75dnNK4oLCCkEbmFkVKyd
db0ZyoZRJ6EA+3SaUasONW47FEupNJ8SGN5XOff8CocgOKS2C3ZW2sdhLdJdOxBCWPXTg7MgoqOB
Ra9tcEOgVsu3nv1n2Nu6emAaPgAiWzjXqrDnNeq4YePKqqdHiQR40hWUfsP/qiLrxQRf+yoa175B
1ZGHhe/eNSaQEMv9CmDFROKhSVeKk/pUl0N10o313SvGkH3Btw4+VLzWfKXQLLtx79ewcTq6iJuk
YVw++DLesWPx7iEURvSAxnTLwHW6If9D3ZLRd2y56FXe7kgmJXKvc0LXq7lFoRyhBZisNR0Q89qu
06cpq+W9opW0q8fEBeNrweLXsca3AYjEGyS/DqCMwyv9ymg6uUaM+tynye6y2WzM8gZEDCCcMSBT
qvpEMbBvrAK4mSFu1NjdLDmBhjETmrZDLV4Xb22Oj3Pppsex07d0VG7Qip/ZrZEkJJeZ5x7W8Dzj
5lUDGb5zymNOAA4zH5dZOCJLsCBXZUrCnSwavHyII6zZc8l/yIrl1moZfvxv4ff/U/iZYGKxe/y/
C7+rSicdVJWfar5//tW/5qP+H7iYiXGGx/+P2u7fRV/gUL9hwKOmw75j0Wj893zUxsKP+x6yPERO
HFSXqeU/56MWHxiwrjB0pZeHw+m/cu7Zv7AziCCn0Wo7JlWkyYDU+sWklSCK1WSatAe3VJ6/xspg
3ou4Wc4ofEELNmTlEYToiY/O8NQjWvH2MBel4hWTMJhsrQH6n2cSqCPLHRuVAYMKKfUr5DnGo89K
ufZiLMSbSvRBaMbpdGOWhv6etpaJazzKnwk/6llR/SSM4kKdEYpQ0JWWR1ZaQzQe4KZ23PUEIu3x
tsoHjXPs+k+X7D/YBX+R3HEGHEeiLOQ0XAbZv5JI09nHQYet+DC1lKkSXegumnUQWn1/+V18798f
7xfb04/j4YZhuQTdAH6Ygv7P/jTLQNIXZVl9gIYH9TDKP6JlZEFVnIPfH+ky2v5TQX85kmdbOEBN
DKMXNMrPR1q0NMHUyvwwqqZbW4x6VxSnxo40i+RhsHLnsu1S978/6H/4eVi5YGhKbiZf/CB7/sl+
R/hsNxZll7Nbi0GWG5cJZydIJVjryWWX/N8fjZ4Kgeym70jKmZ9/YhT4xCYVaY4JYnSzc9kWy3aS
rTnegL98/P2xfiXdXM4nPRIO4tmoCdBB/HwwZDJ5XGQiOTTxlNuhHasuXzcNFDafGgvNWzzd6Fab
V2OXDXvG+H2Nu1J2//VvRs3gX8ytqBk8FpWfvwZiBm8utJ0eGg2RFdXdjJQtUuoxkMyp/uZgf72H
XGHSXQKITVKs86sgtcU4ZPetTOn8L8td5bcdLRqeYPrXWYyR7ZKlTU5p5v/Ncf96G7k0ykx4N1IG
nhS/rEskK45JRIzKhdo20KHhao62HskgSshe+/2F/eVYtCn4fETBaERYBf8SYeHQoDGHOEBwynZl
TXYRzIJatPNFR28//f5Yv6y3P44FOYpTCVDMuSQm/PT0p0UvjdbgHlrmZTTX1GXFMU/swVz//jgX
8+Sfnv1/HMfGUSxZZLhdrZ+Po2Xetej0kgMJRUSwTCNm7BWZt+jWB9t9iJOk6LFr9NQWS1unakNl
Fv9Dpv51+r//OdDhl3vn8h1MPMpQw6Rnyb+ImQeq0eSybT2ogWK5NnGVrKIFGb3CuHTEEIxZWdrz
36znP07hLz/dYgmSiLmho6Ex+vmnD5FkUqy85BAzDf/SprI40nedr+u0jHetXZfMSOkJMkucsReE
atTzcBhlOX1jaNi0X+shKI4Z0el77A7FUTFXg7+YGne/v0L/6Xu6XBhU5ewOEDr90m+Fm6HGxTOM
vcB++sGGzyHTs8kDLlEuR7mHs1d7MKUMD/0Lle9ZDDjWCKRT6qCzyjkx5lGHiQTa68CQnbeVQ1yl
TGUC7+/YV3+9a33B2aSxgp7r0r7++ZRiH+krjJLJoQgEfYWMYVQWlh3J9L8/J399EimYuGQe0Gz+
++u7MTEsTorRJQc6kWhOk4X6vswq95RTJD78/li/Lufcnr5AaEZLibEfsoxfftTsd25HI4/lnITo
deSrYU0Iuw5zHpUtYiKYIdM4n8jZ8F6NogRiWbn97u++hHt5En++XX0bm/wFLsiF/pEr8Of9QN7W
hsWTofaeHtv5cMlXhaATTHZ9iHS93Bm2FB9urJIwSai9aUHF0NVIU23RZRHfeerIvj0GtCFv+yGw
NOKXtKZvRdYjbmlKgnMed+oYJ411v+S2+hwmnT/7c76cl7yFjRc0rXzwmik7WtRnp4FsyXrVFaN1
7+pMPsi4FkSt4xmOGdTptagT4xFuynI341HUxNbFw02BkuM9x6jzQWdWnTt0s8sqmEr1CVTerY/E
tgLEQZyq9gvqh26berGOVwyDL3sEOsBiBRnFeYe3a34t6b8/jbZdN7SABgCxHfKJz3zoHbw3GK/j
TQdO7oxqvTg6LkuL2Q4JLF0WbxJT3M+ool0UlgXbRhpWgkiTMQkivUVc5OwQxLEZgm3dffM9DAVl
2nivUAZb/74yU+43nv4o22ZVwOGRyhjooDAvrhieeq+Lo1xyW4Lo7F3+tnMrvgb9fmbOydhhoUhy
4zGo7PnMewa6aTOPNz9Or5Jjv7HKWNzVdhNnxwpwb3xQZgSX2EL8cs6Yl+pNs8RpvfF+rFaocE5t
v7BC4RY13mhHcUcSIWaKECTFsmfcwbmbXf8i+hYifsQd73zROIwN5sqAry7j8nKdOnwOTvr4zFA+
WiOtSj5aEZBgqWhaRrsACx39RZeXQhrZ9pNfEqG5ojdRHAviFD8wWFm0CSrnHcgsrUceGni+KimW
Oxc1dR/2WTvdiqGZbpLZIVfFc8zkLZd4kScsniiv0L9v7Mt9SPivOvo6pck9x36frJfJZANjFtWy
LQc00CsPt+M5Gmeci4rSa171eHfvsIUIEV7ELWsST1ETpPwAXHTpuKB+4AbbCGCQ7zEu5j1qGe5e
F+cYPYB4umRJUjFItzIeZUxPlOByZz5HRp4eMz/fBIuRrafWmW5oqzZbtD4mysal2mB9o2FqVO1d
1MfJQRDoexrRVoYJ9K21BDh1IaEuR41fem97rnqMem9DAnL23sgyO2MBoX5XrneDP2EHwrsOcflP
jIxT+xW0D/5akutERYKqkSHnFwZJ4xY1X2hK2rGo44mnI0ObJu7sWM/EQhINhAsxNYNtHDf2dtTQ
v4Fn4rUwNEaEYoT/VPCz8sxvQ9Jsc7QRPcDdDuMGDdBX5Iz2OSqSG8J7/NUw2NN6ACMa8sLBHNsk
T1JJBCRdbZ1y0MFCZ25Y9zCXsoCWZbaYjKoXIUm3pR+dBPE9Q74PxvvvtTa6TWoUNoY3pwSCOlgH
Q/gvjYRrRDuuzsN58nmr6dp6K2yg6aiJ0cVCC5MYNQB9Pg6DOpHdFr30NeP+2JmnY5wXLMDOZY9U
WPO1TGz70iBs7swk747G4EIhW+RVhkXUr1f0iL0ugHLW4On43giiRmaw7dj54cyjg4vs9GhWDtxZ
yAHelXZzvlCVwy9ZDbO1PLmI/bfTmCtNJ9cKTj0zqxs2Sg6GPsl6kXkif2qRbDwxKBkfYLKwf6i6
mswhEHTzOfMQ9COo8LZO1vvfaIm3hymX0yEmQZmDsos+t5G4991xvPfGeWYUqPXm8v4Bvl7VQxwm
dVPcdpAtiClwmxwKusNWwMoQl7Uze5HMn3gXlpLEXuElLEUlIyWHUJCVFwXevk4pfTT337pgm7cN
FuGQYjVgrIHrUdzgX3r28qUB7pAM106zIKyMcuSV614id9i6qVWcyNLMtsDi3FuB/GVL2n30pU+j
8WTrad0najymoxYE8RJH+manE6kJbonwKBxYJw9l0MZHu2HfvrJGFETLQOTFKmXvQImQG3f53Hqb
Ym5fyP51t6Loh1ftlP4nqV/ZvJKlaT1ahet9mcYlwPPsYsifNdmnSKXZj5VTs6+XJbiejEYihu3m
kITzOjT6xsPMNgb7YMLijClIt99rC1tRPabzselJEysccQ4I7MpDJzCvHBd1TBaV3k57eXBH0DYN
NmUrm+I/jR3aFEwljcSg+wAu5chFDR4mF50ZL+G8X5XG4HydFtHdeb1B14BA+rVfNdbal9wCMi1r
YAeRuxsRKm+l3w/IYxLnKZu76jbqmRUXykwPKm2sM2cwWduIaJpBmbsBIvrRCMqzpH0QKqJVb6Mm
Z1TcePYVEfXdiogK90G5jbku/LHCMkPrN186/11fBD8sNHAyujGxQ2Iy22RF1r2/i4fSylflaJIk
2ynENmKyr7VgfCwWxbY/sCu5qjsjLTdzZlTOKknB9+dZ6b26maSJUzXRacKFRnKBcvLDbATz955y
/AolmL7rHdKI8SsFQ4dxueSd7gRjS2rB4F5Tsde7rEBnqwazOuZYoHi6+voMBCW/raXb3/jdNO3t
pouDMAl8+P5Le8AYbDABUP6pQjd5TnXp75xoKD6ysvHImWWW8MWJ3GYrZZp9Bm6BYL/26uqAIJle
Upq3z15XvxV89KZtKifHZ7ZYedgxNHgXNaZ7FoHOOES1Zi9LBBMM17hkhJ4u+mQqsNpQczZc8WST
FdbX0QiYNuqaoGc4nN2mjKL57DHW+oANNxwJCiOsM+Ad2MT2spvdWTEWyPpbUwzdB2Ap1uwm563B
IgBliiwN58LreYI1UnrdVzQfPk43p5ziz9gg/rVPQGDyYPclZVJvfDbk0Z0n8t2uk9HVTyiRhw+n
TfzXCBh+uSrLwEBzJhb/IqwCpuAxdC+Lcm9IZz5aVopLoJDDF9xnybXIyCY1/AE/WtqkiFzHzAzZ
RUXXjLA95igNXQ2rUcgj88nmW/XT3ilTcXbGJF/DCuGdUVkEZoe51mSssDjFWJXSZtqbauyPZlvU
RGA7VsVyNi/RAyMXaw6RpmviZSGzoFJil5SpPGD16RbjEWCf2AZZxXXjpbCzRd0fa6xuX2tqIyoM
fFelUXAWwPC8KetyK9NREufYqy1IG1Y77aWw1fOMPubdsGrj05J6vFL+HD26ADNCs+JjJ2cKnswy
QbOi3fYNI23CdlIEIb71JzbGatMrKYAoNPfSfo6wxqKcZnlVueKmKp6FW4qV8I17byCkAFrSAprA
3zqLcbGiohd3MqDPE5sTxlBMkc2SbGCfGhszK9M6RCQfWW7B3TOok3EikJ5CAuveIhNzq+X4Hcku
ASO0fQFLWsE2A28VEjp3tDpwpmYymKvC1VtICUTb+ZaxJsWbF3Q6MXZ1i51ezHeIfxL7hfZ31oz3
l+S/fAeZf3popIVBjGjAc1oOUIGFvQI+WK7kMFhHXK8Cj2w8HZN2znEq0h6wpmHmeW4ZhsS9+Mh6
uJLU+Lx12AgdHV0R6glvBrBC312JfkqvMgipmURVYbPhCimq5bofp5sRERR65knu3baJyUEdfEoT
wp61DymdreDtZHYC7Gtab/2eTDfmNZvaqJadKZOKrJTgrZ2NYtvOJGP0Nb2DJRIH+AG4boz3RDpb
mDyYGnVwXRbdsTCa17FYbnSmjn0ln+pWnVlyaRhBSz3JdvlMm+gZTt49451dzW4aN0T+HohkRA1P
k9Lrgw/ThTSwtIBXAhKqntB7YZeorA/wF2ysjIhFPrYOuST+NrDENtX1aYo9YkMi+bUYAlS9BV3t
lWtQERBsor8s9vJ1wsos8S5vGy9PxnAO5uiLgFCGiKn1s6PT1sSJzOAjq8TemctmaJIX0pCR4Pbx
lds8CX/Qj43fAGTokgfPjmJkVGBV0cjoF8Nq/c2EnRk2+9head2iSJzSy2M+iyMDI+9Fdk65S4pG
+usO4schaSTt0ZEMdWTLQTztqtFkC520mYP+mlQTBOVGu42LCW6CDL4Jib3pCMmNhs4qCzpf7KzB
Gu1TjzKoQ6YbD9NtDmeCz7OaLH2faTpjpEZq1B8iJqnB1huzur0k1Dgpifb4sbYmft1qlbEf2nu2
9ozrXvfoRTujuqRnBDRNZTdScmYB8TUaaYQPuZJIFckDyFEZMbjKpxCxfAopZrsVZVHEba/XFcsL
fabLTGOutHrVEQWCMhpqjAoof4os4LrhHfdM3Nh8NhzycSww5cCyGymuU8NNhk0fzJQd2mNZGrvU
DkvzUp2YyTR8TxdrJBtoRp5pZgt5Mm12jLNRvUbARF10Hp55b3Zuv5HIXGv6XYP4wNoo3XMfD5eS
N+irOYzdusMsNrB1yA0pdrVptwf29ny0IUsyNCoK9LU7R8sW3h311Sj7N4nhcp20bP9WTlzfuu0S
ZuZQQoPBbbbwyj9YWceLtLPV0Y5dmgIdRb6vycT+Man5cbyhdozNXMn2oKTNzCZDVQvhrnj58b8E
fmHdC0nZX3mEHiE9XPZM5Ov3rsDwFk6tRZeAJI6bcWHbY1BsMutZSvkQZJxMhLfuSsR9s/3RKK5z
IhysifAHndE3zosE32qSIM0wAr5iEY/ZEQtPuZMFMrcq6fkBSconso4sdx2Nl1s3yUmN0IKrXmaC
7ww18NC6JdI+Yje2ixGL/ZLp5TzV89yT9czvcvDrPdYuZR++auJEIM02O7Zq1PZa5x6IkUyN2SpZ
6IrQvGQx0PCDlMAhBJfSbQ6ZEkXB/S8W4yqoovqd5l8ChCelo+gvp6BtO2tlgsaiJdMo/DkloINt
jx3DucqJEbl2IaidqnRhQra4NK/Ukh1/3HcGAObtkHIF7AVXEt615Y7JsKRMQrfC94tr9WmQkUpT
hDLrLteXc5Jrpmxwcu+4VhPxpAOnjSZl6BADdLZKeHPVpRXX6XI5e/hymDiPBG6QFrWVDndA7wg+
OxguH5in8iGyAgN5J5l+dV7Rz78Ywidcvi+F4E+y0mkPcKf416rnbJkoPFFk2958HvigzbxA8V8T
yyBeYiIs03XWZ4htOu77mLSsK9Ojz4owmYLfNCz1uZjodYaUuwnRKBNG5EnvtBJLxMulNTyRCGJe
BeaojkOsqncVo3O8IMbrlRHzCDu2ZjY59uqoarN6z7yuPwTNZADb74ZcoMLMlXlPccAvLC1J+0tF
UcYOWI3lDuqNdUXd0n7pg8vpLUSeHUlfWc4DPv37MetTdlp8cavLcP8vRf2On4FDgxsajnk/q0NP
yxW3mW907wuC/UjQkesb/i5ok+zE4vuh3W4IYzOh9Ojrr6XwgzBgmEcCVquOoufq9L3iYZ+YlSo9
B3QsiInr26EHzCnns00L/FwXg3ptoduAoZOLecojy7wBl6GObm7zzXsqH3cNkyHYCdul+cFYlHiq
y10w1rTm3NqlpeDi9Agzv6cmHAPNXeIt4gPuQv3OKNLAMhXXPNNV66o1YTASDT3rY+BwpqAPGTj2
lfr0FHCeFZx17sFWzNx5bq0IRyO8hn3AvOwNjww5Dx5RQjRRPHz3JXVySIExvXRVMr1Ng88UqmND
3tJKraNNzLaCNyP+iSuzG8rreOw1ST+j/60eHPWZVFNwHFxsUSgkeTM5ydhsZ9fD9w7WBzdo0KjX
VLpuuepajE9rr6LBvc7rpJr/0X7+Xx/43/jACc34vQ/8y/eu/z/PuB+QdP8kdvjnX/5L4O79wQaW
gR2QbDbcSB7+LXbwrT8YCAeUfIz0mHxbtP7/hdcRf0hboIsn4pSZDbOif4sdbO8PJkhSMAoMGAyA
4PlvJO7S/3W+cEniZFDsQohllmv/GMn8aTgdzXg6yzSKD13h6VPlly7EBHSwJwZSzjp3mHKsgnQp
7nEZh3MR5Sv0pMkaSPe4z+LWwDSjtLdt+6B9gGwC0M7Og+fE7/NdHBjRyk50QPjPRHGqZdFn4UQK
0oHC02u3OtVqCV3DGeUq8N3cBYbryvUQwKVw8YvuG+UcSz8DqUBflsg0srgpWqDGrXAMKeCE6Usw
js9mlyuMM9C/n5Z+uKDD8nmbDIag8Er1XTRWJhvgEjn6hGyKysbIhxCcWXPvzg2G0mFBPdsKZkR1
Zdwlqk67dUzO9b61GxAO41yups4WX5a2HU4p/NpHcDf2dm67+NYKgHCtAiBhK6LBs25jFTJZgzan
0+G5WGXicS4eoth1t5Y9gVLp+GdPNOYpMJMnBJUuVsx+OPuYrClD+9BoSPKM0F9EK1A0/UNGEPkt
oEn7TtGbg0kvW8fcVjMZWU7uG8s60FB2wOM4G6umLpJzk6/5zhkZ6L0DDDYoVhYDM5Dy9hdIezVO
xfjKc2ZrZ+r4JvKXoYdqQ0t67cF8Cx13xJgJktG56o12UKuuBInhsytB29bvaZP3T043k+NTJ4u5
MQaLqDaYmijcutLlerj6avEJ80vFK4pkRA78lg2RcM+qZP9NK+RpzmYHzbso39pLQ4qcMgz5sx+v
3WzeRGbvrvM0iu7ZpNvlevCq/Ay2vblmrIIGELxd7K3qopJ4tDt5m9mGWhuxN7yqVll3c0Onwo3k
dDUv9ffegvKyKudFblSTRLcLWaTHKcgJB5MU9owREOkjEsxNqda6NNSdafcvONfK0IXTf0BJpqLT
2It8uJuCqGregZN0b2Js0Gwimb6TRc0GOmrsh0xecu1dYh9gDzUy7IeCUzbWRXumQfo2gjC5NmrL
2Fij+O6UxZs3jqiSC7dscCbDN2HmLW4QJJvYodvZZ3sf60cs5WjuCAbdyEblmpa/1sVeOJhqt0pW
hC3k5Ti+xWy3oL/OTECg0TTdhMCzNVcLV3njen2xSS5JDLjpFxLwRCyu6gYaGIrWWd0NtXU7uubr
0gWvotW84gCWt54gpTeQSc2myoubdgd41NqJyJJfKDMecX9/x+mu0HjjMty06F72LtpnH7OsU6/K
AOlOGktrjzHLvOcTIDrZXXzdNckJzsV4mExKVG5mxE2hjrrROndBt0Q7X00tKRBt/VrA7tb3bT/j
uhWMxwytoFqV1aptsvo8D/awhlc18coOdjgc4kOWLUNzZy2WX+y1MgtwonpOT5ktUiwnHXEHq0lU
7rljospEqYoP6KvMTVP340oydV6btfS/OC3gYnYXpxJaLKGDXbxjLAKOUkKLcBWabga+47Z0YBNH
U569TC6KzwIp98knYMMpe3BipHViLOwcAiHb1L2LqyLb1BIZrxyxexBo54Qpxu9jmtkQd7Sud4Nz
aRqbRXQeBywwxLkuy2MDEuHg9n57nhByPkMxiHV+0iScwiXq6hxjZkWta9gFEaIn7MIvmDXkumI3
zqhJLRuX/4vZhajOlGtNwnbIQBvd0JsVkBZc2zuQ3OmzUrXNHbl79iOalziUku1v7JqQF+d6mXfK
UJVHJl2WvS5poLEheyMwABMReju8MV0h04tCblq5XtBuLTQQeGaG63yJ5k8d44uKB8/bxm7k5MwD
a72bVPfVURK3AvI5bPF0uumiCX1QdGnA3qj2Ksn1Gy8WuR37fNiXC5E00EKqC261HkcZFnj/vlol
b5uNR7DMFSUOqIrIfIiAyu9toxCnRHi0+ks/BR+Adj5e2j3jCbFCYuNvSu+yhadzvUceKg5ivhiM
AgQ8cnQmLDa+OMl+ZAZbtf62q4V1pTGqnCgKks1k5ffqokv1OhycY00DgNFh8qkTrA6r2aN9SQCF
E6KhydcB7cNDE6CVBsiaNWuazbetWV08WDQCmbLM57iOkusELS1sbEJBQRQEoDgT80hgDFRg3Zym
omg2YmFC61btRFlfj5s0z2s6ztBLFu3Eh3YJPmDgFofIbb8BFdUbnY0fhLHpjTBnc6M1rxuzjQ8I
lqK9HnMb6oJ/TVf5HgQn2vmC9qGvB/duxLm/bY0ObXd6r0Vn3I1xil1b+kdF45KnMb8mYuMiK8uQ
7cIWcAXds05u3QXqmsMwuFy5g+5Dpojzk5PRyRlp6jn3jUbBdFzSftZ0okRUbSzenLQsEmb78GPs
mZ6ZM1az2EhY9WSxYIBeHiAXBMbL2FnTDPHfg8cNAIuMn4GW/LKaMjMH3uYxoJr3jRk9ZGDd0/Uy
LGxluix3rofMbLmtXLxFSP7o8grast/nypyozbHQ3ViVha+3Jsn5i13r6UvBUPno9amJ/LrsdpjD
R7rUBRHWoTnjOqcdMLL055Su0xD3+5nCeANepd4j8pTvc8oQCfFqeqSjqklTx/507+MTPhYC/adt
uxu8AeN2tvzoGygSY9f1o3vbzX6zHf3G3NoYSzBgwyJdQS/mBDGmnbaxiKJnZ1b12kM0xegjQ4sN
P9jZJ+0C+UosKLXHSpvjircbQJ7Kqe1TW+si3vQ0o5h3WMg4sbKkg9i66PypXxg7k1vkkfK6ZHl8
BMRQRuvF7wZ9EPGsT0T5GAejaSQbP8UEdIWMM7gxXUgPYdUvDagNlz5c5QdLu45tLddZ1IjXzr2Q
TSZIAXd+3Db3aUCbEkg4o4QKv9euw223bbFd7pmiTgMo/gnahGAe1q1QQPSAcYJgjfLUvCpSv3DB
kUzzy2InzlZ27s7ulW7oVwD3w7890sHNGHl0lT3sI7RrGMCSLtrYk1FcO/MlhI8dUIPYHr7SwUkc
8QWjCP32Wqg4jLTtZ9t6dkqYhhnZxHD3+xcW7wX/SydPVWB+OF6GsAC3KEZB9luAizIxT1S8Wbyh
dkNG2mrXCntitwnFkXFxU5KsZAKXjBmfuvGZ7DncOSDjr0aaTwcZ+wztSxvxP9oBnaGbKGlP45Dc
BFw0JAFdQ0GHuuTbBLHgLWDP/US0jXdSTlxKRgmDd9UJtmZrFZlRcEb1QnTq7L30hd19gaEAIi1y
nW1uLHjqJ1ccWos2BQ6rVL7atYMpr/OhGSS2xzqQW8E5T4k5sKCKhX0DjoT1NDkmo2FuILfKl4Hs
rJn06MJToGmSGOg/9qxVRGG9nUugmtAxbUwBiCgqxIIbEJXBjvmG3rjTMJwWbxgxGkXjPcIRgBLl
OIWpC/qIpnP8jjUIFgLUISg50IgZvpl1C4ZoIMMZwR5d9L7ZGMRLb61BeN9okkxXdZcs1yBx64d6
NHFysZ6nn1Vvdo9w2/KXCLFJRLcwDY6E7VKtE+9zFDXYJY/79SSaSN7RcMKaKBiTWYvgAGDcVwSM
1psZIgB7f4HLwVWalnCPciHLi3I7ytrdEcFaHibBXrzGDvpIvoS9NUS7oSOfIknAap+mxXCdIuk6
sUgMax5AHhZvsNiwsPLZWZuEsdHUDNPS/2HvTHbjRtZt/SoXZ06DTbAD7rmDZPZSSpnq7QmhxiYZ
7Psgn/5+dJV3lX1Qe5+a18RwoSBZmUpG/M1a33KIskfuEaQDQIUyb3nWGyGvAPCC1cr1mgKqy97j
1GHsyFx3xOrRO98IbRk/HCbrXlARan8aTFMhgGhEuf2uxvqn//9P/b+lL/34XxsdHr4Wxde2/fr1
J3P7b1/1w+hg0ODTVwtPIHf5V9/v6yQYUlpx1hhAcvnzX32/5XwiaYLJE4o/bPFIC//o+8UnhKML
cJdO2LMYG/ydvh/V+y8aOw+VJYMHoRuI5XxiZX/WL7pQjrR4JBQcSkxrUH9idZUDW4GRYJQuR/e4
WjSs4zXjPuhPbT2tjVZZOxf72L7OiUkO7bDNNyaJFFT1KFZwYqUbB3P4Ooo4o4OxAehII/aSK1XX
68myrVcqA+NgVnoW9L6NfzmOuLhD96Mvqu4wWG20s3HCrckZrAMjhPU1c8TvpkGHHu6zOFzNPioM
G/stfY8HT01C2BRV7b0WTZsf4A3NWz1hjNe67lrvBpLOZRLdGk3o7QtiJB5MSOQI2lpBXCC8kpKB
bV+zvNHmI8PTxZXKNOcN4mjFsCCvAEbldHynkivpMZWdRzLjrN8hSzTXReZeht7wT7q06rWXR9EX
ZIXkUmDX289uP6zR+qLaknqza0g1348JMeqNNV3KqnQPTWEWpEag85ixt90Wrn+MCuYepUrPGr5N
eCxmujKm0dtkNKSrPq3te3qzYjPWQg8g5gloeao99GyN96E24wlPY+2YtQUHi1kDUYWpuW4lxT8b
czfe1J4GTHgc+wcjwTNm4oC5jsLc3onKyLdE7tp813a+VIPZntxEwzvXmw+OytX7lPbOph0lqhA3
bS9zivGM4DVmHH2p1lqlpjuRSPetx6dVQaHS86TdGRX2wn6IzB2knfBp8EDhEXbnfECvTacTJnF5
imzAxxm5byRRKfpUbzkvuV488tmbZsuuNllPhNxuPJvKk0kJrTvgsjfEZ+O3CPf6diYI0sOTnBcb
nhtxEdPYZteTrB5johEe4dROrxpZvYy1Zls/oawcrrwl4aAE8hwvsq2KVAwYAUDn6Hrwth9DrDu3
ljGUp2w0HmOlVUjSLFHvvb5ML6qsYcRALb4188a/EnWCbbPKBFC6BGu9u+81GoFt09KOrvxepGkw
92o84lfdSub7Pg7axtrGovICE3n9YrE28/0E0CoomGlTrAhIrUFm9uRZjGjH1uxp3TV2SzJrzTk/
a5q9922W2nFf1KfGMV/LrHbD69rKVHxVGdmzkzTuXV7atG7M5A5t0pNRsyOtRcLxHZjh+O80HnWy
icjGvp1ZrZ7bnr753S8srJSiQCbmdf2jXS3ditfHGECz1H1gxiY3PoaODVAy/ziWrslkHNPHtK6A
/95VVFxyXMqTaF9RNDWPZjYKkEa2nsIJXgMuLN1j0dpeq8G2lqZ+y0HJ+54P1cxAQy4VUBmF+uc5
rqm59UqLburJzd1nnT1/TVoNuPtLoSjCPiQensBOZn/FCbeKDeRhGx03Jp9cO115qEdR8jIsY+Y4
ZJAwMC7JN1cLQbkh6dTLRdNBlDY59kjEhv574BmWR3EaCRZ8yqeK9CjDZRFW6pMRHSAssVyBmq/O
ReeKD2YOXbqj4YbC6041wtJBS+hmyYwJ/U1hp/yTcxY1EKaVbjxYjGhysAkZmdjQkpIdZx9VWpcC
G14xRUT2STa6tFYDxMTy1iU0q3SQe6Gh6b7nkunsrwZtFbnKjTY6VeCtWsYfNkEJG50BlVyxBcS2
6iDYeWDdZV41DsC9VVo29aIV9cedFJZzgv/EQi+hCBdwKJm5MeRFD2Eh/jLMeFe4g7cr4yY9Iy0h
FAnG6aox7BJzmh1fhVXlbsuxEzEAEmwWCJhR6TE66wH9Ssc8em6zszVQVTyrZKwi5002TVRa2haJ
nn7PsEhuHLOdUdmQqbRytKK4Qfhc3nmD69x0DlgRW4YmTmPLvwKVZ60wIBjrVImIDRFyx9U895nO
xnue3uupfuOOam5wMzApcBdc8QBXZGXqtX4fzUa4Vbr0Hm0RtRcBMpfLocgOWeS2t2XnaZTHjCSH
Qg/fQS/ZbNmMdesSO8HRGe5zvtVL6hrs4HPf+zwYtSLIGxn8HjWiunJndz4J2/RWUU0AbDVOEtuy
hWu9LtETEl6KiVWsFIWyxCYcGyj/BlQQEM7mM+hkuVl2V21WVI+zW4Kac4Z+ZzTFvLOH3IZnbkD4
mFv41GNWxrf4OzAWNcr0rhKLIx6Nqr2uGuB/I//+vfKFvTIZ7a4iM4zP6DLHYCCHaiPQO7FO9r0t
UsYhWxmjiDkaZ/FiWTWSOKBx1esAle9kuLPxdehNgKXIbzYpgM+909bWMwTUik69XBwrbbSVCY5q
RD7ZTcog9AlcZX2CX9CcbRsmiIcGLMAnjQomVsmutuLhhik3c34zc/bZPHypPZFcTyKOn9Ex6jdh
aPh8k9ahEsjnjM1iqQdlbuk3rYKiHSQ8+Wdbumrnm07z6rkFIiWH8TZe/UvT2ipH6+o5GDFa/5I6
8XxlyLR8G1tSTioUVpt0KvUDzfNzCCSfmQ+iqwxz/krTpiUdZXEN6Ib2gjSf7Nu4rE+q8KcrC9NF
ttz+9ZoBG5mhuP/lShndo2b2HQv8NmrblSCvxNeAxLSDclBPYeEKYCWQR0gqDSq63DMBsempY0R8
NzZ8KH15qFl1YnRK7FdTYVpWAjv5yoWqx+3WIC7mqQIS4gI1lF7ElYdGOYofWmeqkt8sN//U9/+h
vjdZnVES/3V9f5tmr4xlf1rt/f5Fv5f3mJUFWz0cwpaBqtz2sQj9znmmmvik6w4LHtfUzaUB+KPE
d5f/8wfU6ncPs2V9glhl25ibhbl8nfd3ynserJ/LewOR6mKS9qnhAF/A/v+5vG+IoSqUY9RH0WlE
7Ypsi9aGiLW88y4gAAkUsP1IK3ATxLO9SRun1x7jzpYfGX0LKz+loaxFQJuzuN9BzLCaB3IUsisU
d4k8dwjyvwxNgiAWKO0xNqLsqhuliUaMkJdax0p3NBX5EgwI4TIPsriWVa2VnwvUJyd64Gre5ZOx
w1cwBNEcm9U2H8bG/zwkHPl7T2dd0HT1xNxhVL13nugyWHIvhCWz7MTGcogqDvyo8pLXodPilx71
c74HgkroTNX2qXPdQaPrIOHQQ4uAiXnCeDofcYYRAhALHIJbj/Sq6gadCC83Vm3jLvxUiI171CdW
ozZ5WS9mt8IWoAaI6Agheq9TcLThjQd9j+IizHg/GUPhPYU2FNq+PrLtGpgkGzFE0fdxzNpxJhUt
sZkkp5Q9AHsAWpOHkffNrCHx7llxUWqZWk5IiE8QD4zYuRbGmjhrgZjJGaKCIXYEmwbHjSf7cpYf
czhNrU2KeI7TZj1AewF8YULW3JmpCpsbPCPaQR+L5szlF9IzoQ0ZB8HcpY0L7jZt2EXIZ++ZVTL3
s1p9RlxcjBeD9NOt41fTq1uxMhnBnsLamWARlW29Hbw8vQYvY6GtETlpXHRmcDzrblUXCKYBPfYH
b1CB28fpNs8LSB4EedzaJkLsIc7U2iFqeS06prISeMS+nf3w0uRjDohF6/BrgMMnZGqoSJdzHtMy
jy5WVLfnke3BJQP2+ZmYPhDkvhEeCSNSFz4P5RYGbvKUYYdCb1dOz9A+NDNAZ4iyxDXD9Wgk7o2P
FOspppTdq9jRbjUVqg7lhMbCwG2s69AJs52GoImcRxd18hP9JCFwWA4fa8co7oEbwRDKwzhSgS1r
S+F4aVwVlNM8H4qGhhFxCK0whM7uMKLXJl40jZ6sqrSu/BmFycpg/PeA0B77DkM3csdRf2XfuImZ
qlruTNI4GT4FXRs834mwnXOTzHSIo/2AFYsWrhfWSljKvTamBYyKcCpbzEr9cNtHkXllKFw9QrCZ
6SQ8lVWP0/USZ07x1LSq2A2hW72NZvxs1M1AwKHnHflNY2ypLBHgbvFO85SpSwij7lgI1TxEhjW/
9NaM5Msflfkuy0a/0ubCRdlYW+4RaK+/FbL6ughR9obN8Ay6zMxv0JXI3rz+RXdk9jyBFHq2xi6x
A7v20ueaTI71mPKEOVoH4JjSeuO7Y7dNkLOOpWSp4yXZTtIi35JfZR9H1fqoVadUIn1C1X1ryAT+
kD3Th2JgTs5FKNWR9oyUmBKJE59iiuvY9hSbsU5r10KrJ8Lj+ioYwzFe3pdu5TJFCyJNDwDJjccS
Iyehgbb5JMiGBDvSPCZzcy8rzf1QdsmEEuglEfb2yIgnMEnBeHAbKa5yfQrR+rLqdKBnrd0kOvii
dU+wwmoejb69nzMPuWKjl+9OT0VaYaE6k4czvy2puJBfNXLp/Rz2UCQj8RjFArRZnZlgiXNmLYib
opMwjf5zR/JoUWZREJK8GMypQTyKVM2RVW/02lpx8nXJFwzaob5mHzsuM1i1Zh1nvZAPmrAJw1i6
UuM4XZuKtZ5IHQbxXWdqPHECDgxVrUaYJ9xQFpse2TaS9TU2J8PfZL0yboY2ISw6CxOaH/idUu3J
clR35SjIB0yj0bqHeeS9pWOOFa5PehOlWTaC/0aKfEfJ7V2XQ2G/ojIvr4iboR1CeM851+uWOkdG
Af8L+TOrCWyImAgM42Ey2D3h4GG2z2x+XBuWjay1TeJDmXtMb6oJq4VmmATQJLhzUByUQaer95o7
784YnekQaSGJQWSHBJEM24ONQWLX1UIRCWcmUM4qYt/RfH0rNfFB+2Ki0BvaLphqaFII8Td1Q35p
kmvpaWTEemKiA6BOLx1JyNB7rMMyqvUM/I1Sj6Xe3Kt61nFNNBBfl5DGBM7DNkEPhLVt9qH7NCXT
ayZPAdC+dh+BcMxSElVFTyhlUzTGM55wsZOs0bY87+9yLry7GlsAMThZ+RC5dA44cECgyjTfQCSz
s5NdkgNrt8VAjIke7bVRUXI6udPtBBmwFz65+brA03hOppJ1oAKkh97MyCh7hPcUOQhr+AmntTlW
QLrQysH7Tu38TIagvc3MqTwYRceKrdXVmk1dcg1Ay8WRVJCD06se0KDqPptNQwSsR8rM4KZfutZ4
k3XFtIPr8XoYc2BbKJbjs/BqKtq2xFaYIzCZLNV+M6wh3fQIFu6l7tibQYxL388eRniIY61GC++T
wWhvUPZ2u9FnwAZYobkdImkZGzkDGFsJvLmB1sTaYeyvmkTEgV2Mbw1Cli+1GqGJjV76kdOOoM+E
XMWx9wVS+dcmTdqDpXHd6yx1gEjxN0yJPr5R29lDt2IZLDOxHhLD3JpdQjBwpcl3X3rEX2WxBjqt
0IgZCLOL7DK8qq1MtlUn60NPQbLpsavvmVS2W1dRedEa2DsSvuEG5iUezkzRLXcGYgMduHCgKrQx
FjFj75094rIRYHT7CNTyFDv7cbCIArJPswATWggGZXoFRrI07Pdary5971E6JIVEfjPvOKI1sMna
i5EIoOn4CLdJOlNhZKwxUr28cavm4urtDrrbboYZvtLzdFwzR7jztA4xbgm5u2gqb1X7DMecBOMD
LRpy3Qw2n8hOVq5poOHUuMuc3t+LSbIntPILFqfz1CTxlqExS8RSKwKYnxdSwOjakzRjt1mV626u
irVArbCyGcvtisGaOYRdiygCRRwpTK8HTDLJfpYh7hDb+FqHjrZhf5OvEuKb2BCzeBmYCHMfWP1l
NA3/PcmneuMSE4vtUNs7aigujoalwu9maMd2TxaUX/UHxZRuD8+d0Ukye8e8my5ZYn8Rofv4z67k
fwOF8jyL9uOvW6n11+x1fG1+2pT89jU/RJI22Ccf9Ro8KJYKi6bxRyfl2p8QQTr0Rb9qJC3/E/sQ
Cn/m/ra7ZBD+sSvxPkHYoO5wEFh6lqlbf6eZopn7uZmCRIFkBZGkbiy5Pf8TSyEJIzNmv95PdOUv
neyKau1UeP2QubC6U25D2FdVT2eoe/MYwCUL0G/6i9O+2sqBR5RUv9l4CaEVII0viCUmK3T8qiCf
rD2+OdpsMNxZ1J0LZvTskrMvQms4B7nkiUXzW5jverRpFAv0FW8ioNXctu9lNxbXjM3nm0zaiJi8
XmdJiE9bBKEkoY6pd0qAHVxbjaJn1bGIx2zhNFeKC47bgswXTdlyN/LDmSuLwJWDC3n3UGpNd0d+
mjg2bfJFurX2kmS59hDVBaLDmpISnC0Ew6iyVpXXVrcIUxjhqvZCIMGHraW8yJBXasTmRZggTynA
iVGxLQ0JTNGhIku/MblKRoorjF8FbNSNjZqQHURXbeuZfz0ezItjKcwRbncic4ii1jQvkDcfIMCd
jBDdSayK+7GeoWaNleT2Yn2PC3f5I78up/xaeNULikUzmI1OHdMp+kL5cXAYzq0yy7ogqfhSA4Ih
ory8x7E4f06zQl9XVgwlnYBBdGVIvQEzAsnzHxTrWKpbhxrXWX4EQm9svjW6e1Zis8sYO9XIjQBx
fx+1fvaEPlM8GURz7IhpwegOF2JLGi9+5Y6OMYZ53M7VWXfEvA9BxnYM419LYTQPld9RZyVECgdW
lWGUNaszbdk+9GbCyuyuvp2GuHkRqffgtEm5K1WT7GgsomsnTN3NTAW19zE2bZrMe6TB1Wo6h/ER
W3R0FHnZ0uVGbX5hIdO/a3rdFIFb69alMzPrJgcjaKzpFPCvlhDPNllc3FuaoTYWZQoOhtIiNKnz
t60XUjVbMfm+i9hLMnQFN8ikcshV7e+a2qqgyFeGwZE7lUwybfgd3uCUN6ah+qso0joyFhvNfiSG
OLkSuaN/EbzwdTvhICEjga2PzXtZbg2vCYljgPZ7NU6Qcw6l1EmrspEQ4QqxZ9BdJJ+E3yYaiROO
K4v5ZyHSTUYCYoMjBcN8Lo3fOCn/DM3+w9CMIfoSz/rXJ/1j9xr/tA//7Qt+P+YZSn3Sbd0jA+UH
nf3HMW8YkP/gIXGzcxN4QAD/NTATMN2ZshneskL/MS1bhmi6buk24zdgbqb9dw74ZRr3Z94M1w7z
O3RLy1wORf2vVDiSepgkTN508otZmzFAj1intrkzsgXKhXVIFd1tMERRddXaAoD2NAEeZe13nuqi
2Td0dAvnUp1l3/sb2L/qLp4m+5wzLmfviHMY90u6ska9H+Z9njsiHO80d1JFzR58wOX6GIfKRz7W
5yYHczQOxCLoWajd+rkYAEM1ssHGZlLae9+syp2Sfo9/jgzFQ+T2BAkeQqpNefRdrx7uUYHr4l4r
WM5tKhGbGC8lgWpXvJfCIjKVHS0WUXIW0D85zJZNBuWRmKfurslFHiANTG7CPI93tWvOVjAWTvhQ
5Cb5lV1p7XlR5Tqbe+0NKWvy4EnR0C7msWQxSvylov+dAX5u4zLsX8Ok+lpTq+EtW0QvDqvywC8H
VM5YgGdsp0cJUNZ20TCmTBo246gP9ZXp4sc1COjy1E0cpYN2UGM5Tus01aLpXkNbO+trLhG5VKYV
6rodAkJYpUOokwGzN/SI2Bpm9+mArOyOCjhpThXhJSgGsA2bZj78kwPx9X9T+aEdWSQqf30g7Cn8
kuTPR8LvX/LjSLDFJ5BTOiozcDroXSjifszQHf2TKRygglRe3wu8fx0JpvmJmTuB1WxTFlKlR734
+8lgeJ98uFGebgKQAir391ig9jIm/4NExUmEAo+9GscexxaAOo6gP5OodAcSkLQj875tq4oUqzln
hMesFCPXnOUA8EXEpC3JQKS5qfkQI5a8M/162hVCIzc3S2gaGU7iZtTDbFyjQwjw3VWLKK763Oo6
38fBQx2tCH1IzrJR1WJzJC2hZKAGu8TkCTakf21qeABjvxiBvKfTDuJAejdLa977rDJZfYMfXI4u
AlTEKBhwEoqgcHkzTUZZiupmGemSkJOso5i3LYgjVtWrJm3w0mZ6fbQnrXrrzVi+dmgqzohSDAzE
cvo8NWgG/SpK3QCjW/d1aCKDOUImDpFJ2H0UOxej03D1l1lrPhJRNafrP31ezr+91/8HfNW5JD+s
/e//sn6GgX3/FSzAPn6ruo6BaFFL/flXkKNzkYxznPu5sfyDbfX2pjIVYyS/VKQ3oK5eAorM3D+X
EBCui9HkpSHkL+0gSXXycRaOuuva5cFHaEM0rh3fmL0oP4wk1Z6L2m45rDW1sRMpT73dAfXx4sWJ
muFYjBi7ICayylvPax5p92GPVOM1lHvILLG5Q77+IWunfvv3L/p7BOdPnztIlssHmKsS+KL9K1ez
8hwPEURV3IsyDz8by28/KkvjxTCFOmsutt9eYo9Ga9FtEITmJinW3bxtLYnvt1f6W0XqAQZXG+rA
Ug+h1LDgpEz8rbZM8yu3lXEVafi2494xrpmzq7PthU+RUObOT5LsKS0gsDpppu+TAjdkDKJxlw6k
YjNP6jaznvOZthBEXOmz9VE4/TWSKGPf9aG9Bx/LnFWE1jpRUwo2ZDQ3TC7irZ18zipfHoUox3eu
XHb7nTW+MxG3Du6UcZN2hIiEMf1TNfTbLiFWl4cyvXEHjYepTZN9an2gLZLNapkkAiGSs33lCYIz
uGEZSyVJW69Qf+MJnRsTF/tizCwKdcdVi02rKxJ5yqGPX09eZkIAKaqvXlZjDi3IeHCoK2nyuJeM
bRG3LficKrnKuk4/MctUZ68whpOd1rw40+qzfFPHs9xPTUwq/Swi805LOnXbdgZvqMkNyLRh3iNy
4NnU0vnChqt9FnFLZGmURtdCNH6gEwj8H2CPv5xZNsgAahg2kATW4C34vub88wMDoT0Mo8HV7mKU
B5fO74udhkPuiUwkEmlcOL6UQ3x2mnJ+H01vDtpuIYiJcYo/JFXMTYUS6ohpu352awGdIs7IIKOZ
QmLAvAwX32Ne813SobER4A30OBm/++tyge/rXTSj0YnUZsrxEyt9QSggNvRZemvTSSzQPo6raTsI
ECgcqGV6bGymzRu708xNojM/W0lYDzdNCu/w+8cWmywW/gRjcFPbuKkr6v0y8/QXT8vbZ18aBMJo
c32TMCGUOC9ipDQWIShvhZ7uIBmyW+sRDAEaANGyE9gr3E3qxaTH6/UPw+xfEj6/41//eHSXt59R
hAeo0WE4YcNt/Pm8Gmuj1SIyQu9Q3NPed5S2q6mptXumlrwCA80Tg/5We5BTQg1mq8qvTqohY2zn
6QvgzeIZBFKW1ZDh0qF6TQcHSLBfjwt+ESXj5wbmIO+0mRkHEuq13xS/f+sFAH7mx8ICSwysvUxD
/uQILea0bQjtc+8yPH8bJQ2oAWyd0OKFyxi+4JwJFxEUJAyOmCK2tY3jFRiq4apeMX4Pv/HsWRzM
U/nKzsq4ZiEBEMKs+nBbZ174QJgnU/K4iNj3/ftz81c36/LmC+w+hmGarL/Frz/7mDeLFWK078p+
cUeP5AR/49OM+rNpG8h7RPssiCl1mxHtuusA5SUrsyicg1clw5H1QkJAndkcMhsqSMng46FDOrPz
R8gx0EX64hZrRHKN5kidx9yHqtEx0v9GR046g5+ItzYcMU4Q9I7rvJ7VuRdjWuxc9oxBJW3MKiYz
mK7vw2eTOKa95mnesYVDuUFy6myz1mJ/ncXqc+OgA2rGISQHKG427N7IG+xQeX81aN9xzORLcD1k
OmMzg5raWmX6ZuQYnGKrYMiTAu8mDD38XLg86tQE6vz90Qux5H40oRYPGxhn/HgkJByRI5p3xL1C
CsmlNQS+WccfekWMvdRj3PD1OHwVJChxgixvDWF+LJ8gBgh95u0TOSdflZDfOpl5+qCDq2M2TzrH
C2GI71aZlwc0juqQjkRoNAsenchU8zpWI0HGbqZuGK1xl/z7DwJFIp/Snx5DxoLUDAa60O/l4C9l
A2d13qN3qu/izOjcALMpAoDvZ3OG2WA3EVuH+T/kBcRzHG0pxapXx+zmy0yWc7qJ8pZFOcvXOJPZ
sQawB76FAXcaDJpM8lUUFVviKJfH1XD1t2kEhsfx372xxhq+9okrtLXv2Dnb29gjjaWgHDuRb2pv
cpfJ/0rhbc2YQ2VhtiWaCjyAj7Vz70XsDDCuEi0l8ke6HsPip2wxxWlmsmOuo10I0ZnGdQuo4KO2
uVb4fMXrhh52r4y53QmeWowCyVJyLr9X8hu6Z/Ls94zlhmmtzGTe+Nb0bFQM5K0SfR0/T5yvWskD
wciPD6s0SYYg1tx9t6CgrBu8H0dAoGBF/GxCsmfNbBBqMy5PaDyEH5A0Ez9xDyRPMNOybDVXo8UA
KSELs6X1npnN1bCdYuoWFeQWp8EKOGX8oflwJoiHWgqcRpVH3WOyqLW5s27mAWmkFffQ0dCA6bzc
lCMPNMfCURgb/h5238mvMUoMoAutwKtOUupDhGETwLP4Du6R1lsM2H0KIsOp0iutY89RW/4EwDIp
tc2MUektz8hbxPKSe+uJk10PtIKRYmQDYpn4IHgQGMryShNTDDbFsKwXo5yJwp7wjV1kwRQNy4hU
dw215R69n49ru51nmFupd/D6WWOJmqcEbRGtEoGomMeNGEBUeNjAkWqSIbNiDsanMKmpMlcqatYd
cVjaCsSEviZULvvmuuMdE9AsCWzK1nA1pijgsjHNb1w3x4Ceu2PAZeDzziyMnu8P0j+jrv8w6oKF
4HFz/3VnC2/59ae+9rcv+KEN0z+hvPqf1g/8Hci7uFnxisKFWJpnesUu/u//EtYn9hVMuUBE+A6K
MYZUv/e0AsMIWxGaWh464PZ81f/7vz/d5+0v//3nhkpYdMc/HY2LWA2hLzQKNnmuZf1ywU951w3Y
WL2jXufqSpNthSrDTO+UZbMwLYaZdIQledfNbMQm6fdAXisnmlc6JAOGbqudSS4lu5fA1uGMCjp8
SonqEld1Qsxv3CUyOjCxJ4c3LHpLC+rvocDM7DfEhLpPE6uKCwZvC3ojdD44zNLLPoaBeOGh7r0n
ELXU9/P3/OGO2d+E/IFYYjqFQ7wEFQ82kcWSIp718vck4yIn1JjIkewrlu1DlBF4LH01PHdJLe6I
aoZT2YNZ/tahaLmNtOGUZj05PhPNwOd5CVNmNj48qwhTiQmo65sGQhbSSrTEDzbKBcsIAHmtJqs9
MwtQJ9AVWCxRlk/fXJail7KQrB3cAWjgAN7n4IgKzWeE/y/BjmmJaxrrVEKnmw2ShqHUwqaLin1G
sMbGHsL4szFZSIssLweR4+IcQhfiZPeTEce3vd0jU+/LaJ+MWbSL0JYeSZkAUFWqyloj0XHuc9z/
yW4u4gw2+hSbMCIMsyd9IS2MaF1AgPiYDB32BI2ZS25yNhAt7zeIvsO0PvZhKjeyhXK2OPCcIKuV
f7UcwCtbTsst4lceJsrST7bh4PZ3g5tjSuM43Kea3r7FKDw68D6co4GYneq+zhbsoeuRAA3N71L6
GYRQ0riyWwOnDzF+0YxLzgFEFkS2O7xk7FnQwYnOuzLi0l2QupNSMIswxGDBC7t1hOpkg62luS3i
JdJWJUQtWw6LdIE8Azdv0hLjJ3Nm/2RfRmevq74ha5z6vb4YVOG+WeW3MUL5wAgWENQqEXP3XjSW
g28GZNpT2CuJ+6ioN5To0jpURM29VrjEz87YEOpLjvAWDV1DVpEFZ9gofUzXKiFSY+7aSD4B18UF
cJk1HC4Z4ZVcNDvXGJK7cXLjc276k5F98NulNghiSlTeW+7/WIMWODdTCYXSWVSFUVv769woIWkJ
SLCjPVKXTob5GHn8G2Fbr2U234uWdMaxwGIW0GkOxT4sjGqrlWRYFjyhAcBzF+O4SLdtngKwZU4Q
0LMHDHGgcYMPAkcqyk2rV3lQo8TZSiDQLAg7ui+6pFUTWTlgS+PK7HyD9Bnk/6oUd4zt99mo26gh
RMj115DJrhcTa3cU3qteqSpfDZiT14XX8AkURa3faDYpouu27dllNdjzEzl3ENUbcBTk+x1IfByv
kZkl67HO6dRsAutx5cz1ldPW/dGUfX43GQUA5aR07B3mkO5O83EfxUsuKHZP4kgfGX2hcUDpwR5I
rKXjxFQesn3QejO7odRzA0LesPko27hvgFJCocwBQfgtwfeo1BSyKhPD5hh5ATHuHUGJ6dkSxZMv
sIxH82IlZugtu+jOcYoYUaghg5DAvEAiiAJUTDTgvpkd5JtktfJul+MDrXm81olhO7glJmJk78PO
M6V5R9IkzLdsTvF8NvaBcXy+cShfkf+Jtj/ZJJpuaiVBl+Q2TvRMCGpoRP8xasGVqlBjuH3nPjDM
6q+q0VkEZFHLmeKWnB0rgrC0dxgBJfzrNJpvEZ3zzpFOe54HzsYUtey+ZJqGP8mX1wAOfbWJWmwK
oTn3QVfoeTDSuQdRktY3eT8kO/baS3izCSvLnyA6JsNWIdFfMSXpNjlAEcZvvCmXEZP4JpzZdILE
zHi3TYtAw8DTfEQaycQl4uG6QyirOhVQcxfXiR23t7L1xo9Bp38cihRBcGfqG92jLJXC7fFPeflL
XZLCio6X+UTEr/8FEQ58iV67sVNV3BpDjzssi/QH0zezb+0kus+uEYkF3V9catyFm8mo9W1WkWw9
zJ13kLpoWbSnWrrBTpRx6MZJf58IqzwiF7NerZaPNL6I8VqZdXHyjKrdQ/o1bttFb6s6QgrbfJzu
IyN3PGZuEGS7we+uySIdrls7C/d6bEtMh20KOc/jyMxwH/qt3Ce0GgxWe5c0zwGYacSZv7YkLR2l
bDwfyVmIt3kq85vEzMLHuJgRLAKXab+QsrmoHrUhuTbxau5bE98TWEr1lnckotH+zQ/WYBF3Hkq3
WWXAPYGt1O1jzZTyeiZS+5rIc3BCGesXPm91fGc7vXHPoMjczqWs1tNYd1PgTF38XNVVe7ZmVltx
W4aYyJfTnhtdvYKCzR6sWDBv/v/sndl2pEi6pV+lX4BczMNlu+OjXLNCQ9ywFBkRzGBgYAxP3x/K
qF4hhY7U2dd1cWrVqaoUDhg2/P/e36ZkONKqsXL2nYiUM0bl0Wm7666fZHYZt5aBgV5v3AD55OQO
Rq4/ThqGsX2NVCJ9oPITVVDya7dnJcp1P7ucaxr+i7IHFa0BF2Sy1FhuhD7O3/2OtLkonyoOj7ja
VollL0nDLTyQGEDBbtDLuwGH6S7NMUIxSKMDr7LAklQV15aYutCpvGMfayJsXHpQ/90f/z91frAT
fbQ9/t8olOu3KXDLP/Kfxs/SC7Z1ciDgDBE3tlRq/tP4oRfsG7ZLCtzSwAGM9n83ycDPqIfj9/GJ
BVn+m99awsZfFghznT/nG2R7/Sv/BFXSt3tk3+F3YYumjcHPe9sSLhtPcmh2hxNW2WJslqTkDt4H
Cgy31s+g0/tmCcLH62ZE8EQblvpDh1zJ2OQVEW93lGc6ujGGj2F8U9C9hby+puTUCP+Wo7mQ0DN6
ApONfi0gQ1VbNBpVSbR4MO0zLNgaUtJ/GpVogZhp+d471OXivCqmDKOhSjGsomOtTs4iga61UgEC
Xkqkkw3qk20KASOa+6jJWu34+L14rY9BiINMnLIl/7XMRhx7DgiGO6SCOD3SpMcLiSCZgzfxb8Fm
sJpmCIt2JufRhdt/M+fKeaa8A/WbTo46TykOtRvEwOigWmZi0k2sWC8odUBLHxX6k9AJ6vQATLtZ
NPjYQNaSNOJdo2k1f5NPc9e1uepXWkFKbVLa+V6ApN9mcwvWxdMq/jCYJdrVoCBx2zpR9dQNk3Ez
AABXuxohVkiZnpmN9cEc1zKmsCLzsg3x56nHjg36fTTXnot/ohHjAewqpYeodbhRG5aJ+RgVEBgH
x0CkaGI8xSpKXSwWjbGSRnvi4A8XjnLjsEE5gIyfGQZ0RyS9+yCbxpPZDSiz0sxuum0ioeKsFEOd
FHUCsa8bN9+YFATKndUV0dolHgGXRbb0qmBwaGs8fsqjLGC3daj3ePc4ZZT7BoBzOMaq97fmMAyb
ocvqNQU21MKTCR+d3ZkQALBlMYClTPXn2TFiCCx8jds8WtDMIEOeS5jO5jZosXZjzxa3wLeTs9zt
isdaR8IU6coY1jhru32hklgPzZZMDmIIQlqA0aZlF05Hn7oZg8YYDbWJWdQxWlDUT7w2uBydRhCR
3PbrvrHjIwE1o7eqrTK/dWmQwVwHUvVdJ2D20EWZeehKj3Rcx4u+8jW0OGgzI/gWlYrT0SRRTO3i
rjHvoiLtD0NbeluzUJwCgiqSt76t/ibFTltiOeYw8jkvgqabCEMit7RcT/FIKSUGqXDiwGQfIQuC
TXMtc6fgLZPEIGcDJ42ivyrNUrNCGTV3jl20F42vz9+KrgT61sTTPTK7ch/NEZ+gpukBaDsNA6QS
mryciMW6aBxyxlddncH8MhWkGUfmfojJp/7ixhhgAOLDHA7S+KFrinJc+V1U3OS2MNdyzmErdOWu
q33GoRcBenPYhmLCavr1RHRPsK0r2xyYWSIjOhMCmBZdSHHZLkAr6eqcakmuhiAlURomDTGv4xSg
r+v+zvTUxruAS5TEG3ufgcxZ17b5TETTA4p5mChE6IxhoExcLWFjcZrn8COaRPTu1SBBvXBZgIv9
1P5Tfv1v1eiTqhFtE5dC8/9cNbr4MfyvJ7Kzfq8c/fqHfi2MnvGXv6ThAQkzUMK+qJ5+LYxe8JeH
RgrBgwfH07EXmex/qkcoaBHR0X1yPeM1MJTqEUl+2BMN9LUOtsB/pZVaBA+/ldVRQCzeRYcKkk5C
mPs29sxQbgOMI64PytdyAs2r2Lm02kFccK72P2n9Uwz741oIOEg9QwGF/vaNh1FJna6eb1QHzxqM
ixnW+kXWW8H9xBM4Nc0cbH57FVf/3MXvlbHXYg+a7I5rg1Q1PVQltE39N+lnrWaZHnw4rlcarIID
J+SIXuRsoGpCBVaRiGBtrNE37gY3Ne8+vvjSFnzzYFGzuFQRwb2y/Xlzsw21lLGWbXVA/dp9Z0NB
O7owlH+ajJn2dTQH95Gpf3bL7zxiitY0zVx0v/Qq2Wr93uvrZJdBTfbKQ1uS9AoArPuuqnJZytMW
yYE+/esLusiydS7H6AXLvBRAf79gpmujMCWCfOpG9ZmHE4fk6Q7RnG9pX61IuU8fP1bjj+cKlMty
fdMBd0M60Iv277duJjwzfY6pzuxZCSFm9Czf5uU8N7piSweGk750alz4oLaQIOTGTaOc6r6CcoD7
xs2JvYg96d10k0lPtsVUoFZCJPJkjMH4CL/tk1FAjfjtOPAcupd8+zZvk4+dMvDvD6jCqB9Dd+v3
7E9j+04r2facyRiVzhb8KCrrJjYGgpsSzr30sxzjjm9woi6CfMIkzs09ptK3Di/0itiS6GSIu2Us
ycisz8rZNy4QB5UJZDoTBUPVKuOiNHWeAwkss8EOgIIWWMfUhO9izkADnNG4wC2jtZve0+szoU3j
jdFxQIzSABvXTFSw881XnLRCIiVGtYHdY2ZnreUQHcws4YYpvEscGLrSHrKC3cJN05otQ47AH8yv
nuRsWJORlRjGD0YpOEFiBThxAmkH0H49VtNwqvSE/ofrsAqrgEzW1ctEwHaA73RUEk3M0I1XQd60
/nqMGvHUZ6Z4msHlHFyVdw0EEARXfmmpKx3Db4lwe2b6Ag4RbDKjdZ79VsfT1hbo4Nlsiidr8bhp
jWbcOR0aknTGq0+lxmSZn4Lxya07PHeI1/AOy8gZb3q75U5Fbg8ryJxcENB6dG9mOX7o3h+c5xcv
HaxdnltrG3d4haab2W+CeyTszrOrscFOUY5vGmtwQAuD/veRSGrsOqWKxpt/xioxh1a/TlDO9+dp
Dg2yyOqlBetws+akhNzJQRXzWiNDMEENSibdIW+0Bloggdw+KDobG2iiELb6gvk07ChI4HSmHOWu
VOXazzVUuKckFnz8Dfq2AOXGPfRzCHp2lTIyCIbX1rAt6rMWByTu1UX2StCiGELlmjxSvm7xNI5Z
Wa7jOp+xDb+AVYLEsA59AjpiNYjlXgc7KKgF1+3+5fnbY+esrd63gWKAbgp8LZHEwwX6xcv/posi
zOiTnjFvzMle416vEw/B+BAHwbZvJAMYcoMfumQOiD0ZHFF0ZlChEkv8Ux/mzegHN4viCmUCBzV2
0vhg9eyia+hpONQEc3O8FW6lYyyLajIWt0VGXTqylkRqlHSGfhjoIytKdaVWYYuSXart6AJmQ9jE
2hTd0E9FDpPUDjtg6tRddDKpJj+5gUmRa9IaMB6ZnNOrYUJ29SB5/MlOVpxjJDE4w2rW83ql+Yqy
OWb1leYoh+cs7wQRMpsREcAq4nC4hXcKNasZDxzP7C2bReuCHKp+rdSwj4JpPOvierxzS6jBBCdg
CTS16cJ2cJxILzEeJd5FSD2Tu+qm0biEqdfdDEkj4dBEyvlK1ZjEncSSg7XG6D+eISNSeyx5McB/
3awhWNRQ99oebKVk2nTLFJpPmrgXQqcXuoIqMp1wkpe0T0bOnqs5i+l9i7n7HqQAfQgzoUATMriD
ox11YxUGtpIBLVQvurcq2VWhodlfuiTGftk2zxW91YsMCK69bwaLKRugGoOOOE6++yl35HcCEfiP
mZfHG5Y5xjKlpSTFYByxSs9YIzhiiCfH6JByTwk5yV680CQdpTjQjkl0PybsLYRtiKdJ5viGVT48
c1CM7zNO+mdomPK7TNOzh6yd+bAIC7doL3OATmmsoRoJdI4qAW4IltH6job/Zk45oEtuI94aFumh
xBXMevAwS2F8LWn1zoc5sXv/QEdttoY1FcYR3qdBZgodO+vbHCvHha6SH4tARKdBE/FVK7PkEPvB
HUlKzX3Rtc9TOS6zf2rcg6bpw6znOY1BtkjYhJEeg5pcwV6DUYAZadDPRTB4tyZUNS9M1bCIKDUV
WkiV1nyX3pkdLZDbACDZ5dibY7+dbfO+BFFJJgIYzJUilyQEJd3ATClsR61KK6ouKk+zvxWGxf+e
pL2u/eIkgRl9W/LHQQw3Iqq3M9IH4EZx3kM+k7l2Iimy59GVmH7nzokfYeXW+5TIu0svsfQw45bo
nIg2X09mJJ+IrmQvIjrHP1kD4Xdku/BamyBoNygybCYLG8DSRevL6TBZmX+hcTa6b8s6K0OtcOV3
vUA860QO01vuzgyapmekyFj3w3jUlqHUx8gnCN4xLoCUMZc2L/iLLODvKNyfO7dLgpMceDVkjAbM
g2WP/X4Fnok+EslpdEHziiE4WnFwcolgKEHI5cz3rWr3U6KYB5UTS3yXjuufAlFo68yvuXLGYlKu
qXONV8Li8q4zNMXuRQZJxzjdweGyn2faUf36ZQoEkkS5xdPQDq4WuUlyhfsLB2gvyFgBeKDv6NdC
HGsxvn+vLEAIKxJ0GBHm3DjPXsH6SDQ583RJgkwbwkknJajoHI8dw8S5ZvfPzzIqpy12TUIn5Rhp
C87DQ5tx1hRtuwfcMV51ir0vYXsBja6C+E1zMF3yo3viAsZzw40xLultUD8NZiMSijaKX52Wgnsd
1MwlqzadvBu7EQXAa+F2KFxXRRI3wPwGXwcUvY5H2z32ucxwvzbOdBtptfPkJgYT60TgwGkQLVBQ
mriZZMkw4rvBm4E513rhnuzZ8iXzomfcFrWmH0WfaD+7FlMS9a1gXPGb2eWkmhfcm+PAsCAxiZW8
CTrjzmoblqe4Hat823o2lo94TJcnij8EEYszsaz3wndYMBG4Vrd4n/xTllm8pr5kxBWS16gZi7it
M2c6ZKEjidjZFBzt9XtEjwh9eU5sLW9dK9X6W/BdhSvW6ZDEiX8DRztwWapEQEmfpbGZ0u2Up1ps
fMl8dsukLQ8dXAqD7UYBxxyxpA1JJCJEKOzI6VzhfDd3pRawB/HMRD/mdpuAde5wsWnJtOH/QBkR
9Xgsslmc8/qbG9Iu4aarBPqRFqRHrYuJVpAJS88ERD1GyrCaRg9OVj843EfjYtZbVJ4e3LtJRvCN
rOvYZ0q3SAjbYrww0O4YRAFQkD/UikYE+CLCaGymGLJYOxAkCuaUkbMjQVmX/9RS2yH3oI72AXg0
Ul0aVeMzw/vOrPCzapufWjFdBqM9HBjXbAz6Rr8MOqFfOuWkQkXTypVTuR97p9mwN45uR+oZ24xF
NMwacKmjbV/agBrOEVVW17xt1uVqLI6sfOUOTzWcRc3q1n7pbuKgOO9zW64gY06X+iTiLwJCylNb
m9ZFrUpKcRQ42UDSbCgIewhddWWVxg07v2pjaoP+03Ej52hZykYRT9s30zFoe4ON/BAU4w+H/kNy
Yfd8wlvHsQaAb/2CEWBHoJbUTjLhVxN9N2aQBLvAivWK2ZAKIBRqUzu41tSIc4DWDFJa/sEpdVtG
5Ew4AJTJEfbk1ZQPGRR5tt2fHMWXU8er0ylqLw4cDsRPgxLE22M/DMIsYMUTe+G8bPrViEccEMF4
8/Fx7Y/TD+Ywg0KFgQ8Mv+3bsnsQJcCU607si2oRl/ZIbO4a2UKWsEejPiMtgKPLy3T48XX/OPpz
XU/H5utyMrU5Kb4+dXEkL6yMUul+zAr3udNQUhKWWYww5ZYid11WE/3fhLm4Ucsu9+Orv2k22Fzc
JxwP6lDg8iPeZrDQNKN6Yrg1YvGIA8hMB/3OX2bdzJPM9rQ/+VddtBxLlp23aftM7i8/4b8Vu08q
dgZCeYoe/3PFbluQC/v9tdTrn3/mV8HO1//iT/DWUHzb2NEXg8qvgp3vEeODygsMl/lC5KKa9qtg
Zxl0ssDvBkgK6QF5FiPul9zLtP9yTEi/i00S2JYb/KuC3duRjZ0RsZdtMKHwb3XjTYUnHpYgVFH3
ewoYRK0W0OWI0TbZ1Ni9RWqW57TVKYcDxV48+XTeeFMudChgLIBjng/zh2uab6taDYIlNY8gPHpT
bbyJWdagvx1OXlruf3st71Tv3r0UbGSc9XhCkMq9/oRbizgWo3QWAArb/sJEokXgiNjQLmw+mQ3f
uxSPMniJTnL/aA7Ses/BxdvdrhghHI7oYUOKdvC4Rq8/fHxXb6aGlwdIrZWmp8WgoPH5+q5G8srz
wuEBwmELVmoyr6sW/veo3DCGfrRG+qGtmoh9gNDJVf344m9m/V8Xp967jGKo/G+KdUhvo8gSiJkI
QXYJtR2TTWXYzenjq/z5NB2arKaHtpETDjL317coY9+Sqon6XRvYLllCJudAbBGNpzaZKNk3fny5
N0sMN+WYi6+KsrvJMHlbYKMzaMLihF0WT+QaIa354VnmT9aUErt4eUbg9a+59ZUC8/e68p+PkVYt
ChQqzAZU77eLZ5Tk2YAErd9hXacpEwUFLyuoNx/f15tS7st9LYBCdKt6QD99ecy/FTptEm+qvMn7
nZUucbWadoqX9hVOCcpcHHk/vtp7T/H3q715aRTS4yZ2in7nq4Ew95osHMWeDmycWNX0ejEX5t8+
vqTJRPr7JuTlDukFuA4NjoAB+WYqm4Dg+wNOjJ2RuGzqiLG+j4nrO7j17FPeBS7XNzcercJ1U+DS
djvdP+Kl3PdxW+8UjudNP9LxagdP/D2OlgZxFRGYSbgA3kIAQV4Srw1cG59MTMY779/C0a4bLnYg
848R58uYM2XHZ0TZjkQgW0PBvRpHR200zYJwIQ3arX49IAfK4awWo/1Vnz3KaoYvLlAYUIsRMZkb
vhV/8i047/405uflC6ezYy7//W+DJgtIv5qdotuNXULpJHEIUyWQqfFdwjObWH4ZUwvl6uAGRVgX
c3Ucq6w9Sbq3ObwPSBWKLS5bZsBwE4HQliGiMKrI2KnMeDqLe7O9MN1ZO+DursNGdV04eA44jI6y
Ys+J/r5TPjluVtqsW1vztpgbINJaBPhSrj92ZKTSWyX2qgOuuBoL5yyx8y/94MuL3J4IvLRmjmpQ
UsJB6y4JQZz3TYp2YLILazWyLz6RYaI/aG2jdlmVa+Aqpp/5ZN10fpevAi/O9x0HgUv+crX9eLT+
+YHQomNjwFfPfvKPzsooY/KVhuWlk3qF7ov4b18/kJd7188RmKi+NP71J8kVHSZrWnPeMt+8fpdB
O0ISmPNu10bRwZD2hgY+PG/7BCOY8kvgPn58h3/O22hkmG1IL1x6Ky9GuN/GjowDVfFuul02FYRZ
gvA6xPVgbXyzncKPL/XnMCXzwMSPRv4B6sm32/O4h9MyqJpV0FfEyGqNgTy/9z55gO9ehU042xRE
8TzD1w+w1COt7EhA3Wluq1PC8gJtjzzAv/r4Zow/5zHuhmMOTSkPF7vz5joc6Wf8KEhHRs40YW3I
bOuOJakHknAzCOseWwoGPg7h+Nj6D60Z72ob7+snP8P6Yzpd2sH049BLwbG137Q7mwZxaqo8LEOo
8jdU1YptNGTd1h46DC6WPdsw4Eai4PT6R1EP3g3ZsAPgUF2dl/NsHZ0cM8rHv8l89zd5SLhw3sOu
fbvjiG1N0yLqz7sq7quD3jqbQAe0OlddcxFJQe/D68VTgUEGnbo2XfYCdw+ZE5BnfYCjXlX8KIwR
4DSg0HkevvYZNNAm7cTtVIE6FbAo906cDMdqKi40vftsc/H+DQQcYSEa2Hz/y7v/7aOIjDYgyXDg
oUI/jFsP9/hgx18SZrG1aIilimhIrkvP7Vix2vI4JfMzsXF3NOqCQy+iaD2ivtoAGwyua7Dgd749
/5hRPh0tPwm2eEAnzBqZtkhHi22bNuKTJcFYXvtvR31WWYbFb3fwZnQOHcD+uJ5ATmlZfKTvXB07
h0o9VfCwW2x+Vg+EKsv0g1UDSJLCLj8ZBS8GlD9/AtZ3CmimQVP89UP0J+aSyenlLtMSwLA9BbRv
bKuuPFtW8Bn17zWpzw+UKpK/ZbvuiJhYZ7UJtsnC1qFiuTV1WYeta2OuQqVfUg4DAZpwwR24q4WX
Fxs/psowmCq9W89CDKxndehqwQMdlXZvKEc/ofot9nNdP3tKv3UnLhTbL3K9QDqfPPM/t24+535k
huwQXJ3T0uv7hWHmEajBhNBATa0i7KJZEWozrYV6dqxP9onvTNtUcKBasK9/8Sm/vpgskIWD+5Q7
PCg/gxQ+MEkXGfWVf6unWEYSV6KyQUfWRVTxZo/YRHEvvMhhJLXxXW5YMe3fmboW7Ub6FFOOVVB3
8b9GLsyFjyeSd1ZfFymHSxOGhYmN9+ub7GIstQSvyF3vTU9R51+NXoOFIfpZeN03jrzuJwvUy97z
zZBFsEoP1TA5cIOde33BQGlyTFOGLMfw6qa32PdMABCmCpaBpeYfelTe0QsBXzwJNjdIw2lMYvbT
2a18fOvvDiaULKws2DP1t8ty2nckRyu+XxpSXagLrEhYf5OVltYQQ5Ps58eXe2fRdFE/LqQVzt4c
8l/fODkGeVz2Iy95ascdzK9oPcNz/eSM+O7zNahkMJJ4vNjjXl8Gf1JcG7aQO87IOAvUmISqgrtA
dgj8T4nHJVZ2H2owyjdDBA+CakCxGZV2NmNK+uR7/fNQ7rt0Gk0O5bbnO2+/12HqnTmROT9GdWQU
xl68le1MJOkSh14a2loQaL6jP73km/X6Jx+w8d4XzG6Ih82+3ae5//pZdAAeTItO9W4y7OSb8OCo
YSKNu0task5JG6B23XXd8wdW2rT0tBBtFU5I6Dl6fJTNhJkN2jScq8Si3G92HaRMJ6aZ+vHIeOdn
Us9c2C06ZVrvbVUzwQ01OZXb7FyY5NventXGxuFE/LKTfvJI3rlUwPwJJMajDAcc5fUTSTNDiqb1
ml03R+VP25q8a+xw2OQ1V///uK1FuQQsbCmp/TGriaWbLXy72ZHQ2V4DNHO3JN5FZ1nbPX/8AN+Z
xLgSZRG2iB5FrTdjHmdznNU9VyIYOA4jYCW3SKnNDavbjLm7tFc2MqBPpo93HyXna1LJXYNm0Jvv
OY71qgsSB4e8aah16Yy0ObPSDFvdlJ9cKnjBMbyZNdlpED/mQSZbiE6v35uf23VPSgtDxG4ROLnT
1OHvg2E0h04ZLXaiVpqhy54c1YOlBm3LybEfN/PoQZ6luc7HlRKsExzI/i7uyb+mwUjv3O9DURQu
7SRs/s81CuLzHNKT3MbJEr8jqyUnpeKWcNe7WIzQyDqDsUViYE1njpYEu3RCg76p6aCRZJMnxp3b
mzQOCyJzzG1mlKO7sQKRmORdG2n5w80olsQrwQkmORuT1gLsDPEs+SKL2pgORbVkXiapUdobTRfG
sZzHkdTPPlfywimr3j+3Mc9E1640imrL/68N23IgQmpc9XaQV2GVKzs+J/uEIITesepsS8OruFUa
TMtjW2n1HgUBnO4pRlu1CpL0HgGhRfoMlvHsAK8oFqQh13W+tBSneFOKqWpPmeI4ia4qEAMSeDkE
IJqVM40hiLZIPys1GenUHUphhqIkNoJsIhwTz56MqJd4CDhgPQPSvhUOHVUE+TKbrobIU7dVakMJ
QvUSeDc6WA2MOejH+wOb2HHb+CNmUruKXbGyRTxDoJEQe6qWJWpTREv5T9dMmHGNdPwvGRDs9ViU
tbWWdqKgTQrh7Eu/v6bOu+2VIx4iYRaPhebrN13lEsuAuQGJUFZsrCa47MmCJ4xzOyZedRPBeVY2
vjCUfenOtCEg50FebuNeHS01DWtTyOcsd+2V05Me0GekKpaW9d22tAGX2iT5Da23c+WgE9SZQpOh
bblix0y4L97/M2mL8ZvXoXSxiZ6m+aee58Z19goy1iLcXtF7v0fEu0Hw1Vw5QdluDL1KCTEf5nWv
p8YZAWjJuUVyBPQ91ObkpN6Ps+XsHM24TlP6PpCIwP2B4lmPWd6zqQDpWbBK4LP05uu8GA9Nh48x
nUmxTuf8Mqe6NA52e4RiaIbIjJrN2OEnzJIIRomHRXTArgjB07+KfPum1JJxYwx+sp3ndl5PWteH
kUljeWbrehPFhfha+VI/VYmHdBP5VDjqXfvT1ZqKFqYSoU/BegdT1Tm0RYBQoorGg6Wn5kEi9gBh
q44wQLcoEQx8C9NjCfHnEa3c3nPs27SfHp0xIuJODyjU9dFjCR6t5Qss/YPqvWqrtCYKCeq8ywM/
OsrISkOyJPyNntka76GZV+QdzWHCueEmbTV11cStfyN7QoIGS566CeBCMc5YDzTiHWHq7H2rS/ep
LMt9BV3+py27fjWlBJPkYQ4NnJTnvm6qGTgDO802jjZ1GnR3ee0nGKYZPA/IJ60x9BrOESymTBJZ
3A9P4Gzzi2ZglJH3hG8oNw56H9OFr7saEuzsn/Fv6s3IB7GJHNOZ5AlJSTzIJ3gvnmygqUSwY8JZ
mu2TZlhbPaPRvtJMfvPO08z679HDW7C3cnLiwhJnt1qRaOxBxtfcLlvlno+UrZiUox0pz+qSIm2T
7tuWJ0XoWFUQ8luqOyA045VZZBgwyipPD0OGD8YJ0ubCgA21rZELAStpKMYlqdS/uXrEfpL6rth4
s16cwVpq/+6kH7ubYopJqh+c1AJJDK7NVnn0M6C438NlRyhGKLrSw3nyxy/0mcqfrYBxA1NFGl8r
bIEhRzTnEg2SeCL/DKVYIqddx47lzp/s7ElJ/s5EZsIG5WVznGvO0+mIaNe0LflAFW5hC2P6BsHb
MxISK2gek9hv/m4ETuh81JpHr4EvnrVRV+A87vJtOunywakbPCVePQwhvfuyC/sZUNCqMDVnnYMR
CWPXddYEkqFeBLcSepSQUVJ05JznnJtKcJioRlddGiss2gPwK99JDRjk8QDpqtZt0FUlYT14ypNi
GYPacIyDLLnVy6SAVNb25lbyOLV7Ytm4RU/kQXIWmzM/lbx4NEhjP5zHEL0uUx99Y62L+ZzoMv9k
J2jShUWQnE3i5a3qTPBC7ESao4tT+JK4ZfGV0h1MTQS6mDL5VDcV7urt3IMWHGoAMzvP8+JLYsSV
RxpG4lzyETV8VLxdivDNMS8DG2FWIr61Km6v7bk17mTK836BEM5TNe38hIeq4bQ60xia18JpxTfU
hlW7rohCJgKzydBQsePbO2PJn9VQEBmt3RxfsIazkuJbN4n2USU819nzmr8JNgCRNBM5SOhOVUbH
mGrErg86+T3An3xpz42GCrgO4ssxdRY9qYt36Ts0RBu8sjAHwo5WGAYilIgsy7AtUG2ttcRvoJxW
CeI8H/ySJHRRN+6EMTmXqVNHXwRZNWiw+vqrGxMu1pFbj49ZmyNjpXw2kU5vmZu485vj1OpRGGu9
OmtLbh6D4/jF1zLmxXjJ2xD800LX4sseXA8QBt9hB16hdri0raY4tPkSEdEFFHFC/GTQLwjrIUxV
kcsdx0PRhYhz6n5F4L2gjFXJB0iy00/fU/K7FxMSEkVTcTDabhnlPVYeei6mc5uWibq3ieTx1kPN
jywIXLzxu1Y8W1ni3mrBDFdNVENyObmwVVfSrtrHYiFUAc/p73Ux5jfp8rpNolJPTkYqfGMrLpTD
ags8D7kHm4zk0pY8NURD05WO6hXSF2wjbbRhbVG0h3lWZvahIVTg5FoDf7Ge8xu27OOXQKcjMw8K
1jWqTJlstDIBnyEo862jHiPVinqLhMPnagMBAlrtVczkc4kOVHOjGzvhyLXCPt9Mh1IpTP4JQr6r
WWtapl7XZqQxZyWXRZ7VxroE4XSlWRlFXFCzvGtd+olCQFP7pEbJ7mcNZd2hd1FmKJgGNEZ1Ztzb
8SJiHqTxw1VZj6TWHJtrZov5Z21mAlCnSRLNus2c/ocJ2cfhnQFi14Tgsbis5HKnDwTNryDZG3ez
WZCW0OnMZp6rfozCb667iBg9pDwCz/iESJrcvGuj8+PLyG3SHaA+dOaLdp95DIHj5C+eE0x6Dw0Q
cv261XzJHE+wh3Oop5qHh971nDNxtIWs1jKJ4RuibtpZPQ1hy/86S7+D4yvinSoKVLxuyath2TxZ
cBBwoXlxeuXaUmxFZcsvrVDRqp2TnwiI+Y/AnYowUsL6Rk6Ys7UF4lcBBSQ0rREiOiDIncHzWtHR
tMO8a/kOO6ucbmCQLT4STg2Lc/PeLGJ7XWj1LdlW50QML5J7PeUs07bh0AfZRUP9R+8TdcxK0XLZ
3L3Uh9K4SLySeQM2xG7UU+18dDVxWU1OdOviYzgEIykZTLqwCIyKZmOD6eTgpN1RTVOBuq9X53o8
tKcq9qpjnFTTiq0+W0C02MjP4+cA990BjNJ4k9fK+q7wDjapbuxYnfgXSzabyjUEfn/7DCm7/cB+
G7yZPtbfgmHpM9UYPqksH5qoJgcKQx07vIz0KX8c4htIY8PWQ0vkksoaBoOGoSEFz+UP8zP1v/Ip
LyHGs+bwkExkwkz0nHDW3kQk4hrDgDwAViHLKNL0y7y0xVb2vXNWAikJAaeV1/wbj6J8pN31jeYy
1QXxTS+5SO9E3lVPoNGKwvREXH1kPwdp4N67siv2aerdj5le7iiXJuwD2cqtyoXOXqM/PE99Cjdg
Yw4RWQDfkJ8NW7wb+q4zjTn0094KB8XHKEWC2zGnVBhPk3vG5sJ+yGxnVzljveVzYgKuUbmvYhfF
ZYAh8aciQ/hhRGB9EZTBjGqhtO8I78qwaQT2lgTY5dagUy44petJ8ZYc/BzEtLMvRMvaxhsQmeLH
TKsJwkHcpRdNxjAgxjNGJU8wJdOaQB1vl6hBR0EILw0EYGrA+XvPZUNvx9kzbt38GA/VvgNikK0c
WyMhIBuvZ9186FKt3PIpboFtZYvBG31n5PUXpe1EX4q8Zpthqy2mBB1bqN+lNz4UrzAvLf9MTqQD
RHqySZwiX+VW61xCbKiR3g+BQdOimA/TVKtz19FYdoAN5nxw5OWJeMwIObNg1zRIv/juWjAdqwKy
HPrTelDnQdRljyVWwB2RmhVLDt6wFWH3lDT6VMPpArboNFHM5lTnKfAQfZvlx2BI9RvHI7aBtMx9
pLq18mV+XvCWz2Q1eMz6NbJCGjzwTmV3ou4Legc4hYH68zGgZ8o557mtq35dJiR2NsJV0B2qxF8p
1RmPIz6RQ2163yD2/Yhgzn1lx1p8JXqvZtKS2hcUyNrWUv+HvTPpjRtJ0/BfGcydDe7LYS7MjUqt
aW22LoRkydz34Ba/fh6qqwd2KkdC9VyngC6gGrZCZAQjvni/d+mjjXD64jDbVCz53Go0vQllgU4b
xjXl0BQMeHBDNzVIkVoPjto5gUOwFWeMaVfXCl49kV/OTnUNfIPjG1bEKIT6HOsU1qiVPhVFWh70
xi0OdgKOTAIfG2gaj+IVG2L1pYQv/9qEqqxXusIPbGABYFCRVrezqbvj95aKh3lLuOQUqKM4JRTb
OMtrqNjki9c/OC3BziRiIDyKACTPiOqE81xm3EyzIjb30aK9KbJKvHZ9B4iAdWLxK0MhE/udFOGT
2qXaSxYj4fUrE+fYrpnCJ4JGuYSbYaJgmSfD7lWxaoVkGzl45DZkVnmL9RIbQ4c1YrV1IjFUW9PD
W2XdTzHLI9Z7CpyqzKvb2O4zixqzCp8szeLvePUEpxvf28xam6XKMiqNWZBqjAdQtUkt6FLrEpaW
wyVmYtAUdm13nkhLcG9Uy0GLVyNOgREWvRo/WSruVJ2ZI/DjOja9Wdkp81ICCDqkqDwmlEFprJow
YNuCojUPMUXwFclRt8qnPnwa2iGOCe9KYFyHkVX80vueUfvGQHM0mob39M+XaQ1K1PtYg2sJSbcq
zDQHtWMF+dmudgZR2CsDfQ5pie+gAOL68taCP4bhbJIC98AsSLhgZrgb1hoo0LXeoFbbCgtT4LkV
1a1FYlbNFNJvJQGu4fkyjKDTs7ZWs/S8g8UwkEMJ8ePSG8Twa7DBRv1et+r40la0+C6bB31X4iTy
iKTeOWQOeXcrJNrq3RjX3RxMwPDhtdnz0IE+qCwPqnJ+axLTmDwbg3+F/l9l5SvmhG8X7D9GJmeY
vMVBQX3JJqF3rwm3l8Tnl/Uu5m7o3pK0S/Od17cNDQwPu+MdkiAMDnK419S7TKcMSvC//ZgsuV6s
Qyo6Kzbr9Ey1W0CUlt5KyuaS4MrCN8WFm0OY84vYSXWxb3B7aFW6nGR+HQ+GumqWEjJ3Sl2Q6qzH
95g96huyx9Q9Pek2IC3KOBSRO13AZUoepIzH+xETsn/C6v/PQf2Kg+pBdf4NGl4/i+f/+Kf//tVz
8fZf/3n5nJRvv0vGMSZZ/sZfDFTb/gd9fPTgC4fH/SOIFjW56kKIBIYGgXcd0N5/Kcadf5gLHWlx
Vv8rI+lfBFSsCGGQOHRz4DjSRcOd/Mhf8DO/wSNAmRBwEpqQsqJshoGqHTdzZ/qQhpgVGVThBjmx
NV/i9/Pb2/ia+skQuPtZ8BgAkhfq+BFQjuVujom+J4MhNPxMurQ9OMhtXun/8H7/jVGWB/2ttY+B
GZytmFGc8qlTnqrpDcni/22II/DdSSqzrAaGwFzUUQ/49Tfy5fMhoBcvP+U31B26OdwTE0oS+z26
+mPSV5crNakbTRuQ097+xB9FHdGSYNLujAxthVmOUpKLt5r34d7o1H47dca0wSxN283TMO6Sum0f
9Fga2iqRHaHkwjnoVjFY63iYxguvJXyuCtG/GGIathp+5LdQNDBtdRBP3c2QM3wnddiAbYAHt6qf
CqRmqet2G9BylNoUcViMxRwpnmavM4X9OafI87OmxzcmaRECtH1KpHfunKuutH8oBcZ2BH/O8aVK
TXyeR/m8kqrSbWKElGgi6VD62SQAvTCSvWBPlfeJ4D+xodWpcJqfNjaqe+Sy0JeQaq6BUlGH6N2F
meniHgmyeRjDXiMJ2ck3FbHcZ2aB+1nea+YWK5DGp97XLl2VfEZwiAmb52n4ZjiLxCRzxYUjySCA
pUisPZ1Z7RJaLd8DwexoZPv4EKbD+NMTxXwYpNF3NDWxrYMEwHiJfFvyV77HNRXeGsdpeW+PgDPr
kaz2tp2AwazOFL+UxpxiEOFcPHj6UthMtjAPw0AcubO8YMvEy4+YU+EXoqjx+rLsdVGH4gIXSgO0
GAt9YMjSwSSy0zIS+PBM7vNUuSKc9E10CrGks+hfUzndm1J/8zDe/DHpHHXIWZLvIsNAUZ3xQfTb
uCHebzTfCItpPT8Gkg3SRp38NK+ZBCuU4qFX+XkFeBBBpk62Lzyre0ioMCgeGuccaD++rIsx3BhW
q+16IiRxmNPTs6g0uOaDG26BJlVCMHSJSaVtRysvnMONS0hUSiyHG5FnYerBQrJapbq0V02TwkAv
3CxIrXS4xVi+vxW4pa1kS6Chn7mJdcgjrkJE7mR713DprClVvxk8ABEXjkTsN4YWrouWRgh0A+dK
ACqlZ6luF9h1N1jbTU3CBapvQ+0bTNzoMEeJepuWPQ0c6irrWs+1dBfTXdtpZhu+hPR2ITTqSnil
j14VrrLYcXrf1MreR7psXgMC6+sZivIK81RzD0TWXDSKo3HBliAZXm3fhIpBC6mOjRtHK6KL0bQe
wqKRB4Fh9LiCXqoGfYyc8axpiZAHLsHujhjs8EVMPQaI9VgJaMK9sqvm2P1lppn7S4lCseqUbjxv
of29xDRdNxEmPxpeU666UTrhASN7y/sIsRdcU6y95uTNYew0TDmd8FoNtE6bac94+kUeYWCgEp20
CblXDwxmaTtaWO3OGs3xu6uHw1NJHMdBLRqV5E2MEmmbTMkqcZLB8AtTc39q1Nz7hgTIq96YCBnE
1/+y7GHDYnZt3OWemDGT7lxlM4EBnI96NN8YQya3Ud26N2nSls9zbI2HdqYKn9JYXE1dY+Pe4MyX
XeNZ51lNfIFGDtwKOyr7tp4Nl6zKGR7piBh7BceFARouArhPwxQ+tNwMSsTaZK2BVdnwZWF2b4cQ
8RftIFH4cV7Ft+Qsp6+WtDuoRGxCGTkFUI00az2h9tjWMzwGUY1Rse7qpFtzqpibHqj4PB9tSaFf
NWQt6QX2e9GASREfTWyvU+T8K90p5Z7fNrrT8aHeE87dnHOHnle5FcKhTRGwc70tUu/MpWLYYlhk
Y2AVkZvSedUW14YKU71I2bXUcVgp2QZrwiU0ZEuVIDbq3LZnCkZWPEbjztsQr8aNEy66U13NvdWA
6XbsT5WcMM3nslTmbfMyNkKwjQ3ZIcfxcBcjm18JdoGnJPHooA6OEwg9Hd4ctSTgL3Ktc73USkzJ
Euz/F9z0ucsq7UU4JWbqOTKHX53X4zVP0ug15jDZ/v2P66VtYXTL/XOeSKwiBNoZr0eZkrfhzmIz
uBlJDqxhydsVpBxrEeX2+5CJxJWBWy7laj/rKF6MXKgvWSa6R2cS3Rq2DH/UbA1l854xUdZRusIF
Q/9mllP4IzXj6gFNHg5OS5KGZclwk0hN9eHDIWltVEI8ph7xdtU/u54hzhA4uBl3n9Rau2GmBumY
ZWye7XAFHMjrew9MaDUvubSzabjU0FySPatVU1Ap3qwTEI5TQqsb2JqpLtlfUF9wLXMqm0YciKgM
4AHwC6sTPu9ektm32tSp30U3yENidkxdvaQYWLWLk/u4iOhk3TPsO9Y8kV7gay3h6O/ZBnVijyMg
ClPvAvtcVA5hAX1uxK+eBjKdkcN+W7S2dR5iebuL7K5b601EaEUTKu6OarQ9M2olexhBmXYlCSu3
i0P9xlqSTVwhyl2UecQmLIdd52mdrwBL3Iy2o2xoneBV5XWGH4f2dGO0s/msFXB3ypoFTjpxtof0
mKwc1cRp1FTLt5Qz/Ezv1O4OjFA+sJCiGzsGZhdp792WaUFajdnRuG/rkkxAw/4uKEgFcIkeXuQj
HikrSDneTg+BTxDrYPSvqMPbUIbKfeHUsJaESLU1fiV/zVMmJmIFVX7ZyTTGrWrW2hXdW1IwMaO8
MYxs3qe03jaKNSU/yr5zD141TFtF7a1Ho5/Nx6FdwDGrnq84qext3MTKek4SZa3UZhw4YVhdykhp
v1VxgXy0LYuNkhnT1ftbFxYZJnhxuNd6pm5VYpc5+Lr0nBBtjc4FXvRlT9JoxULcElOunjtNXG5K
LxU4vwhjUzeFtppa1eQjdrx53+tzfh26WnSmgbujVFrWMmYw8uApJqYy3DfOpZtMV0QRh5sixy9w
8SBucAgss2u1SYszbrP2dy8Mh53AXx/LjITDUJUm0y8beZl1lbzUGlLqIuKai5WKAwlboKZ9i5Xk
pc1mEl1i0Hu9Dstrp5VynVQWIO7c1fMDyKpl+ViephuJh+jW0TLvIseL2e8zJyVbM+YebejZ3uwL
6zwdaVtozqhswraerrFq5Oh2YoJFnaZSIP7LwsnWOlEpie9qsbfhbBrOvBY3Xz8E8L6E40q8HJEa
1R0yg3Lbs+FQA5VOd66ZurhGtTaskFkNK/gi8LpGrd6TRzxuDR0Vt99kpXL3z/AuWqhUzLQg/Zxo
auJ8Oj5NYZFHKhHbp4S7klza1EvWiFbS+e9ZTgXgz97wEu1Fjcz50iwagurHkRAJz8VkaErIRVLI
l97HHR8mlC59L6dRHlowyL09mvPGFXOLM7Q+1L6BE0rjF56NMwmAETtd2RnyoNoT37xi5OjiQ/7j
jsZeJHz0tcNFLxQsjPmjN6mBZAiOaRMGnZaau0Q15FnqhvZuBE9bnoju30SAKnj5FdkpBHj0SXGr
TxmSWDctN7J+z8Ou0HUb1qw/0RHEvk4vm1sMaefch+p+HoXDTV/POASaRG6MqfLmNsLZguV8J0RJ
83P64xc8RrZG1M7OiVlCuyVta9wQeq/vwjDBMpC6BJcKC8vBvFGdDRVivK+lhSs8nSi9TirsJezi
p1MqPztpXU96Z2zR9xdL3dacubGj+yTb3o1VLFetq0QBu9WOFzGsiEos11FYtFsvc78rJUxCkRr4
U5IkFa7dcXHAN1qIlK5QzkqrRlbh1DxvWWMkCFYEVQQbzsupDi9p8UakIkXlxk5yFFEVSOhOyjR+
gl5iBdmk5UhTeiySJldWtzVyOGwFIhU3X9IVz+PUrm8IB66/IxAvfU714ken1P1P2rP2rUPXdCJs
nWDVfpjlXk+8jLCPuA+UOLNg7ESNeWO6rbxJIxtGDi7Om6HonXk1TS3+i9K2N7TZ8eRv4xj5uky3
pCNyJVfzZB+lJLH7miCaqpXFuYbZeSDRHXp0aarIGOutS9M4A0R+obzXfhBo515qXi/UVatb1WFo
0lbBPr4fb0JJdryYoVBB3u62AjrIWi8KtfYzT4kjoG5mcT2F1gtQWTOuBozar01NpIfSghnRQ7z6
YdPdwCKd+OCr2fUEwbyxg5tBUj6GwJAhbeHeeFCXE9LWitpXYzcOprLsz+PENS/johOPpSCqDb/m
kU5oNJzDd8x+CjpSNA41JrfCn+dmcOriteiwxB9szXyGhFTpfCK1s9cyHdmMiC0fGJBezDyUJnfd
zuzhNAnz3iidYpOFFsB2MgzxVaXMb9nguN91+pYb1ZPuCq9FubW6PIWJWsw+NZ7kKES+3vu9MsE2
mFt2sjRPgxTWml9DoGZ6OW33M7eKdRUb0h81bEq6Wq67pLhT8uT7hA7Chz4gfIAbEF1v5lKs1Y+I
X411Zudj4iNEa/q1RWW8qzwb0nFWVBdC5vpZ24aUUiTbzGFkrMysdnslwOpHKQKuS7byNou8B17E
mVzrbfdBQOkh4qF3d9xillZVQj/EUMQFh2J+Q6mYPk+aUd2nTdZ8r/t6cna1Ys2an4C0ZjtYB6Hl
ZxkljamI8mAaGp3drkqmp6y19YGWxZjuB71/i0Z3pHmFi+eEiuPcoLL9WdaqvYKs08HKz65kNeCT
0BlKvhMZ5qQjU3VBNhYW2V5TiytQ/egqpRjyUzNPu43rWs1lG9nhqmvxXef7f8XfHJt6zjQPVwEd
4/JQSHxyuv4mQ7i3NqM8fpjaDvOS2dE2GsSDQ4cvy4uh1E9m2o1P4Pi3stc7c+vY8bDGnVbbpY1k
Z68Vg+DjPr91CSEWKzx62m+WSldkFdrd1o57dSsHbG4tVnyguJW5i2PbudAze2ZzaXvnLC487qap
Hr1Ys9XhN6VWPphwtHWjybnjqsN5EnnFU1g4JFRH3qOJIcY5REJ9x0/R183UiFszMV+d3G2vEUrN
L5HEwwozIxcOmTGnl54nx93QLs6qEB53TZRO0GMX+yIjdB6dITbvkqFqt2mf8MG2XuxjSDys5tj2
tpZi7YQR6zfcQR7YkLPrqZb2vgGb98Uo7E2dl+Fz5eGYkrcjZheNkV7B+sU9z8Jl1NdbqtupsxpI
2mP5rZRdRIWrHIqiEGfCnelp0uW/cRpornZq61caqPQvLcJlv0rHetP2CUoUTLWu6TPGF8h/rFvA
bq+MVrMk3+NHWirEBkLIRpiUbuha12spJvUQhr1NagG6oUpk1Y72Yn4r2HFpYdCK97xB3bV5fxch
yfMnR7X3xsI1EWP7RNamE6RRzIlFIbhnI1WCwvCGC0o5Zz8SenXV4VlD/VuVv3pByDteOvWL0aTk
erqix2owauLsBcPdVD3X6NCfu2OYrkFL4AZGnX7X65gVrRRkw94VhjyRvqrKppngUVS1tW3KSXI1
i1vvqpzbnPxd2rqFNeNjk3TRugbCurP17o30995XJaVK2xjtXpXjT8fi1mDRKV5RVHFJapADSy1L
z4rE05akj0DR9XTP9299dwr7oYiojfFniQKqwhwehfuz05MeqtEcElrC+YrFbNBP9rPDFWRK5YXV
qgdqKBvkDJhI6V3tJ25u47lZoVaxG6hyakZaBym8weAp4a8YTv+NBafz0E3er2YylYeIT+8eK05S
xa0OYprvtVO47lwNznppVTvVm/qNnjS0mOC7+y4Jol/kJH5EQXXY2xZM50W6oB+rU7De0ctBcelu
mOB3EGlp29QVaxJmdww36nPY9QMKTigjrjhYm6Bftj9ogJ0JDb8F3SuYq8iCj8K/kgK7sjyq8/Xf
H0pD+4EXAgGEbH1/4tRqZ9fAjxoPFrvRHfQFjgzUEJcqXstfMLiPGOogyToMMoQmaFxxlj0mi9Mq
VOfcYKiyLfuLLBdZYLcpJSeL12+iqdiROzD/XZCcQXWNdEtwOBQ3x4NaCR4pCrTXYM54i/T3OaVb
IDvupOYXz3ck9Hh/Pj5oWhgOfH+koX++yozNX9a1ghnMTJCYTyA3kX2Nm55lOohmDvxxU88aCGIu
40u6gNMX4y+Niz+Reh4VKSEKYizvdfWosTFHZh2rWdQFbkFCLUUXQEYz3n++XpaHOB7E0BdzYHXp
FR2T8NGgill4ehsIAXTrjDFVRITP3lWu02eUM2kuiOchXrYUyZ8PfWr9LAYpWJ3SvPkgQfUsXH0i
3cADcszmTW1YGEalCxDsKGpOjGFEBYY9bLj5fNhTnz5p79TmzCxGAsaf02p0nl05CcM6CO72WjHc
k28ig8hm1XoO6/fz4U59+6hZXZJ8XSwgjuVC0BlVTXFnhsOv9a7Rmx2X/2nTkIb0xS5zLN58X7D0
xVEm0dxDCH6k6fWk/GsubdmPP7v3tTmH/eskWJtKl2uXQMrqznal+hyHC5g0AsV//rinFq2BNzS0
OwP7lw8fjWMIOUZqGxjwFQ8wKkHzYeJ+Mcqpl8oULu2rRX527BRlkjzYmwVbz/suMKQhrQj8L4lO
ghPz9x/IVJEkmzARaDEuv8pvjb9s6ktohCMbKg59a32EIupWT/+3MZYl+9sYiSV0nLVZI5ouLqXd
7kzILZ8PcXJxsP40Joflgd3Vn2N4XuqOrS7aAB4oC6FX9b1elTTKhjH5HivsME05qEt+y7CucTo7
c0Pjqx3t46dnIOulhcL3h8D7uPdoWnVvKBUpy5G20KYrATEDz40LuE8w8mqv/OIw/LgYGQ//cAIP
sH1xjr+9hmuVO9dGExTlRIFizwdsUJ0vSomPaxELJ1zbLaBdHGzexYu/TZ4XaUJCuWgCknd6OHIV
zO96uCAX8iunsBMj8RD4LiDPshAfHi0Tr0vQdcx4ZrK1ocZRunO0bnd1mz58vlZOTNO7A7XGXLFz
mcvG/dsT2XWRGV7rVIFM1E2bPytuDjWRlBBCiT8f6ThphS0L4ZeJA9BfQx2dsWBUdljYDNVDgYa8
ZGKxOTpC+JM39JtmKOX9bFGPWfQ/2nVjgu6rbRP+wDlL2Qipi01K93end8BoRWsAgBemzPaWm9Z7
YUzKWTTG8pKkDwD9pjSIsaJbxL1KbHJdpGLvDGTQjlUPgj33dr4CZkvhlCfyiwc9TqRdHpSGu8V6
xCxsERD++U4hrylog3veaReLR68o1Sv83b/Ntp08F7InoyiHRdjmBDxPWbR1shnMZLLPbJu8NIvO
rNbU2Urv72FDlSt8S1bQ+b/Vo0umPcBSUaHs6bIRvDEhQjBsU0NfwkvxrxxIhFNSpV9NmOYE9LbH
tRCuvmKcFDdgxbnITLgMaeZhP8B+vUa9sJJOBOGUSsLjbenKwqlEAOKEhMF/vgJOrDUU4hoMDs4s
Sv6jtYaXTEP1MfNeUhLxBmy3zpj1KYhSGHu4uBhj8PmAHwsebGTQU6KBR5pDDuefE4HvBW7JdVEF
nivMM/BWktzRR0BZr8UudCNxEQO93pkJgq7PRz7x+VLNqbaNA5Xz8c7RRvOgxL1dBsBc8/eBaKwn
gtXxGEep8Pb5UCceEoIHuxFYB/87Lh3pi3LfnPsyKIaWrsig0cSjE9StoaK2Z5Dq8PjoaLDPPrnM
3hcn5onnpK4ybHrh3Azgmfz5hp0s6oGdyjLokB7tUEHdRVME1SP9V9LI/+qt9XEkc9k5NDyvuF59
MAwBA+oQhqd5QDYUSgmEQ7o74dSfG8bfXqaUGxCmIEZx+1CPXbzqrkKrOvR4Qmj9uJY2wKuRXo+j
ZW8Bnl4/n71Tj4XDHPUNnhDQOY6WaJTkkPLzhseyCgONwYwzzDjT0+lyI/tKh/vxAzRV/G44uHBc
YcijwRq4IRBKC55MMe9iQ3lspPuaTsZdNNpf1CDLt/znXYOhuJbaPBp7/rF0nYjOZC4ViBhGjToT
rNSDHOk7+SBhQg57YMqvqtHTI6Kdgsa2fHTHx4tZO261jNhowz7z6udq1nD6zRq/h/qLjET/wqrg
1NRReOMlT9XBiMvb/u3otLBYt0XoZIHS9/t5EV6YGXmn6hfDfCxsTBUav0NcsEP1cSwOR5OE3wQ/
OiByVrlTHKRwNSqJzefr8OMuwihY1mEStJgvHUeiTIqO4VeqZUFrgGiB9KzytP/llPYhbfAV7l25
MiCXfz7osdEbJyWjsnE4+FmR8nb8qRExKTyufVngWTMoeO4Bw5V1Ji8njy69RH/qd7OX60Rzmhkx
7tKD79ypzk5MTXSW00fekrx6hwK2+eb1GSK+uqY4WMqCpkJwAC3Ovvf00Q5IC7e++O1PTgzGB6w4
jdya44mBkhDndDbyAHS63KSzl+6VCZzz83d0cpXBqwRSIs/1Q8lZmA3HSFTlQSkcdITVEKgZwixH
fFW1nPhgMQGgtmUfIp76aCe38MUt66ZkIyJuGCJLGJ9NtjptP3+aUzsQVGlgOHwtPtrvSujGU9Qr
GeQhrOQGh2Nqsgh/77r8ZUjNv19Fc2eEJsqRgVPoB6tQRByEgsR8onMWvi7vrk3sQ9GGj58/1amP
B59JTGh4g4thx587wdSRvywrPp48sdybbNZosYXWK82WattGlvtzzGFsgxZ2XxxVp/Y8GLFYwHD4
frz0AJ2qsYH+Nogi/VqUyjMxDHj0P9SpvGW7/mK0Uwueaw8OMBD38fA82mFzntGxUW4FNT7Fu4Kk
t8Oo41D1+ct8tws5Pjp4ifilmRqBPscXfm8JJrCA3AO3H9WHBIesLcHO8NFSY0AL3Dnjfaq5FWpt
MVzjRphdWblj7GIXTqecaxyHIqJONYxGN0RVwcfoUfd/AUpoJ9+8ww2bL9PA8PZoytuwU62xKDht
JpM2gWieNeFVK1hl3VniuI8ETddofGOaGKWRPGTj0KHlr55iGB341Ih9PaLSA0XyfHtWaowceI7P
X+SJb42eNiWo4xiAi8cHYo6COU0myu2xlK+11MRWrSFThjn8lfnvOZgsG7n2zjG2FqCWqvvPL0DX
ZpxtXUFpH2qvKoAD4QPqM1YdZeB45RJGa4svKowTH52m0bGjouHE+gDrEzs5T21U8Xip9T1OCBLR
Ye3Qx2ilb+hzc9+0Y7OGjTEEn7/XE1Ov8Q/iTiobMrWOpt5UPOiGbkecBfzQxh4Rgrb5ATR+SYiI
HmbXir5YbadmkpINGEAn8ZSt7Ojt2nQbOxNloYIZ62rWBlgJpSEOWPmhS7e5SH/+hCfOHB6QGsrg
YKNYXH6f3yqbguCiOKl4tdMSBZmb7bhWm6pZGzBi/52hPHTxLk6y4PzLnvPbULVjJgLrX1xNvKq8
sRAq+60j7POk17Qvtq9T84Y0nOWJkfOCB/851AAlrpQgA0FX9Hd9XL1ZVnOXd8xfEjUHlDLib1+O
2MAQXegW3rtUiEfTpk302vROloHUJRw/Z/zW9u26Bgf4YqATGzOQOhm7BsgzMo5lPn9/iXKEARZy
Bcwj6xEV5c6Vzd0XS8LgZxztyn+McbQmPCXNUtNkDAj9mk/uQb3vrM76phO05of52PEW1RFtU1uv
OzuN7quxdSAL0avtXWJeRq1XSLtBR1mZJD4rGFVuRndGrmqIdi9NMz7oXjStynkIf4SkDO2KDnIW
t9sZFXIUnsWWS5NCnaYbSyP1yidYXvsmvQKyVal12bYqunan4i/tcYGaomvShKgOKwIasLtor+PJ
iXdaS35MbkHRHIy4uByUdgjczLtLqqxb8YazbQFW1PoxRMEAcmLhV6OsN+jWLcjC2XhRmUayGpO0
337+ek+tTU5xR2Od4NR5vH/aTdcIRJRlAE34uZnEsxvX2AigsSyqTaiM1b/x2VFzU+wB39MQOvoW
rHguGyOa0ck28YI5XY16djaK8ovi9WNbzQQrpbFFbQJMd+xUa05ZbLSTVwaQyA91nWDeNro/m+ye
JvQlhJRVb+lPEb70n79N4/S4oLS8US7XxwWZVxdNUY8WmEg1y+/xhHex25rKAaGLmm/gzHDHaTCe
2ohsaNZ5CUlQ6Us28kYfkJfDhkxHBTObXtlqwkT6CzGUBVfv6HfSwfbSF0sbuKhPUAEzR0ZrUmVs
sBdHriMtvNUzs1u50mp8nFQxghayjjY4ppRrkddvaD60m9TN5a6exmaLoov/v5DWKiakceMojv5A
hOtXU3FqT0dvqDkYarNRaMsr+22PwBcG+6lsKANVPM+0e5dooV2m4ez8+bs/tRf9Ns5xYTTUQ5FX
Hgps18rVVQnegMQ43nw+yKkD0cYTj74C/Tas8f58GBVrhaox2zKg6eSuMJ/zuYw/VhkeXrjJfCE6
OznY4hVM4Yu67bjstdGQkjDPt6LEdsFNVO4GtPowQOFSi+SL13dqI7CB/TktkOx9KH7zeTbsFBZV
QJT4Qe/Q2eJv8ljl7ZtI4CzE9hdv8thj8L1yW3reXGChEDjHfRrZ1TnvlzotJVgGlZeu7V3Zjmc6
WPyazIE4MOtGILj3jG8JstRgjhA1RFVSXrqRm209dM/3DpIg5BkhAtwv3sepZcs8G8BI4Lfe8cY4
TmGnZDFlztjUb4YXPcT6cJsb8Eg+X1EnxyGKF6ELpI0PxUE3KHNcw8cjUTCvQXPEczkr47rq2y8O
0lNlK+AUpA2SMjDVPvoOMXFAwQH3MhBoRuIOiutYHtrK2qeudp1XzV2Re18AFacW8G9DHhesqTRz
OHpqESgjxp199eaZOeR2e99Wwxd3DuPU+uVGSpOM8pG78FFxLEbXrDHtK9hm9PlJxPWvEWOK1ZBr
Lor+xZ+HoKxVwY68wSoDrYGiLczMFtKfN3SPJqDKY9i4XdDrKBZQtaEzikV7i+i7WrtlniMR79zt
5Izug2uxa/pkkkGYwpV1LbMF2qz0X+qoI2ep3PVUq084K15Bxak3gpIvIcUAW1oj2fTFrN/WkK45
7PW/GZrw/lF5i1IXiIN1e9yAxWipQ05dU/nVpABiFeYL1Xy0ausczBQjCiLlPl++p6Z4UWZBlHEA
W49fe51q0UxOchEkjafAi+vbevse1IzxJ7YT3cJJ/3zEd+7EUUEIY0bnAflcuGYezTSmQDld0rwI
7EJ6q3jscQKLcZLEjwD3/irPH2q9cNepCXPyXS7gxiJ/KHopNgJK304ZR5jrn/9SJ1YfxcYigfYQ
Bn648no2YWZCN/Ig8yIyA9vZvsTTQgZzWnUEO2oygBf58vmYxy7vy2TDSgD1WXZtfIj1Pw+jaLIk
jmd80Z0MobIakbmFkGps8U4kDNCxDZ+VAnPSyjde1MarmZ4MygtTW3/+i7wHfxzPCLpw6BikStNo
O/pFVKgRdoFXDrplwgT9d11DYuTyALe6xH1F6M4ZMdDWORKrzo9yQGRNIYDaJwpiuBmNUd3OuEF+
j3FwXWFwp36nLMbedmRJoZjKtpD6rB2U/LcZMjZbNj6vdhpv4Aqb61YpRRDbjbOZ4t5Zu9G5XmXG
bWaU0zWfLSK0mQ/hMXZ7YulU54faz9kXF/MTezhHposGnWg83uvykfxW4gC3pSTyGjx/nk23MbQ0
fBum5DHRlHj7+bs+NRTEa7gGqNE5No4KEJpOTVMsx5JX4alYN+6i5ptqnFnwHX38fKz3eTue1wX9
xeIalBEa45/PVSo2qXxFwuVgsELXFzSMEXtJU9uFdTWsSyfXzrVKDW8EqSdXuq5EB13gPWIaeb2r
8Q8+e/+F/t++4Qv7Bjpni6nB/1gJfLBveEjaKCkTsLN/mjqcvf7Xf/71l/5ycHCsf+Dlw88B3KTI
fofz/5UhZvyD64oJkks3ZAlsYJr/lSHmYeEAGgqhwFhayipFw18ZYob9D34aIBR3HWpU3bb/joUD
ACZr6Y+1xvAGgCHVNS1CzpM/15o72OA+c6QFrjuX+WK/565a1bNWspybi4TUj6kMkf9Q3fu9G8X3
al9DyFKN6jyJo/7KqDDj9drB2FpOqIWb1gERj6kZzzGBzO9gIeFdy/aFo5a4Cwm8pnzvm2fVqLM2
wUq3je5JASwfdCSsN4s2nKBeXWlfCUaozqslDBF6vvVcqg0WQah/rGejtvlDS7fhQdiV8pZN2PRl
RlVMb7gRw/IjJ90cr+IKL62CaxmWTOcqbjHuzh7C8g4XwQgXTWz+zKteQENb63FFnw0CE6YtcTls
SAqIfKdpKXCLpDHX3HenK62d8vXY9Mp/s3dezXEb3db+RXChG/l2AicxDIcUReoGRSXk0I2MX/89
oOz6bMpHKp/rU2/VW7JlEjNI3XvvtZ712cW4258a8m04LRgAYSwN0XVaEyHQZa4iQ1Na1PA+A+Qr
oUzkq0322S7m8hQN4HvoatgbR9vZs06bcuuI0N4YRL/A2rGGJ/Tb06WoHPx8dkNIZFUX9TlcqEU7
EEv2wQR8/tI2ebLpmhHeptkQjgAyx4Yh1SvvqW4S4FCeC/ZpC+UVqAwwOgDMYRARs+7NdivvUJGQ
3m0wyn3UyrdfO1yL8wqPSf1iR7Z//Ya5G4clj1lmbOGwLQfiEQARnKBJDuIxSlqgVTlgyYUNl5OR
q6tW3DYslXAu26bGiluXhND7Tg/6iXgLoDRE9ZC+OiCTOSEQA6309kfM81zXsHYJbFXgeAp8CQU/
41hT5l3X5Uj8eTCDD3LaInxKbZ+IRgcPy3ULcDBZ4mXBsrIiB08+q0+3LtsweKLzhNxUEz7ac2va
4pEuK1+jIIFzN3hVN+/GFi0KSfDOK3glWDxojwgv1WMzn4KSZC3opYI4xkhgfGBDwxdiXMfvUdpO
T1hM8/iI7pMPMAg1RlsvSjm7b/HyOUOCcIU1Lis2zoR9Z+OPXm5vfHy+8jbs8yG8avBZRoe27gmf
jaq0/ZqmFTjEbOaf7XH5tRjFyerN05QY0Moo+6ZfuYbJXyAO49dDJ+LP/tymTNclGuW1Hkb+zaw8
6/CGAxzHmMsyN0Rku8zf1jY0Q0CxnTTPftK7hNtyRNfD/wN4Fw7WkAvuTfUWgZkOUfg06IycepJQ
Ig8Po+znndZYqcxpavwfMfGuqesXBUWup7Uy6n2UpI59H2Ha3WaWiqtDYiW62YZuR8IyhFZ+f2Tl
fK2pAHIah7n70W7TyXh6+5S0R7pon094wdaWcPiwTu1ylxnSAjCnc+yMedZYFP7uwHXO0BbND2T6
wL2u8uWSSnM5PwhRzOa2nYLqFLhNBSyq4p+DaUm494OI0GTq+WSXVUSgrIICM6Q3YHGBWgI1BfKH
mK4SAoy/zzNREqvUNZZ7Skg8SpFj+Kjeu36oTmAZRhJr6mxcg7loEV0FEif07A4Xc8A+D32NRE/u
NExHFWFf3KclqVCERtbX+ObQEDo+xGgJkGTVINKhOClxbk268W5dc0HOLynVXEw33iA7EhewnC2O
Qt3UL63dNeGVl5Jq33MX79LBL64Atsi12UfOfZe0zZeUbqu1IlwleCLOdnzwXQMAl9Tc2FIP1F4R
J+DaNW2UYyUcMWs1V07ZrPHH5NbGCcqGqQPg23nPBtDbDyCyvqg69SzsU5Vvbe2Q1JuVbDL7EEVw
Qa1yOb/TkrquPUDFbqeqngMWmFSEY2/tPpLR1mhpqkkVimBVaLs+WESQ7arcRwOgWTHuS1GXFypX
4ME9Xmmcv1ksPwTV7F0Zg56+2V5hHUMStPdp74uvuePNT34EM/EKiFZ6rYDTfLPUODx2jjMdloDB
Lahw4IeJ8UGnhqaVYDebUmUtYO/AJ0FeGHhaIa2AjSgH/h2OYdMvpm0ZmfM3YOoZT8CQNyffGZAO
9qk3QTeZQ+tlytLm1AJEV2uG+OLQoRK9KZDHbJyBwAZCe1H9rpNw9q6ZbN5qaGrfUERAgyACFlPg
OKnpWLajf5sPxkUUqDG2yDWwqGZ+34jrPONtfj/bVnzozWDX9u6I0wz1bqMyXM4doqHM6MJz2Wve
JlhwywQ/6UWUWG+jQUTYwJsZPGgHs7kmxVx+CLG8PQ1xrh9gmp9jp1eXSQLjG6JGXEIKrIfSa0Fh
dGPr3yn2pfvEy+utSWDxcySHEZOu/zhH0v3YNTDDK7zpC+2jrAKejzqv9z19Xx78YU/nqFh3tTw3
CLhWblHHBEybsXk9VHOO80+15n0TL4Rs6ZnbnCpt1aR0jVdxT/uAEa5ZmhtyTYZPYT0WOXb1zklB
UHYddkaVkxlnCDvf9paq1v5oto+SWICXBJdOw1JomXddanerwjTqQ+9a3NWDlX4aWd5PQ951t600
Pw3aVzd1M0/YLYexdtewzNvrBkTHpmfw/kC2hn2axlTcZ8Jtv/f2qD9NQPnU69iaeX+fuDqMTq2e
s0OUI56tlX6WGNbu4xiYTOZmhG/4YrwGrUi4fMOWxnP1scPmeKc1rrpG0osH41l8y9thvFZzksLo
meR9mrT9i5+4YIhp/Z2DOsDy3A2Rt8pIvVArSlKCA40wuzFDJcsNDkTj3s4qBxZIRyQ2/v5Vb7vj
cckp+URijL12qvpD2NWEhpv6CSM5EVQw4TZNar4IGR3SIW2uDXp/z8MQWbBms0nTgmwEU4g4PjWR
Hd1ZftXddFicGNDDSfRgDcWm6HhrVvVIRH3c2nxDX6xlTAmCJkd2LYufceva3CpmEl8XRNbsIeV8
DFPbWypRgsRlZa/LAZQhhq18I2oCABqJCzsGpcJKEYT01m3lrkqXJfwKiQLGHClr696PbPfsB7p9
qLQNaECXJIsDhmzX2QymwWv7m0rDOqy76INrKnFa8gc2whoBBkKavYLHVDwkadVjxWb7cYV3NtmM
oNKbbW2OxqprXTr5UxPH52LUFjhwc3o0te5PU2MtmYP8YA+b/oY3UL9PxgbSS1sE91Zr9pRfXcw/
Srs+WcWsLrFT5Ey1ymbYdtWCkYyHShw7O+2A/rvmRofuwW9T/7rKoumD2UBcBPPSPcVd/JwClF4z
1CHJKWIy+6GvA3hUzUgPXzXWES03Ba8ZYcMNYv/K7QBDrVqdDu4KW3YwAxDtXE0sROzwJBTE2Naj
o67spGN1zOMgIgivyHf1YPtPdcAX7+tRP4Rp5VH4qzDdshwOez9tgJXlAQM4Ru5jUxYXyB5ls9Jp
bEN9j5oTHWHbwqw9dadR2xUQJ0m6Aj8z3njFGPtrj/fN1xRh03c/J7kdVaUz7+Ogzb/Unqf2gQ7C
bb5srWpmegAXJjDhtiiqdV6k7jYxVL1Nyz4h58LvbgbMsRtQ2e166gF6wU6QpwxKyO3c+LX1gfUt
u2lLWCeEnARjcU7bBI5n5lSXrhgj95LjgZ/XjhFAB21TtgUwrT5nQprRVeCWJQ+QyV4wc0V2F7HI
AuoZrwGENtupy4JxnTY+BmK2ATcSdBlvXhpAuC17QB6zlbLHsoOXqBPVZSZzjzz3KL4iu3W6Znbq
3KoSCzHOZmVsOiAZR6vK29MoFLj1MgF94bTNYzwURzWoU+3P4wYBtbormqr5giLC3PWt0kdBV2Cn
I/+JjRo84kYDWtX2fYqVJV85fZZlVympg/kRaj7ZJ8B6ZrTAtq7TdZWXVQqTwJ1JsjLrzyMd1Ijb
R+b9qi4L8OpgqvzSCufrrNNG8WXqx+YMvWa+M2Lw3tuoTpzus9/Wj3WHEsdb6aSzQ7mjH0vsaji6
OxVb3qUS+ccaBFF8KnPlQYEozVfIWvXNCHVklfjcC4dswE6+gp+Wbf0sjb1LIG3H/Ih58hLogZjZ
MjxXdaMgl+YrguLXTj18nGOykG1L+5F3jmStzqx+h7ZgBf2dlvx9hzUwCZxi2GQtcivCqd41YaJg
6CYZsa/1tLYPg0Ul6iSxRHvowavXItn9rXNw/lFy/z1L2HnfYmLUhPwC4ww6cuyP70e0edxP+L6Q
mZSFDq5bci6AREzOa2a0IGNAMHyJc+QAt1Hvd3CEtGuFkG9odRU3wM9ItDd4sLfMlG19V+he3BYG
oP6jliJ46uMWWAo0Jt4VcxmybSvc5qsZmVZAQW+38wOeC3TkCgDIPuk6tpl16rxWTj+0D40ICNiZ
WyGGBvg/w8BPM/VEtg79kYItCh2LvX5ELZLxxngsPKt+GfIJDG48l9/9uS8fGOSwo28Vb4812qr6
xSzscbwGPOoZy7vTpMASRgi5p+maq0Vv0+wIbsYDxn+oSQSuGbfqWLjjtkEK9vJWCxeuEr8ZZyzd
jr93Q9ANOlh4F2m9jWHyfectY4ccuo1Z7Z1pqZedJKU26EROufbrq73cPT8daMlW9el9WBhR37Vd
NBWcAgawz+OcS1z7RbFtS8X14dmDWAGZbgFGjxQhZEXWL//16EuzHIMtctwAV+G7xmltTMjup7Fi
6FjLR1BR8OlVAuMd7te+Gg2O6rYeRYBBG/J3odlC/PTdMS3IpZkqFqHa+++OfMsIgUhWoGlqfns/
RJ1942VKPpZpQ9mMcJ4v38Okh+9Ys0c18SBT+MF8z/cRxtLHt7Pxf+3N37Q36Xosref/ub15kzR0
HXXy9/bmnz/0Z3vTD/6gFxigU0PQJ3mj/dnbDJw/gMMyK/oHmNb8w0VmRnIkQjP8OcvB/39XE70g
Jir+A5O3Lm3I/wKmXVqnf3+8GAignENqjkHGQq5pvnu8NK4b1akoPs6OOSr83JHbg3Am7WVa1a7d
v5hR4d0aDpuCBAvG7czIYwV13AQeFXTpVngL5JFGz7TVQJHuYrZoGS2YMsVGrHekXFnHtuzECth5
rTaOP/rWqoJ7H6/CbPCuQBPGJ3o91bUZBZAPKplf17HOzl5l+Ts2Z/Eu9EIPhmhuw9grDAgJNA93
cxLrQ4ac7YYqizgkDGXGGuYYEiW20PI05RRgScdisPYKCWrfwx1rxR0h2IZs92xCwgtCCZtoN2a/
h27B4c0EnWY5XrLMAqKrR7/d8h9E22EpKjOW7LuBrmy0FUSBm2sCOwiznkJ7nwHy+DJUWhHmkQR3
Vlr64NIL/S0aZajWcVGLM7FVHQARS19seq7HNPMWpk6WTsXaSuW31KzMNYsTAR85Vk3ovZF7Sw4d
cVr1bHwpXcxZK1FX8taYVXmYEvXcB6O6pIN0d1ns9x/ium0fSCUi5Sk3Zv3ZDr3oWRtZFiAlsmHc
uzSccJiQR9X55SE3My9ZSTPRyMeCzFtLYGGvahqHbi3t4SNTPcmZLvPPOZTYfTAnLbyqJPkym11+
nZj6zpgj55jploUTF/WpDtm9E80GuWz0Sayjx0AkgTl1UnNRo+wZQB4tX85Sx29jF3QlGys/8X4N
17oqXL7oGJBLJ8LuWiSOAafUjHfsrpfWuB1/zNpkCW0sayx9vJCrLSprYHVG6MBViuViCUq4ASF9
2pRgZJIB6qpM8qgQhYZX8YJJh29qUuQ2ZbzJ6QNFKycYh+9JKjvNhp/WDNSZBu1RGpfnxHXGla0m
7zrSFVF8M3Aoqf3ipgYddi1pG0201gYSaNjTe7Soqjp6Cr1ZEg3VRfZnuis23sXacXdeDhiqqlEZ
MPOmSdhDo9wQwyJu58IJ7qNwgrCCIZMgqX4dTz1EeQccStB/KcnTIgGa5QVmmEHcZ9NNO7uMRxI9
W7g6adCWtH3S8Nko3IiQK4z16RZsi/iqBrPpKD6H7tLPA9zpfsrESxuQLUdtp7p70ZXqk55MuQaD
Kl4zbel+3U/tdGkGEDp728pQLmo/QM0rp4YWoDXSoW/jOFl1obCerN6MT+Tc2J87VyEjEzY37Rqs
HbaPqPQ/pWRi3oDlmszDGKAkJE2MTuqUemEBIj7vcyg+TXXl0/B7JY86+KAT+7NhDvXGrbV1A39p
+ubUmgqnEaIqmROE5TO5Yo2AsJO21BN5qV9aD7ETDYK0xqpN2Gth9F2xamkhXcdybDd1q+9Fw0wY
SyjPszYh8Ewo3rZ+Xs/rAvH0au4Xr4VdJxs7DrrtjGT9yAbQO7LH9NazFac+58FOaWl2vNY0dmOY
NQjGyUxJLrKHDES4WDZujKANaeF52nyRKHO2s80btWcTN63p64Ow99o6P0STpW4zO1wAtJXVXrSP
h2kVekX6keacgq0naP/xRgu7QxiNpb8mCbH+1HsAcPc2CTh7gJuElsIdacgi0saXyvFA7oGv6890
y7gNogCeJt5XCjfETT0mAVik7jAN3xRV5ctkl+LGIlaPndQAO3QB10FFWwI17uIpCLONL+tiI4ym
P3ZeG5hrYdYPUdaQbJcFgHEB7K+LPFMbt/SONrRRgmhLxPNxk2/6KAkPacZrsxK2IrqmeIxKp9s1
eghXCTI8GrkMs2DcZBNJRDTstsoc56+z1SN+7YWr0FZ1xdas4l6uchNS+miKvO9OmAFdlMhoruvk
42xEKLMmzy4z89mf6CTJVawt0bbPHfjE9C4cQ3BsQereiZRJwixyfXGL3LwQaxudeS2OO8/P5kMf
DU+OXZYXhYrk0okmlCszIbdnYCz3bBna78gwLIcjjdfsyS9dyUtq4LEC/lieTYIgzshc1FUTFc66
TTL7NogYplX9LAmdIJJ2JVjy1mMxJbedDLor5YPc2Fik7d2mEGefOzdDS9lQ1awWLDmPOuXdCj2u
e60EH3+mQ3oDgzJE/02wxoPta/cA6GuA2WTAlIj7MP5mzSTBk5TUwWg1VAWfbApvg6quH2bucYqY
3PxSJ2o+QGF1GOoogOahmj9lyIqwXSjY9JEgJTKlDwV1rsV13uISyVqH91GXiPmE6gFIV4JJoxjS
s8o7vXKUtO7CKm9sXrJZeBnm8FCRN3ZDVAtBeEjKPZ61rjpHs8c8ifP5CAVLXAfpDOTBJi6TWYJx
l2V9b22lHCBQB3P8NWxt0ghHYzBWWo01xzHb6TjN3nRPfsiwo+MfHHrRNU86rIpzL5x+z/NEIjsj
MyiMtRcUXKKoZ8wzTSS2p6QRrTvi8O5JNy2AgaUWcFakEoTWJNBpVW7fYdYNb2YvGA8NCyNJfegF
ysD/YhJ1+EU0loRGBr3rOeny+JM5hNmhqYx6V1qx4QPA41XD7RezSNu55awXIMNV0qcZE8lq+ETv
hpBNhLAvskrgmU403Nt4eWmieZPJbmYCOm+1lrJ6KKfgmXgPQhZ7mH71Cf0z2cRm6csYwtoQvCQ0
NR+IxGnU2dV01GCMBMpYATfMnHWRMki9xn2ZsI4FgmHwamrjpGZIHXDmKzlPD1pFG1yEwI2t2PWu
6sD11nEJYX2dRsP9LGTF5E7Dbtt3rRE/O7XlJK/S5RFf0wg3na0eZsByNH5GNbs3QoxjD2kvyhKz
O3LLSp1BFCDFDL12ODOVdMePWWaUX9J+lE9B23mPQkXgRFXyqEpv2haWKg6earAFdT3jl2q8uPn8
wgsQoHT8mrbui9cN3WerathB2BoXSeN0Lx7K+z2z//ysyLmGR2Zcc3GYomoAkWXWqu/W7NCBbGu1
4IeVBQcu6ZJ8r6upvbecISPXsrNjtap1EEWPvtvpbYEj4T6e2e9A5hicwlj9XwlVtkk7/baEEgul
6lcl1BesSK/lP0uotx/6q4SSf6DcQpkg4MEx53epiv6qosw/oNPQXSHlA7WZ7SID+Svkw/8Dqw7i
IBfZIZ2qxbLzZy1liz9gjWMg9m1kcW8V2H+opd4b30gQgcdFT8pl5mOj63jXK1CjwXs1b+ii1zbt
x3UfFcm41w6z9DA2yf9cEVUNiTLNhDF8eEvuHInt4gXXBLXzCvC9lGIDwJ+VEJm9O0MKwAFPszeS
iiliEJaU+KpsaPn87Uz/S0dt+WR/67FImhu0chY5po9s6yeQkN90Q47yVp8g3owXEZfG+kcSD7lU
t3BD0Tf8+oCWz7V6d0igBZgzEe/4LlfznZrGSHKw2V0VnVw3uK5aDx5v3lMS71LbjhSBPspQe6Fp
gAV4udS47mz2zfvA7djNs10U1SH0kmWS34NaYPQRLpPtFmkM/WHGrwR4jWccoOIxl6Bpdvaikkmp
LvQWoRKTeBYsmjdKq4IWN3ij7IpwNM614fbjJZ9J7WJg77xCGme2niqfQwXEBUfodsK02AwOCDYY
KQZDfpcrotZFS0jdFaLs6WZyE/mohcVNMFh0rbRFkt+EPQ7+RFuLW40EA41JtKRQD0nAXkksn5y9
NAlWKo7koxDEXqwSr+G7we9ULwaZx+fIJUmPyITEHwmGkCg+eoLo1m4lyX0c3+QgwUSPcZpFPH7Q
agGurpQh0WOksWjQHdKfuMWt4xlXrje59bO0ujI+thq1kBc1yCMMCTvxMutSPoKlkePHmvGc8cmS
LWcuaaCysKBUY3XQSydu3cP8QZUCIpa9Wt3zt3VHtskW2j0NzHFWZr8y4D/G57AXaAoqGN8xMgmL
7w9Mx3l9k1B0k0vntdP8eDAIUL0KM3Lsdvxqs1GcpGSyuQqu3bbNczyUfb23Z6Kytj+kLOTtcloS
IydzenRa5A7TTMrrul94SCf00YhQ5uWSeMvJCSCzcv2Y8p5YNwnjSvLWYJ8PEOUmjoBME6Idk9Ux
8vCiWIU/y0IlMGJrsncZfQs+pcZ36JEQLnMm/F60yR3WvRXD3+nRbWVLvyQgvqRIQW2D6e+q1yht
nZuJov7J6D1xO/R1foafHr3Kgc0OSb62v2bV917LKOsZCJjpeCVmbtl4MFFJDD0SkzhFMcO+G/b6
UY7Up1toisETKdpNey+T2XA3DnGchGxrj9M7JIWr78x2dBDcOpFBlHzRKUvAX7YJbrY2KXek/DIU
I9cusWp7+D6lEw1t/lik33HgjMSh0qZOXUSq6yriHmlkiXApXlRObAW4PHlmMHg0woFrmw0zSqa3
JixnhofLI/xj3mV1tSh5mDI3z03ojBd2XjwIBnvCkdISa8Euo797cuQiwgrHBoEMSZKMZkI5nuGR
qT1BtNPIaKTj1KMV4Sgu2B6CL3nagi3xlJwXEpiWXDbo8KcyzqR+zObZMJ6MzpvVdSu1oc/TGPBJ
8sni9TsXwxR8SGyzyC5hn+r9WKC7Woe9ZR3mHpkve8eCc6nh5C+JnYsgLXiThlHI632Y+8wRbN4q
QLgVujdin9ECEbLMhSPEgOfY7ZeHotU2v+WHRqy0K/mYdCRZr33hx+7zmPudvEvDgBeFj4Sq+uJZ
g7iN3UVXh4CcYxpZRJI7zSudftJCk2G/AhnffrVCv80+at4Q5NaBmXX0XVWwifNXY2SEwdbL4epv
f6jSAHWkx0Z5XPM21+I2bWdr/Oh3ocq+OSSeSbWyJ8WOszB7Ke8K1p9ZrWQHRfsQltIna6KqXNM8
0GaZ2Y4LUrdXRHqan5Jxpu2SRP5tifb42ek7RCSzePBwxw5r5pLdB2JaDeoI1Hd05xtadFF8sPIg
3FgLRZf4TWwHjJYmgpO8wtkbzeAuZsJUGcnHKEbCQ/Cq41J3V/USIp7X1aEmfe6pcWq5tgrzE6Iv
9mrlkj45lSDs42H099Cro895E3rfxghqZSl0eQet9bobtJq2Wa7He/iH0SfH6sttwSK1qcrGuvgq
LD8JOy4YdZtRiAywgFTaevocREQGeHUGy57InfwmqaP8g0wbcgfNpr2ajRa4YD/i0oSxv2WjXt/1
+VxcOzYEr46Oyj2v9fpTGnTxQ2/n58Ezx3SnFSxlNYG8NdOq3PVJlTwgvco/YIFvoivdluU1FYLY
UGzPx9wIsivfspNVD08IXaFHCy/preqRRad+Lh0UJJt0bsorPzGrjzGZqpxakLcEgTmEDKNiG29r
d7RWUdIXEN+95juVuN7knW3v5UJIIGRI3oKf9+xNbDqExo4T24FNo2VPJVJUOz9XExy03KoOCxf/
KnLEfRpW9c5E3L4B4Vs/p5muB1ap3j2UUyj67VR43a1q7fAhqGN3ZzRzBk8Z7wtArtlHWe+6t+SJ
qxMv7GmPpWw6DIYIsIdkw3ZqNDh6aXdr1U3pPi4b97FP+vmraebpKfCD+aRLHfyOIPvOL8GWCKkv
/0OwhS2a0p/9y98U86oi3JS4pvA4trRdmLDinx8oQFY2HYFNavbVKeQp3/96X/RuqvZ2VIdePJpc
mLJMk/95VDucYy8enOBI8CCxyTjA1bpuJXuMXx/n3QT17ThgJFD+sttD7/du99XHlds1NJGOdrbs
MLxFoFgtElJnDHn1/PeDeaYpOJ0wAX4S6aNKaoyITeDRz4dgW1WIcxu4Q+u3KeyvD/XzRtYHo8p5
w+qA4+T9uE5FgVeT5QLE2p3EbbnIWB1K7DU4auJfF9/Tfz6eoA4R3CamC7rtndOHASuPbV44x3lR
9P1YgkpwtQxEUQYOQOtBc/7mdL6b2HDt+HKLRQ7kMBfvfZkxFZHdIukh4Zako37lvaldeaGyApcj
iUmrJSTRWhtFz59NI2X5+PWX/vkm9R3m69j0mB1JpPD/vEnpxtOwyzP32HXJAgQ1rMMo0Hr+L46C
WyUAueOg2Hj3AOahHMowadxj1MZMtzEX0K/7rTvs374LBSWJxm4AOu39Y+62llSOwXcJVONvXJR8
ayg//4vbhNGfZUKt5OJ572+TTCGfJaDDOcpQJ8TzAMMgBG+AfT2FyMHbekQ1/OvT9/P7i3c67zC+
FkMwDvvPi1QmfTgNuWsfjSp0nwWGhONsLjLqDg/ytvRp/BMINXOL/Pq4P79ZmFYHFoRVk4n1T09E
IIeEzGHyWrIOjUVY8Z5s3d7fzClS9F8f6l++IjcHbib24B4l/7uXpQeOlkMV8jjqGDX8okN/E0jn
NjdMtlRw43LX/Pqg//b9EAMgRjCdf6HS9WZCy4+Mz2PuooMuCwLq6VHHOwqd3z7pS2viXZGMtsZz
IFd4gbewqf95EavY177J++Q46ybw0eAVDhwJz8wvdT/r2ypFLb0KJ7bJ48C+bmCv1dwi9RrDK9to
bIqLynklQab5ip8WbblPHnd89jO3/h0A6d8+Ka2PBdUNzAD8yz8/aZk4QzIxizvKwuJASZjUL+lo
sF72KUzBVRqwrf/1lRA/P7uIUHiqWJ6JsfLfU+ainH5JyBqHwcBgr0uXfXFZkAbw1deMfFCdh8v9
nibiVnW5eul7spg2FoHMF9VIlRMA0WHvYJeU7NpJEDL96w/4b+eEN+UbbphrJ99dPVOhKut9nvpi
9tl0m4R2i8iwjvALGTUOyvxdG+ene9MlXZangVYOtygigX9eBJU0y6afYJzeJva+MdNFaq4IL2Zl
pxr/9bf7t4PRN4ICCROP5eDdwfwZGXGkyNUawaqc05K0KhPBH7o6s6Zc/PXBfrrUfDOkRvi8cMbw
Onv3qBeZIeomNCdi0RwKyx+2Gh5EqsRfH+g9d08C28HhxebB4csB3nl3IyOGTEa39gZ2EDpuziY1
HDJqv2khc2CIaE512tMJebP/xENcgMCvPUuvVL4sg5UaL3GS0ScwBoolRGdz/TKji9ubhksri66X
dWXCr6Q8R+s4797SGlu04VXxX1/Eb3Q3dCusa5C43m+FEmKoaq9omiMtf3/zZiEqhjjZRSYJxL8+
aT/d6ByKewCDnqSl9xP2qY1M2fZjrI8aTPnBlynfHyhSsEWsX52WCMHf9Q+X1etvDUubZc3z4fXz
/8Ixf7pK5VxYQmnHPrpAxr5hDOyP2sbP9NYQcT2g76QG586HahzlbxYAdA/vD87jhdkQbw3+NHZC
i1Hwb6WBnYdtYkO6OQpBJ2nemKnvwvKZ4M1bcg2Xwf+MJDazN33VCCw1izqPTK0o2ct28fi9OdfM
rqCLODNrmmlCekthgb4Ik5LHfaTRHKY7OE/J2SM3uuQ3EaC6DwjFSmlcErd576TN/KSX24uZIbsH
hC8ktPWaXE0cfw0ooGHEkdOEGX2/7M1qlage9YEfAbS5IYkk0xtTZMX9QLcB30Vr7EbiO8+wQY15
R4ZTtqKLXc4r01PSZKCYmkQXeU5HoC0K2es2sz2xxvkASbnCYU8BPSdHsnbE2u5zh+l2J2JFYktH
BDsBnpWJH+jVmtOy4pl5M7N1tcjFVywGGU1xI+V5CcZ6aYYyaY3PPVoUDGOGmquDW9Gi3C3q53gP
t5CqqFQzf/tm43rbfPZZSOclyJd9jap51uIyd6bvdMuTYZ0JAgiQ22iECAfY1+OlJiAvPoMQyglR
ilTf3jdWwwWRNYRtJtdFnV2q2WS90F0r1JUgQO6SmdK/jly3yi5eLZqvhE7SAsM04czfLLdEm6eV
WFpRb0ap0Uz4Qb6684r7g6ZkLbA1bTOZ2tc9Z7Ono9HRm0syooOv3Hri8PRB6Fy1M/rNnV9MroV5
I+Q3dm4cis/zYJUHNaad8TASHTqv1eKv2wQm8fbMgXOrkXfl0DvtRSQEj20ybpf4TL1aYVSYvKFe
G0ZiH/oe91S26dreWM91WRPEJRd21BxxB5VY6NyV9IbEu7b7UAyHGNtPyLoq+uS20jk9LR+GMs5A
fPq4pGBYEHPTmaN+FKWDaY0kYW4w4AK4+IxEsza87QPo2XP3zRGiUszwFX0z4XrWdCIBYmSKTWTa
+D1o5/CMDHY8/2jBOXnHh7FihIx2Kp3XJIzjcNsQh1zvfzxWruTdQkAlvjzPSv3XEgk0gW3OJB4F
4WnJnm4vvXnZ2rzGtetwFynfpTJDTMp5lU3Bd0CM3n2ekmror8aEPvyP0QxI+FcEu8tGIrLZ2/mV
Z78WIl06sZr2/KpGfLsfiWfF+bgsf57b0WSM6V3hZSIyFpWvmYzpFYl+ZnMqAlxiu6I2mDRg3uPE
2mFvW2h4ZJTcN2+KVoH7VpOmLBsCovBLfsKyZRk9jR4nyy5+BdXyxhlz8eimaWkvUcvJ9M03mGRs
U19J+34SNV3geGJvDOVdDLgWmNI7oBUJGaUNvgkQ6ZArF9ut5X1kY55h/3R0W9WY4JK+xuUVhnNB
b97InfSIjY5u/ZTTlLyigzZjHrJTOzwWpkkMGzGNWKBokM1dnw4/Vvz/k5r+Zk7K5m2Zlf3Pc9JD
+TV5Lf9hpP/zZ/4ak9p/QAGnzGRfvYwj2bj9OSX1/T9MtMzsEalBaVhI/uqvKan4w2OoiizBAwrL
npV9z1+KUw+FqmkuP0Y3TTqe/18Up5Qu75ZP0l8YyDKOBekNBud9NlMnm//H3pktt20kbPtW/htA
Co29TwmQIqmVkixbOUEpVox933H139OQ80/szCQ151OpcmwnFEmg0cu7xsnKpHKiE3cOTHxqbzZ9
3xE1tbqBlG8dKcZbumX1u0EbmbwjQ9w4cVvQCRJasy8o7NyHejK+u4Mo7tdwLn+VdHTh1ZRZhLpj
0IpgrsL+UJRr+Wthh+aJdGfjvk0mp9+lI+Iy1EDENuOFofK9kzkBZY735MJlPbbzMN7r41tRtYTd
dXGGE0xvX+Hr1Gw55iWEhl7Pbx3e9pmCTG1Z6RiNjBBJRUlViNm7UbavnSb7LabLNtqZbaG24UYb
7itjSU7Z3Mx4X3I50ENDsv9h0NGxB3YL8LPPK2JU/NaUqdilXmpeNTJeqZvG5Hdjpu7o7RGfJaof
LHdMP9NgDOquBrvr9fUOIayOzAUXZiS76Su9rOWr1Sd27o9etFwnU9ZcljqFc4oNGJ8USUuBDgi9
XO07g6H7c+JNd6s9Vw82idaEBXozHpyFKoqrfE6yO88s5gv6lq1gOlg6IGB3wlbGTtYfSwRBuNjY
0Sbug2g6yaHPLL7OFO7szLnwHthE1qeQuoknc5m6AEV1t7emxTyGK/uAXall5ZnyIxdeah2uvRnT
y2ntRHMeWeSynR7Z+LASu3FvPL0wSr8lZufFLOrhabCydpcy3XHay0bxJXGz8Euv1fOJpLtmX5ZS
u5lWdFt9mUBBrouldmnrDQve8DmnY6LxbVm0N1PYNtex543f2GkQWxItvZYFHXjC/WiV+b5mO5MG
5SQphWQjPN7m2ownE046e2sw0O4j3GD2VZQU7OaNdOp+pdySXKYpbBq0oMQKPpSeLMWRrW7yiCna
/GygEbjI1ebd2MS3T6I20sPQxNa1gELVyWavYkL2+6jbLVUdsM9ujhOK1scoxvDpFOn8qpVRe0bX
JH+f2sltD44OQgjuz1ZsPzWNfEQDR09y10eVhn7SdB5irOPZbvRCrdzhfs2+UnFBivAQG9keP28R
SLsXflOI8pn7mH2aRBc/uHPa3XZiic8uZIDci2pq8KaXZDLQ4VgEDNfq2TMbVZ5D6EGg4cy6EVVk
3TajNVT7uCrqu7R0aS3bTQVPOU2eFO6mqHKBsFTNB7lF9VmOic6/qlJEH/0nS+o8dqx8en5Tfiw7
Rqf167GYBqqMR2roH5eJpt0zQvKUynrnQXhpFtSWSy67mUBXW618mnOenn03D/lrGMplJ3ICBgIX
nXDnZ7WBWK3o7KdhsGn/XGB7/R5GDFVUot9ZmAdvetuJr6wmtXc4zHKfSs9oL4kuIOgOYqXleXkM
u1l3oWPG/NMcTmaBt7vX0wc36dZc0iKyDvqTtXZTQemP65T2nSEa7TgN7QsVttNFyzyZBbgopxNK
3DMVus4t+r32CjuiEeSzCkUkmevSVJ5xGlKqwSridKlA7vLLhHj3MZ/SmUrTNDmEpsz3bs2NNDGI
kgqW7EQT3xUwpkOBdVnvk5sxPddTwk8yNVqA3bDZy8R4dULaxuxUO1PEyca90nfCEx0/Rpv8Ga7q
BduqdQq7tvIFl+VAjFt3n+jWqyTrJJhWE3x/GrXbdBXhMVKz9TLon0vRQ+xGITd5eW+78bpfuYZh
r1+nCUciX0hV8N3Fn2YTPAs/+4vnLu6p8OqvKDPy/ZwYj/rSyiAkJisy23tnStOHvim/0IeM1XW5
dpNFPxR69TQmOHOL2e39SV+KnT5lY2CUOa1/A7DukeKjzF+IW9kNI4QoKSbOLeR+d25NXOqkRB0o
oB6vaJ63AtEtNCQQDKgHrszicxuRyMvXq9fXeO66W7Tj1sGZBJvlwULGMvRYGFrEo+RlPuKlqK40
u9SuLMKd/H6p1js0timBY5WgyzGx60uzLPIRQjWLAwCN/JLRiXvvyPbdrYD8siQS12shmz2UqFf4
tT2TmzKWjVbsPIbfM6RNFJBjWlF9ahv7Nemg9JxouctnqjyXUbSfVkpIfM22ujtDJhe71RoeCdoC
2nHs7oo2K/yWkKunMQ/Di22EljqDpkjZ9QV96ngtQx3ZomHGb/kcvtEH01w4H00Pxizna4xn5qOT
yPJpmCpKqE3n3LlFSXkOQyfV9M92h7LO1vglTmfUxQ6f1Mjcr9M8do+eJpFcDDMaxGWVB0WQfnO6
UPlL2N+vw83UY5AmqKuz7phjtBu8qS4nO6zdjzZOsKDhgHpNcITp26FRX8m5i79atBEqUXXX+W42
PDIIczSwev6Qqhpep3TcfeKsXYCz5sHFhoH5OG1PxWqaDzlWm0AblvreppDGHltUyULLniilJWKl
d4mmo7v70HF2FoyMOKO4a6SeV1hueVgS5AUEsThXom6Ta22E67K7aTmWXjKfnJ4lcs5W56Tlwvke
bfa/ffI/7JOxnKp2qf+8T/78xj6yjPrqB0Xh95d93yqjJ/sF36oC8j1pwvKzV/2+VwbC/kVlPakg
qj9tk3FxqaIRZXnloGqbfIQ/xIT2L5Q3kWqNW4tiJcGn+y/EhLzFnwAui7wR56MNkpYY+MWf6ZuV
QvoBhyeVDGOOkgnL83BBkts7SEma7h+K935E07Y3o6ZF7f4lnWp/8dNG9mzlLtEElxgZweumUln6
Ub5kSQ/YurlQI5D4N6l0Mn+6Jw8fkN2fvbz/9q1VHZjnKSbnLyillom5xyhwWYF+XkvZouf5YMZw
5FNS4ylxUqe3CksNlYfn79/+R+RSfXNiXUkNI8sdlh8q90coz2B/UErEDJe80MBkPU3pNvV+wA2c
VOrt2Lj+E231E374/U0ZKohOed7dn1MRy7oMh6iWBlMuKruSnsCTUTgwEdAr8qXube/G2hRtgxjA
K+J+6N8d4qqucs3hOjQOfVI1QUrzsdNaVDvrig+WkxY4R2iPurge61DJ2lZkZbuuFhzhZ6oWzH/A
5H88x318jS0LjXMkuPzPXW7exNaH5HDjIgaNsTLk9IjlKibJ68Br8gRT6pzZ3fvf3zGEvD89GMgW
MFKi61YH2J+bb8l2ctPZbhGdiFE8lxoRRSwF8TcEc5xuxDo/2hYKS9vl4ERvKsFgf//+f30wUTFs
bJMuGTc/MxGjlGXWZLO4OBqIYKIemEUiNY3Gf7RYix+B5u0KmwgLMFfDHJMGpx6ePwHN4eLS2K4P
4kIN2/yo1RRhHMZEgHiFpgn8mFnWG4tQ/RrpiCF9lmYeFi11gdwy3JD//RcnRJ/ZUlDg95dRa1iq
slIP9cvQNzwklhsCnRo9krEdpwn5D9zuv3tIXKY9nkv+cf9SkinqVE80czQubUfbYbnEwJ1WBJ0w
uGgFi1ZlKY3EVqHNZJTLfMXFjyOSNvQUdfVOpGv1IeWNGpvcsQ26JdKcc4tS2sbxCAZYLimPuO1R
i0k6Jb7GfyCTfuJvtxvoGtw/XbBUwFX8xJGleRQO3iIFJewpFqGNCNrGzdwX9WvbFpqfe4TJlQsX
sPBQx0TJCnlGs1NzrJcC1BFDEUzlirSyDUSod3CbSLT//tb+m1nQNS0wH5gUFNk/U3nabAwj0Iq4
2LAPJKepy8xOpn4VeiieGyUZ/Ps3VCvoD0+xSoQF6KIiBhLFI73xx5Fd9JGR6tnSXTYZ7oaRh5Lw
wlCayI8G3ZwfWtMB+w2TEHBTH7Fk7iYUm0/JkKGKNMsFCWQFUJzqzAAbuYa3jIlTjYntEnWsGs5O
JLG86UaXfDO0STcb/m24fCH8nP+kWPkIPfgXLYWQnW/CfUY1ZhlwVD9HRK6441zSAaJLxavwVS5r
G6RI2+8bM1/6YznG4FkcRNM+MGyN8nhkeGF8kDGJcFjdIFv9hVAo30iNca8XvXsY10hT4bEdHiCO
xIuJ1tYm70c3V9AQPZ60T7VWRH2guxXepynCT00JsAv6DyHNk5F207BnCXA4fKWEs1leXV4o9Iiv
va7AyFp41R3NwW4TwBLow642cu0LZEF2L6ol/6pnHeJD9gExx6x1rfl8Y/y+2NXinPsFZWDSs36f
sb4XlG6aaf2AI5TjwIxGAiVS1emB7cbg+6PravULfuJ0QvnpuliVm1jfNWmUOSQcjc24K+yIghqA
Q3KVUFF7v2F6aD11MqcGbZ3Xnv0/fp32ZDRLAnyIRuPGiAZI/3oMz+S4yyeQAA5JLilq7UWbTGHt
UrsvbR++n2NPEUd1/eBihmv9GQd6GHjpJF+ieGDZzRgjLsE10c6pYEjJsIVfYmuAlBb/AJ+ustE/
S4ttQukx27AFZCIekVM+fqi8FhcPXxCamCe8LiRncobkAqzKOIuwMotYeMqGNehufcZnkS63jlk1
N9pMz8whWqoCkKtOZu9kRUl8N2ay/+qVmQOsacQ62VBpGyBxju5aw2oPrUx2VYNGcNL19Qtqh+Rs
jN4ceOwDfkOgX5HIQVojyQPhwVjN6tdCdvYXQuvtXePU8TsDZf49GsJUJXlGZaAP3B4s7X1JXk5t
BwXwFhKyqNCBMMNynr3domkLJEj/jvzL8Wc7iepnzfaS7HqkjS6zoI5yWTy7I754yQDIl8oNCreA
n9j1i0UmOoyiLVFsZDthTIZd+5mVaCLeoRxZnAJvqZD1Fy0mi4yPm9HRGWBnLbyDpqvND8DkY0Vk
D2YPDVWRHkEQM9tr1lvjQf7sO2I5F1KEQvAXJKZgyEpbVVAbwLHZlSrFUAUaflgJYg8U+WCVOBh9
Ygeg5lvqQH1H0CMLNFppvq6j85zkxPAqN+l7NjJlJ1Z0GVzyJP11cRQ/RBR7lOgoufqcOMO0mOw3
oEX5MhmobjpCeE6kTTHxYC2+ca1C7os2bjrypGKIpYIySPCmRmVucuKortnWhS+D0ktlOIWuszIz
nhtdpYculNDe9FB2ANwj3em73JJFxFG252+idVZKm4SND2JP/mJ1VdyjZ3NxWoOVetcj2MXNHYv0
Dt83Uww+KrjMppA3UvntqKtkUU9QMD9scyR7OO8mtFlEt7zHsPK6d8QeXMotJrTrBn67fVrS5sC3
zcaaHyq2ncBGdrI8NNteJEOA1t6Tm4ikPyJnZ1i5I6OKK1kM0lFHsUp8n+S4DgnHDZN+4udN9B/3
8MDBonaPi4HtQBQq6pNHknfK4rF7R0s3E/XI7z4Yb1JFSXzNRvtt05hKtT2qc2QXjYya1zRDlAS6
3S2P20ZhzZoS3UqaO2/GzP4+pdjgtW34MGCQ6TvAA2mFmIjMU9Vo+p2u/FBOFep3XZtDVTOMuHek
oLF5rxpkuh0E/+ZsgNVlE14p6YMtsvoVjzer+ZIZyJNC4qvfPhR3BDcu1anpWrj670xwNWFwaDTc
Mf62wQHHhipeSTz9OPyYak1eUglHDK1t5cSUZk26c2sH1hm6k5jQwrbeYqQoxIYiF/P82pgB/Dyt
nNJ9XYjwt5wAJKTw2yNECR90+Ti3ahvEytMH7XTxrKl7z2XHPapDj80df6TYmwW4tABd8GVzVMli
vExiEWwMlNrD4U7fIZ13T3yd6tocNecxWYZl2WlxzqclWFFpRFlxezU87TIXd3qkFCKZNSjecmS7
ankYT26h/unUKOKQM6BwUFyDSK9kaCIM4sOENgO4tzKuWQ+/9DKPifucZl6T7/tGT65wuzNGtpCg
uJjYlc61Ajy3SSDLzfkRCSlXJc8SeeMs+IBoCOOBc9TbFxOk7hb0mvcC4Zqo8AYp2Qbb/ebYhCZ3
NUGFHeQs5FyHiS2oLJPwZXNlzdh63lqlMM70HFPShxUnsnni27bjk2wj0SIksbvGlKPGBnv0/Ue2
L2a3qHuQM3LXk1epG5Q2eNoPRhVS2N6SSJX06ywxo5L4tF+dnk2R4Q3sgYwpKp6QZZDzTD3ps0Ho
auHLlGOINXvieTJJAtuZBmQBeQ2pzMG1pcq4rXnQGzHNWBr4hpvjD8sBM1BbIU7dDrzrpCFbgsd7
BobGssLUre8mjrTPykD0jOuI29KrXdpKw3L+sWPcls1l1RlRtRJDmV7Md1/tWt7gIdEgaIwCNcXA
SUZ52dp6nGWQTiJfg1Z9nNjhW2QJyrV6ICiFghyCxMiMnB/1dTHDwDVXyDLoJA8ndsR0lGQ8XAZe
JkjDDgh+R00JvcclSS2IsELEE9NIZt4CA1bsbTnk9uPcTmVLlqIFZ6+RBfH2PUQ4QTtUEjPwTGim
dcqaSqv2iA6n/FyMDq/O4UaaJ5pYKGbCf8WFXtXikqTb3DejeML/LJjk2YpE6khu9ZxX4oIxsV2A
j7lIHdzH1GBeUBMreDIrzjZ2iXlgWducBjNQ9m/oesLLNj6RLYRXUFvDFcivld26g8cQ8fSBKAg7
G89xtLTe9wFRTIX3rXbHjDi/dmyPtFzLfb5gLUWzgoJCjYoP31RmhILIScSxoiGGJLWVfy7rtKTy
HRqfsEzbW8D0mmk+6h9AiNZOEScl6gt9JF0lLbxia038t4WNEJoLYYg7YWGWYMhR543GYwpEHvFk
wS6wwqBnNw8IDeaHIa2Y7c1E3NsubmtO6gzqD6VdPzFpbzOghSymCCpyMQCXwy2EmGQh+FR3UmAQ
CxCxHxFUol+PPZNCFbU4QxvNw1tWIvpcGXA9j5nZLLxvVC/zYwEV5OxqjmovciY2OMIVR5jJQpHw
bjKsXqOSo50FNXtavT6NAvT22A9jGd8LQkCrU8k0etduQl+bAlUiqZOK0a6LcEW0Yw9sQiItky86
ARVXJYkyfF9XTg/WYLhPgzcX9+jJvsZaqPmZTLsjnX76ziUs4XrC5fUtMjuSfIn93ZkOR2p/rEDA
zZnlMU1qVqQlmVa/B/KU7FAW54XwIK5zQqPprrKndb7ShhR1IdrucRc1FYEEJGqckrpOb02LDBWf
VROfvWnMRxUgvPikMpa3YWVW3+Scs1/YZEDW5qNrO6P3cNZ1vX5u1OR/hhwBiKSGmD3VYJG0YuRl
ftIqzKUlKBv2nJys46coNbg9bVHzayMFF8m0V6ytuj7tPHNiwmk3eeDIHoeOmvmxiT2UVVHPDm9u
NH9oJp4ZpZjcTIGTKXlUZdygm9NbVEoEBQM2GRX7A7KVeRYoGmOeC2Pm7dWmre73ij0mqwuJsHty
mM0T0cXhC+ExzHDbwTDSo7I+53laM+X1zGmVQzjUNXgaCYZYG28SGlJOUy3F3RaXLrS+ezdWRJSO
qWKcGU7mQcWAzIdWKYCGImK22vylI+/sb/OmTDMmR0IWzP2mwCXRlUm9DqV3U7ReUgRhDXw1kTrz
muXztKtIjnlryQi/oweNTWqoZSj37YMTqZl5XUk+8DnbxUfDjpPfrdFBUWTXA09cr6F4s7NG3mgf
O4wGjEQFlRdZ6Vkw9CTinziwzf2x43yz84ahvarwKh9yyzAIl+nIdkfDJJ49TwDZEQaV+OA8XBI3
xciIIMjgJFE4LCwOwYvPMYh1sAnvFCV1164Ri9HHlpkmpW8OUaA7ULJCP0RZ4Xp7Z+mNA+8cP8ft
MH+aY2e9ia0l+UTqLOw6TwizM6ed9UDY/eDCjRaEEi1WrT20mlPNPtvpEuFDa85Hg2zxr0Nt2u8Y
6dbfc3aV36p87thuT8Rzsq8yQC46nQSprrrKAVe+oCl22mAIwzzeNU2ZNvummpuzbc7JXeJi9YhS
J/lc1H30RPvMiNG8yJcg62z9ir7S5U6adfgp1tzsa9Us/CS71JOOnXIpo4e11Dixknk4oYTsdbiz
Vo7ORwTh/xief2B4OHIYSGv/M8Pz8HtZ0pM7vv3UK/L9hd85Htci5AEWBziGbYkqFvn/HI+n/2Kr
slqSFRWmvMXs/aGHMn7hrxyasQ0gWIqTwKH/0EPJX7AlGQ6VRrA9m1TqvyB6Piqw/wUa4cyBLVLR
9PBKLoTUz6BRXpjYcGp9OWLFzZaAQNxEBDYCvjsjnPHqSCPFMFwUSVscpt5p5M7o2vZkeZXQD2vT
TqlP3CmlNtjAc1y0nOy0Ha4+3JjyK2tjeD85znJdLEIPSDRmfVsLzyaQT0OAk4qFaGInR3ilmUSk
7l16ovudgdzU2JNbvF4hgK9eKAdtz0uKiABVpI4od10/hYZmAhbCHO1bqdepUng0pES1M02KRDZ4
gUAQQe820lgUuBUNhBW66mmn1wgdimEOgyEuCU9fk981IaKvE4TL7cxrvthLlQ6B1KTFsSYP0Ty7
HdiUa0oSwmnANvaVNtkP0ovy6xGx1H1Sxf3tOHXalQhT8gj00KIRHlE6HXIhTnLYktG3uSj+TMDd
Tmsd3LMFocc7WYf6Dr2y+clrucyCB523AHE5k7k37EuSK44YpKO9IbnyVmKJ80Sb2EOvmc6hd9bi
oq959ZAOHkWqoWcZnOiUkMk1aj/11tDPptg94JvRe1/Fx5HNFun7xXWmmODeek3JzNM/C9ftb4bK
+oJRv38SVKR5V16LYjMw2PmQjTx42VXZDuYLxjvjkA6mh5SUJcsf1zC8tZCnBYupZ36BCpuwKBh2
16k82qUxTJzxu+vfOs0p91YhHt3xoZA5nt6JeC4r0tmeDGz8usow74j8Gl7FUkefWuLe7scutX1Z
OEgQvN63sWHs4AmLK5qr8jPu1/BG1ml5sfXeus0s43MyWU6QVXoWLM6wHEo85U/LgATL0eziOOkF
JQ9oa7IsTR/DAakQHKcbhLM1nSKnuspS09sX1jT58aBXQUiIA6EbYxUeUxnah8Epsm9ymr6KUGqH
CvM9qtY+F48MclIy5rk5dasodshtqF+giSDITMMio8y+VIw2nwyYa7qg4l3hNU6AQPoLSlfUqyTr
HmLDETuO0XzKDgQ1GghYE4NIzvkYa1/w2UWnOo+V9qCubxdgrLPrdU2QcpTZt2Iefaqg4ztzbBg3
DFvszyxFV6S7EElQxgmGYSskVdwZ7L0n2PUsU2/viEqzqujKsQpqhT7hnZmTQyfFZOLxF6vlDByP
4ij2HieC3x2wV016w5NhZPb0ZHdg7Bbi3iwWL2y7o5RahDS5dlrdvfQegsHPs7UWPSpgQMxDKSt1
OiaTkfdHyC29xfjM0obCJ08FyX9taMbYWkSl2V8IhyrT01QZnKzyak35NsDsFtBgRaQ7GhvsD0/E
Igw2ybuRlpp3BL+P6WuWEfRfBgT9le66i+2OZbx25BqMnTEzsw1JFL0WIokwkMci4f5oFd5Zc6oW
fT8TWhLFAPYzX9+bFpWqQZCmBxJr9ll0XHrPeiUYfuq/uhkhHM4r10gOiKMHAOikL02kQGWY9Ygw
OWVrR0LwkoQRog99+Fxmg7P4eoMkFTF4i1zT0MS835af/63U/7RSm47iLv/zSo0voI//n//WVnny
o3QZM5d66R9rtU2bFysrTAoTpEHE07/WausX0xAYsuDS1Jr75w4wir7Ym2KuhSc1eBmv+mOtNn/h
fwUOMshu1smHMv8bUQZ9kT/wVrYlIXZMGB62JrBWsKA/8lYu4l3ke116RPjOw4FwLcbT0EWcAo2x
laDAY61XnM/dmOgMY+EgURrEyPnIjtAJGpPDqQHZc5HtK7uKmqOWV4Ka9Zq0HB06B9iSKcm7WVSD
VV0BMVQ2yGZvDQCri0EOUF6ztf8ggac0VzCaOj7QM+ndEE9UvYJx1a+1vgKtjfQR1LupFN6NiA3r
rdyizmWhUTReAgnshsrw6iuDFbzdd5lKNf9wm6AhXB6MppcvA0ZfUo5qhSn3HQe17URUJGJ+bPHr
nBQUwnG1nl08IEaZVeeKABbvjH0L9NtTgArob7TbIqVEqZLCawvwZ8ln8ONsUCe1WqpTuWFEmOQU
5KRTnP3mKkdKVWnD0Rxj89OKFPmhNBXOaurggE4BSPmRirWB0B8RNXDBAAFA/V1H+N3avaet6lL6
iF1RGK8ZYtPdzaYCXknHhkdWpM4S8brdEPEBbMFJfDcpKB/iQ6HRiswaaBei9kvOfGtLmfu8zMR3
lep8dzproRqGSTcBVJKC7BmXdSAjI9bDPbNrp2S+TcNkPJkV3qMycXnNh2Xf2aIWipnweeg8gyv8
cUM5TmDNihQkZQzqDo8L+gJuadd9ATcGJ542fceMk6gI6MHIkotWGHyFauOza1Ys6p26HAQKAw2X
fCJmY6SEUfl4JkJ/bJ8q7QjhBN6k8VhnRax/ZkeEGQWtkVaRM75+i0NFheljKV+WfHpEsWkfFjqr
LfAvgM/V6NKLSwWMtduO7ahMQMNZkV/nmAQbgAYGejYD8R7YTfCT1lB16LiAu3R2cch82eDDeAu0
cvuR0QDMxJ2VCOjN/ZZihQAMcJuQEwBLomIZfJqhGLZRrUu4mfp3EjQg6XQVqRUjdZ4Qas7c4Ip8
GFxKElgT0hOk41ym6lSbyRwsb2SIQgzzWN5UZB9aRzfFIaClI4jFgplrPiTrAG5RKBzRBCwAM58K
RkwoBkQXbFaifbkqQGpU42SRCJcGdYs8s+fUjYL4Fc0sP2yD9gjggEFUUNsyAunXFjgF/RLhyzaE
Ew00Y8ngrCv1sG9EROiM8+NkKoJlc4du/lpiCXFSxviMDirV4+UD7Va+HdOvc48Bs4FmOamLGJM2
FknhCKz3XLxNBrOh9YlImg8/amPX6ILgpsSzRTzwi4YhTdvVlMNUINBRQcau4o02UHc1qIDKY3sa
1crK19FxkX1kgTXkjPI8QEKS86WoT47QXJ9QdcmNBqDOgoeOKgVDN8mLAVyZFI+1Niq3nrJfhkRV
o9XY5RpWd6iPLjYf0s2nqHHmYD4lvSvQsdge8W4hEs5TyiVI2gvMKdba3VxlfF9zbqn3WDswBnVa
4gkz2oIPtCIfeyyMaoofl26ubwnAlkSJUWVmLjzLmcJ5oFihGwqR83O2PjjSSMl36Ulq0pX6oQdl
4QpSwvBYg08RmR1nzWtGqdBRii66IhCZXDEMUndOphrrvDht16cOU651nAemSJPt6M2cZYwoTZJf
GuTsPJ5DHTL9HFUuKV4mdSLxuQjT5GpTMwyWAeY1KiQ0V3B4lxAbsafsnDHFCYMBjtWU29p2RMvp
xJuQT1UqPmYAD0ztZQK+YPtO9bNeMV5ER6PFFu4y0SNN441CchIV4VUUgs+TcpAgbFSqkeOKvFrO
Vtry440o7N6pPwONim1GNwfpZ1pA5UubQGBcWzUY9EA7QnPYxjyKCF6Edo5PCWDEr4PrQPkpZs9G
U8T33KjJcRJNfxkbG6UYSArz26bwyWNTjUe5KOaqgd+heoYb+TGlkdsHZPahb6LntR1OKbtvcuhH
AOh9LTTxYDk8XXkOruoPE5eXSpXD9sQVo2e9TDSICRTsdhsftpmVFBoslhPKhBeRmGX5MkUEPH22
t2C63FKzlBjJBbBU86FUuTXp0BQXEQ8GSV3lOxnc8tTWtVoMGl0tzqGCwTZ6cVoVVZWzfxh8r/Jq
gX8nLkV8byzxcmT6MQuQ8WhgC0FxRVkJyMVVXhdlhzYftnYGl+wSmV/WNCcYPsldaKtei142IrXs
7YJbVOo8NRmn+TuswUUbxEwxFa5zw059s2md96osXuAk2rMM5wHwdfEmGkUds32GMjlVUi1EnSoe
Ra9SX7PGeA+idPWQZ5eKUuyyEK6wy3e2TlBeN+SRj4so/pS4Df2m2Jh/bXoDgzcKhk6VoLa96yPN
4xnAY7CVzPT0zXTxUAMjyrYIVbph5RNQ/5n08UNdU1ejOa58qK1xl9JkExqq02Zx8lpTIW+FE56I
/S6YVVOecFq2g9XUByOodaKpAXTW0neBLpFrNFbq15VRHAWxsqgJrNrzNSujjqo0RrnDYX0gpnk6
22mcZb7mTuDjRlnHy2FxaOo+SnY3rR91g/ISuLG87k1rvffm3j13MK4XcuqaI3nE4CLFJD5ZYqxu
Nd0p75M1886uEcILCoL+nNir9pGX1jgs6hkRfOYO1+086rcuLJu56zR7fsutKv20uMUnXKJNfkOl
pnXhDFfS+YfM37fWVh48+uu+gbjI32KvR8I54aVaGWT7xnaTwGsXqqq0VB71kVanBS3ZHqvEHPuW
RfXCgI/51mtj9CVcL+cdv2p5WIcpZB1PdARm0ycp0/qQJdQzuOH0K02zqr7F/S1q5uUxtpcS2qYx
DmbmEmnY2+2lo9uO7U/p7O25mL9C5D2jMuSAPGGD8JJ4vRTrYvuVOxQH0t6sq1COVJLKxNpHTffc
yAFfaeuwM9p3RVPd4vJlisI6T8ooPXYR+4bzANd5BtjSjjYC/lMmB+umMlfd56KVFPI09tNMAe9u
bhpvr0kC6FJmrB0jJHvAl0O4nHfW1kzcswgQBG2N5QGjt3PKW3O5RNgEzNIsj4bWtVeeWiHMpR6D
OZLD0c64YUh4tNcunDnSEwZ8u6b2ZUgKIyCATX/M2pTWsSXvPxmzod1Q8Y37RvNcXkdZlPNbP+aS
fYlhrOd+LpsruumqLynbd9WkSu8F49vInnEAYkCZTO1OJy/fZ+V1g8yzDoNrk7tdZcVpwp35pmXF
l1lrQKGEm6uAzbY7aPSiVoTcT/oON8lwpYeomWwvo1MxT6JgtXMWoijuT2Npv9fYlfdGL8jfq/Vc
zVbitKSt+RaSptoEYdXNXwgiJIhLa9kJJnqJ0kLPYNEt5xmmTtwx87fFPqlEQsqf4R71bjavCgQ9
QWcsCzctF9NNPGiu2NXmABLPROK1XLve1h9JJM3FPrLzltIAt1nn9DEJBbysSAsrP7prN0bvTP7R
gXa9JiAapQ5CbSypnIvh0eDxzPCqd2KNialNnKOXDdOLlnUGCiQH8RARziIO2prg/DRu9tQFVrSz
8FwkZj+91I6Xn1aH5gnZLtmBmoR1P8Q6f0zdBIIr1z9N0ewxxPH+W9o5sdXGj4mUlLyvSMQjpYm5
i8e++6xRBoDQ1Lt1MqoRWbzCpwKX5Bc5dU67I90o7M9ZgxTtc+fUgw7f4sj+rDViNYYjs5Y84BWA
zgJj1dg5RRzcwvuwJ84WxpK+3Rm2ynsNmxx1TJimE+IlbVp0SbK/aFfzykWQsNroTCxN30Wdpk+R
H9n6YL56ccGqSz7j4vhe4pn/x96ZbNeNY9v2i5iDddF8hzyFjurCkuUOh2xZrEmQAMHi69+kI15e
hyNfeGT/NjIjHJIlHhIAgb3Xmis7BFPqNZe9OfDfqb+BLTC9hs6rHmzaod7IHjT/QZ1qJ8lGxNcu
76aC+NblbG6a6R9yHPaiIEL7rRUfGezPfjrx/1bp/+PovGk+kds79qaP/EXMPOZpXQhVlKe0o3KY
NF3nzC+ru47yMxYp1O+Io9iNdK0HWmw3kXn2G+X238LiObyDaN7O8FuqDqW/vx7ep9y3utVW2clD
crep2mRGOHRkpfZW98wzNpupOJLFm5NYKdK1xcYr05usVfTGTHptlFnZVf7Xt2XrAoIS8alrAFT7
60W1zphSGXez0x9S9pm3P343CKLsyGgmqsJm5zM20CoSQ2e/i7f6RaH846nw60FjQ2MwuTm/CHFb
hJ5ji8j05C1otU7Q4xfBG4eAn5IHki8eYHkHpf9TFaTGhbVtv/9AUmu3F/at6y+6AhECRiA/qe0E
LfqsLT9+qKGmdiOy/vPt+g8P0Qtov1DqR8kWWL/eL01Rz3CMsD61qSb0IlrmUca5X23NXC/yAIMQ
Z7v3Z9m/NW61PPSKWsUPpHJBRthD0/a/0cVbW83n5/5NZEE/wmgPeSlwLF7Df32Chkd4Ag3+nIgw
pHNEH6EI/aFQkpR4JAKs7fj7Qw6IIcS5EFvnu50gaRytgVcyUgaxncG4s/98q5z/dGE+pWgfKxHF
4B/P/if7QKBNMTRDn5+En7FDzTrOXiOA5WkIZnZFjmwfRV7TI0ZbyIoxoxCsztq19cPo6kgiH0Ac
a2K89Hfuj32xhX/6+IPamLkr2/ciI5C5TjebybDVetrIZGYbSJrZmqJrGK8XCoPvfxxKiwae8EgG
N/rNRaDQSbckZF0iDtj2cW8/TAQtyjpY/R6g1fU3z8n+q19lG+p+gDPLp0NFCfFvGMrcMpBm68A4
OrnHGmh3KwyScNyOOj+kPyz80dVih9p4bO2V4snc5FzWUozr4xz53K3M2bBi3krCInpD/pWbxf+T
Wo4b+Ed5yLG3FLZpKKnSkFgA8qcjpqRBTIguaI9HZDj9gRUGkULxxq8WzQjhQPCHS+Z/K9G/qUQ7
LGHUbP//lein76AZfo4Y+PNv/FmAjpx/eeZWLCZ3IAg2U8S/C9DIBP7lU16GRAlTa2sk/xue4fj/
ciOfL7GG46GAo//vArTt/YvFnSYvhevwB3TjvylAW+4Pc9hPqw3lVo9352Zb44IAgG7+qJ8mtakM
Q/ddZ15M6LJetOEGpMYs30JSeW9Whvg+NyyJbW1jFE3hNYuL/uzrsn8UnfHIBkGega2jhAiDlbbh
aFwsqeOnR91BCkIZbLyNQdAhwu/M/uSGaZDvCAxAodiyS3XuXbeo7GbDT1jBxWoNoX0TQWLvPklO
DGMJrXrtnKOoFF2yUNCKKmOwT+s8o8fRqiHmKK1Kl20ZfkJ0kZQ4+k91yJGWBYkqiHXOo9lH5m+D
xN4HuenKQ45MRZwVoviaIxUB1qYJWxjr9L5A32mdg26xn90lI++bbHarI4THJaXtGNrQ3i/obHpm
iu+8CMqnFAk7DSMrqHSf5KzOb4RWhu+bxIYqvi15aeyHvDM12yp2lObjvA6lSBSXII/V3NmXNCC2
XDE/yi/T0lp1PKmAxE9EvKXer12JSAgk7KnJUObPbQH2CuOdOpXGHO4n3GSvi6Zpx44tPxUS1HNd
U1fEMX1NRHV3Ku3puewKkurVRM8bYtCJHCUW055s3JdiLqisLbq4CML5unMH2PDj+ELuUBuPtbwD
zpGztuqIRMjM/6aAEOCfnl45y0gqMlFczc4FQkOUswrpXGSVZ4h7X9GwDXsnrcbHNRzljspmcyTP
lfoL0eksxNNRBnSwQ7s9Yk8kTKx4Ri6A6qZQl6vsph3QlZs178Hdj+q1aySSya49EdcmEl4yyUwA
0U7SB7wUwrQoLKx3edaQym5Xz1tfIRkHxJZVo78jevOvMUKmd1PU+bg+CVqORsKzJerPCmvG0dUu
xZRV39qIChKtUesgT0YMPen8CrH1cB2qyd5D1DQvAE0Uh3Zevd1oZHm8sqf5Sh6gPjbaK74SiDWf
52FZgHp4xkMmyKtvy+x76qTdrWeoR08V82PbLPWRegPBcPBbT7gxaJoUJkiqbtsZEWt1UCBfL1gX
8gPxPdGBECiCxHMjOmp/QorGqY58WnrZrB07NBlFG6dz8bVzqIVojxgg9kwYE8xGJmyIiS1q4SHw
hiHa2tT1nn0ppXx7frKQHe1Qnz9Tw79Y15aWjxTY65Xx4i0oGJxqLs9570WxIdziwxm94cu4BnFp
Qbyp0LviGuh9F7GjWV01uhoBFihm/DiEfUK5w/jolN86QEFoT+86rGxZMpR6XSh9zsbJrszxASXx
FDzWSLDvSK5s2l2fDsWNCG3/4BBrtN9yGmVs1WP5JAnRjhVHi+yIMsw+t2M2gGh1FL+NgcWWMaWP
C5TTQWqm9V05VVasNcMiizTAmHCel/desKjuoS4s51EVHN4VCWbRUTG05hjHiDnHPVdb7To5qQ+L
+j9OiCkVB38ex5wwA9w6dJKjft25Zi+mGzv05Kv0GC1khbn5erB0Y17mbdQcpwJzTk5UxtG0Oz5Z
NV0EkEeO1KxZJebJjjszM/bg4kfaXSudEdE7+zRaN4poSlU4XD/PnD2eg0LMN3VpvDGlXuy1MImp
qwgr7NWZYC4XDKhdJQjdysvWKN5TGQ4JGQjFM45G3Fm+8IprewDeQOUAXD9yBuuub9JPfW1XIbI6
J7oSbt2drUgdaE/qK/T14sF1IuOxcmXwZjdekWRV1MdrE6FHg7bPNJ5m24bF21ISBZB37adLt1ep
kgmMFXVTy7zb83NaggvM5Thss3bL06KqQyUwxT+5J4E3Pwa1vqthx1BCl6fJMnObOEDoRH24cjYn
6fx+cpZXMri8k6ub6Ntgy/tgdvMJNZKjT06o6F+VzQ7Ai7EHsXHhouVOqpFUnR2ye/WRounYl4Yy
LhGN5JTBRitpTWwZopsLxL5hdsClyHoQLjfFFFa3q2Hqa2TtJVvKMUgK+Ne7WZZMLQSpe5hv2TGP
XOD6E0LHqCT/UljDcTGygTVYXUcjq9bq4FXYkMbUruf2AqwhqIhp8HaZNT2MYE53FSkj+85tqi1f
LDr1M0rbpaf8a2rSDhA5IVmMCAAXHaY9WD3xaBlGImRFMQnAID3C0JZPUVFGiQO5I+ldeDBS9RcI
nDi1GOJj7oNPTRF0+zWaxoMpBT27hVh6w3UB57RzfhhJZD9j+XjnuHVdE812ac1kmK/wjeLaDtpb
m53JFSqLbt+aS3mYCmVerFCvTwZW6F0vNuBP22Jxz6gsGSGfecQPuLObivWu97+sq0nZLNwy0Sr1
xcZohb4Um5G1AEtJnYk0WJy1V4wBeZSFS2JlVX2Mfh0dZrF+IXyYTvQasZaVi5ciKuZUzeaepZ8u
y9dGUI0yazXcpUjP41yDxZzcUPNyR3jmm9lrZ3kfIuq/w6uqD7XHhkHP7kszjLj2Ktk/11sIxTq4
tMrHWX0M9EjiUsL5cVlEd4Gc8js65eV9hDL4wgzt9Qq0HbchqL6MTWomLKYdq3ahX0JOO7GrnMei
QJdGTsVI1EvIuu4X9Ve7VXbc2LhzRrfxD5hTFmJujfYgS7IcbGxre7Wsbgxv6KvM02WnUTMQ4sY1
TBSX9yayt2dp2utdhZibG7qixtvlwTi33DDB5WtVla9M+0pdq6kNn/rA4+865vI4jOmFTzM/NuoI
kxl2tjtPpeVrUPqPnu9PRNJnN67dEfgGzRs/U16KvSeR5+6I5XM/RV4FpMejNoVUZu+uqW8jCQwy
nrSmJbT2zbIr6JJYcdbZ7147t16y8Jx3trC6W7xY6mSihToFsxd+mSppvgJ1/FaKVN2upmOUe419
9VQK5dx6ja/31lrOLSurUHrn5dhdKbYT6ut5jAizeaCH4z1Qz5JmzKppsMWwCeyARVN/yMEJsUfK
MuOZQqXYSpuDfxTC8pgyra+I25bROsb0kvwEkf+jwFK0KWyvwtAsP0s/Mr+2WX+uJ0qGSdnlWdxn
znvtS++xJejnm4UoHI8Gx8AtqGScAYF1Q4+ZOkdXOHvL/M2sQwJIu1E+rtPQX6Qsntc0zusjZe67
1W8v0y5QZLXyOphPEFGB2mhfB+9pFjRxbsvgNlJe8eKJwSWqtPCSoZnqPUlEgl6EWOtk6INm3ymn
exgcl7xMkgjlDT17mj5m2nk7skBHSrf4hjBJzZL0xrCojzRsykMaTITtBhT8Bdd1VINvHMkGTptj
H9TFC6tZ9cIrbvxcT7P5WJUqPZmUNy9Mb2LHm/b+uW81JffCAP9K1XSCmmRjGbjUBkwkIhZpCtFK
37RRE6y6oo7Odo8GLCcKqNrNbksEq0aluJpyuMd9pF7McB3fPTHpUwiL67IrS3XrZvnwqXO8oWL+
dViaHVR1VbOZFdldrc9kFDQdNCFPklSJBjeKOSeNUbJGwqGiUItF74uS+UCIh7tlOaW1/2lKw9X/
nNHVRTUWzrxZw9GNmIgDAYtUIqiOuZXr3yDFz191MNECoO3wWK8txAuJUe+6bufiNW289kC9vXEx
Gcz1BcGt5kYoy8Kdi4Ij3EnMMi8mGaH3mm8l/IfldWiix6lhbwyMc/zaNm2HSDAoD75aMzJG2JLW
re7VTpGs8GQBf945ZmAfgTNVVyUC/cMCXCtB1VPHwlhrufMG4R0mq53ua9cbkI6vaQN/sKiQ5ljj
FXjCkc542WJ4mbM7Wzjp8hAG5dDdzhkaiSTKZrP3qxj0OfKQd9JdtvYopWfbFvKd7WYRghaqgn5y
H2k2ACFmGVtACA4SxWTeQPArF71e1rOLgVGW1r5eBa5aR+asozMJRmydfOekct97ocffjAlQXXrt
CFOF9RV5dJoQIJFmV1DNCpIkFyTuezvMNmLsqPHv0kxj9VFDd6Xh7Z1G1IsPc08rsIFtdlyBpiUa
gPG5nwZxMTAmoc46xZUovSJOEft/NEPnfjPbyiVpqRhUif9MPMkqSotXi+CQuEHhQb/IbxG0rKuX
+DIMv9NTzU7+2LAFtxSgi54Qm2dkiiZ4J1bnPSrh6iBtub7BxcBzhwVqV3M+7gJCe4HNjOcVddO9
EIX4nM9u8zBNFhEeAlKw3bgi8XILDaKVN/h5KqlAF6fsDnoYzzN4wXgYyg77d7/hei33k2QXuVfz
HGHutsp9xruOzTkpQ7M9qP1YBxeGaHXScXB/UFkRHQZgFG+eO7snjLGA0SpWJuJeQmpyXX4sMkcn
Q4cIzCkIdcaWlU9f68jQx9p2bx2M9e9mO9zi8kJdpHBKCNteTiRg9mylxuyKqJpwRpnmTnvGTU+8
5+zt+6XifMOgBOhWFvl+ShukEoANOY0Y1RfJnn63tYRPRpE6iUH1HZOc34aEUCkZkzCyxG652ZlS
t9lh9zFulbMuD2LKT+NMGtJMFTn2MijX7MCNGtdZnn8X5MdfE/JUsND2GXV/g7lLVuw8ijJecGrG
64AeZ6iU5qUzLfe5MqMbPcPPLAE1niq/8PZ0bFgwZYfE07TuQqCWO8CRZNYCnHuTwcZjJM0T57zV
hzeV0ePsb2hmwffD+48Q+DXD3r1zCP0mOq3Im1dDyNfeCWDg6vDo4mAxkaDodxMH9YnYpPVi2QB9
FgdPYpY8Ne5mZGt4eIkdR0buJ/4KrzRy8j1hTbTr2/kzaqPLPAuTZe3f27L+LEu9jTckzPtRoYlD
cObssRqQkFdE6bkscDRXck7xqmOkZ89s0eVssSPvB2xUhIfP/RUxui2jRQZH+MKEs5MidoXbpbqj
/mCayejOY7jXwtQ3UrHfRrxjJwDLelIQpCDiDlfsOmlCfcvQ/D61HNFKVepT46oxmYzevidAm4qA
GL6pfFbngHTqnQmq4IywMsnzhTRt4fe8gPEh2UGj79cqz5BO9F85r7EVW9piSdy1bC7akdi/ONNy
ecFrIJGMTdcOhf9ntlJPhdH3cYA24DL3nSnu55WNY5dfpNOKCZ4W4pC0evwSWf31ZAG3oCX43Bos
eaV23YPw0QRNnhO+5DO6bmQNLbDrUMeYIr2ntatgFa6VfQkd5gpDzqsSgTwtMn8cfOsDog77v4Xd
UZuJ9jHv7Fcnt+oLR7fuu6Q9mUDrcxLoGc8z/aIPIRpjPWRtCCOWqgeb71mMObG6zUO4KBOhUlZa
iRJh+kWb2LN3MxxtChTL9IBOYu12dZimlJ3UNB08ib+JzX9jccaZvWM1OtFDy4KlaJh6nc/HSwOs
WEOuSERnDvhmNZyJ/9tNa5HNHHXShEclyE8vPYLEcNGjoUQtvWWPFdYO9UNNUzysLbkfzVyAkvTD
C/6FL+H6+rAz+8EtOxYPuvPnSJjVefF4uQIF/ZZWCJqOoGPpM2Ee3wUBhWivns8r2FSmuvU88EqK
643ZONpbLVC0UHWizZll+XqbE+zyCss72h474UzaLAn+POjpVHbjKdD9lyxczzMDPqbjZ15UmXGd
RpK9DimJ+7IPzsLS6kBHIdgHlV+fhUf5r49MGbds9UlOmu04dfurIdP3aDnfzaZgxKeLt4/m9r53
RZtQmAkuWhc2X2Co/MjZhQLi2hi32DhfCsQYl1hGRTINfhFnxG0cc1OQItk11mmmS5MM3igvWoIL
qFyojv4VbfMpje5Hw6QMl04FGYfLlyqzqJypxTkE1UAXXzlfAWxZj1PoVYk/L9MQl2M3ffdkoB9Z
+0jU8b0hRhI1noeeYpRplbGVGogYh9CgzlIUmGrMqjpFfnuNRVjibXPcMbGLieD5ILOaYFeaeXXu
eT9a0dqh0ljEm8SP/goPz2lQzK/rtwp7DhzkpTLeOr8ZbgmEMU4lLzzCr4NgpmVeDlcBhgxCEcMS
+leRnQfDzfYONIyv7LOYWplo3orSCm+7ySH4WuXjN6PwP7IB9wdBp4Y895Sh79fZTVGHBFMbi8Kc
PoWzN97Zdu6uN8McdsiLA0LhqII2tNiVI4itj/zDZmEK6G4UcyLsAsd1gavoUAib9GYzNW6sYvDw
4/AyOBWpfloy7xM7BO+xT7PukPWgcpgHy94fpMXhKnyeNnYI+Cv7MUMLGCMSvEVimb41M4pD1Bwh
3g7bLpKaQ7pxOdlsaq7qltJqr3R+yR5CzYcMoUCMYdMfEU+x/ux8hWnpmKXTvBWJcAcSRNCzp2lw
grQcbtjeTZ1AIeF3w/Mg3B7WFGzgXY5j0YRRRI1vQcgZL6wLr/gUI+dmKjzzSfMD/CTsx/VlrJDv
MI1TikYUqJF7tYu8dkYxXgWMHuRyYlLHqW+Lq1UIgTaQAs9ODWPGjgmLCCpVhYWDsC92Qqwyr2gM
gi84TWhfV2OpTiJErtkbM0BiGbphu8uMWse0wedHdKiK4pNZCbrpixnyJMC0gZZHfQFHI0uIGM/m
hJra8rDge6yQODTFfkUEhA5QcvCebV7RbEEbkWhHfExsr/e0CO4Xg209lm3zLCpfJZ4YJ5jHaX8/
Z9p+AXnczonnbkacwbPuZL/pSOpehw8S0jw73iHr7urV0C8GdrSzk/fUZTYB+zUBq+qlEhtyg3TO
oy1AJHJ4lc699MLgITJSji8D7p9Lw8jB3NRFdUaVrrHEOBRDwVgxS7uWZRWWUNgiAZZ5nhSeLJmU
k8sba5yoCu4c4r7LGyr8ivdJNDj1ZWnZi4eda/J40k25T9WQlclcybs1kzCK/UXYe9wy85O5Btm5
dFkqiVJaPmos4a8pybYonH1AZVQ6hps8iuAOZ2XRv4xQTw+TwVs361xeZgyphMNOsTczEj6EMWE9
pzR6OaRzcKEnU+2F9KsrYWF9ZGdvmVfd2k2fiLAnX9Kf0QLkxuTGPmknLCfKuCeRUtyg+QwBZ1jZ
XupVHCdpurEjKkaJMUzqOsRj+JnqLcI68LVPJvu7qwHn+mFU7P4pZwZUaQxEsjkuOWTTCKPoZcSZ
kM31qKJvhrZQ9FhNevJzTyUgz63rSDM1nNLO90UPJwW40V07+/PFtHj67BvBOu38tE5cxaljZMcY
U28ezhJNzbVBPO0VmoSvLXTHPTll5qEMl7dsafLY3vhKaVhSVrTShlrZsDwbhZMeYHble2Gvzt5g
oB9zLSTqlsW+QDxNzaar2sWm0LYmuTNbiW+BYlZex17WXIfXonahDKt8PREB4q+8yOR4FwYddWAL
TXjSerauH2as1cmS87IpPfA51LN0dWVAxpo82jfUWEn2Xrr8QAALmCqAvl618t/N9F4683I70R3f
2bp6jqT92clYrD2j3ReusxJ+Nr9FLX30COBAMmHqShC+mkkbGN3Btir3NLkNXrzyYQ2RpXWkZsfR
aAIYyNZbEokIZyj7FyST5R2mxFNq2Cc2VuqoV1d/MWbaILZjfHZMDKHmyg55EyofheZFPYfjWwMU
5H4a+3v8HvWyM7uQVzsAAESjtXEL+HbBMGnnF31r2gDUjHfXCMbrzm6H3cD6vyPkdaDQE7mf1eSN
u6yZr7QArj7U/cuPXuz/tq1/07a2AO/9U9f6/9Rvsnr7uW39x9/4s2tNP/pfdISZMmHgmK6/gSL/
wNjy2vsXhV+LnjY+Axt22r+b1oH1L4B4fDuiLA+o4+a1+tM15fEl2uB81XGAF5Ii8d80rTcm7k8C
me1yLNtiwUd5wecMfw2sDAO9NM1out9zcxXlBx6T1DGZBbbRq0Sp0l6eISUW6iAXB8WjlIvnfZvT
WrTw470OKaowXJREVR8aTMsWLDUmzrCucjLOzcYol3hwhb8iDUQ9RUwD8tne1bFTjws9FCAt5OLg
sBUBp1OTNfcTSFUU9TX0FpZsd4F8TgDNaHrh0UET1nskm5ReNMTU14wwPbQ4qSjJc7JI2W/89CD/
gyzO2hRW/9PQpwJJft22Ped/Hu3+X+8OBRgLGsPqfRdy0uAWmizIyTIe8IxX1xGhB/zK2Sra5qP3
h2J5cjdK7BDb+TjweVoLOeOnf74k+2+XFBCJiVjPCz2fwNa/CYdKG/2AHLJ3qza96pqGYladV3fs
wbDlhk+QxK4JClhiwLhEOOKxmcHnsXMVXfXWUcvs+10woqw816aWZr5f02yltlQTXST3ip7R+pwP
fmrMex8Wl3+zItzl25rIlV5P0oMc6Vn884faxH0/3ebA5CajASK0FMu/z1zg6z/pJtK8mgujqtvv
5kTr8NFrC6N7wFverXf//Is2AcZffxG0AAjRxFmE3LxfmZ+c5vpoxdv1jmTMtpy9gBfkmjvbZIbP
TlC6txPCMCenLuvVhoqFlQX6oSo8ZHP/fCV/NSu6fGSHJGFW/S0MBpjBL3pHy8lQk86l/67pMvo3
Hg0cIhWAjtI4POONojz3m5v8y2BGMRO4ZM+wcpiWv6k8t5H101127IlHOU/V99APeANHU1R+tcJ6
Oaxd236PIjN4X+XW52iNrwuhQegQfC1+F31n/XXF+XEZm8ITWSNPALXXL1pTH/pHI9eg/p42/jJS
NMyXO38d8/qqqH3FO1JHTxQTRgwA5EkJHBKveThoccoxkD/981P4MVv+Z0D8cTHE8BDZ6wF/+NvI
W5tx0h1x9d+zwPQfe9+SD3bNGTTwl+LSsZrxhj64Ogu3bS6wRVrXqkUQtwtqRRJVkIdMLEK9KHCM
zgdvAFanEPTV42+ucrslf71K3+I1gHyRuR9BNv7rk4NDupA14I7flwn71yeEUKhGGtuleySpMtlE
RU27Sa4+CpfB6z5ysDIIbmjqTEcw/PLZi+rsygym6hPFqrGgCVqlAHKGmtudlUFMvRQQ5D9f9d8m
tef4oCo8h41wwKz7ZbgZxGkGXR043+qxHzp2i4swiHrQcBd+mxTM6/CnG7TNJl6ULiwQFlj2RL8K
TznG1pUg2ux9tjIaoN9trCM5lSyBuQEjV79N6RrsARaz//ZDMnLQbzJ2Qo+X/C9PBqCfHMAJyW+z
GdGPpgpZhxq7jFEwm//5V1l/XzLA4dtm6Hs2K1j0K5e37DqrQh3RvE8Tdg3zlC5V8FHbindiTLBR
monbOVpTs7nqiqH1zb2n82p9LmUghLNrsKtR1jTpVEX3ZUm8m0uvt7Xrqwoga7icxsl1m98h5P/2
YDxEHhGabp4Oy86vL1A82AhkbLP9BhN44CoGA3boh7YWSAYdPiIOASmSJPVbKfLfR1/EUyHDikkD
RP7X12RqWOYsBs/4unpAUqBUBV6BGDkIRT6YseVw1q6p9LhV8Aa+GoAjp5lhiETcQFzWT0VD57Hd
gb9a1VdMGpthAKzUcom/C3Fp8s+PlnnxywDmAgPvxzRBb4B7/ZfJ4mUTcuBx6L7mYQFCh3ypRa13
ktIdg2pdzGzRx0hy/LwxnLRgNsnWddl8tD59H7oFlZst3xiATfnhU4PmJ2BOrDjnaQtP08cfL3w3
FbzNSG3J/M+SYJ9UxboJKkaqppPA02kHEDYqaR1qgOkO3uG2JUB9T70tsZe5Du/TXKj5FUMRW9Yd
FWOa5Yldlg6bCljPfl8ebLfnxEsYCObqO5oMZfPdn4B1WKRvpXIlQTCNvM8timIiMjnJco3wxKMW
D0o7Wp85MUIt2Y9ANdbnVTmBftJD7+sHWfJfpl3elqwguxyCHc/Mzklc6HcNx7BqiUtHGEz0lDYo
H6ZD90dZHA4ykBF8WqXNd/L2SfmWwg9k4x89PefqXlEmY/O0EN7IK18Obpkt+zKL+NUGtT++HZX9
9tuMDKXcDdAzfLo9KTH6lLq6L65rF6zbcbLk3F4iU1rG8ziPM2NpDtNt5StAAiyXoaZZRFQWAaX8
ow9Tm9kmwl5B4uho61J5/PMDeCWn4WmH4S/yywRvi8EN9cyW4SfnbFvE6iYwjWbfy9TnHwiYl6aM
paC0+P9+Ri8Alu6dIvWKPGbIdVTSnHz1uAejU9BGOc0iZ3FcnI7PhC1gu6tuVU3cOY8MSb5hmhTV
zrYeRjTVVo4Tr9k7RsApYRGpz20RS9Dz8Vjot+HSRYpdklN1LYOmTP2yeUA72gXBgebUNlyEV9rM
KVzrEaMms1HMLbEzU+jb+gFWGhxUpshPPRvuXCzf+mZGLhl3sy75/R4Lo5U+hrXpc09WUIv1dIGs
SVOSyFa4e/iCrdnhaxiR6u1DlJHw5+veSXWbgSTaGCq7wNasAvthRfSAAMBOt/E7wMflT1no9I4+
R1K7/JRuIVJGJUD7Qv5kZAp0426wO8UlIafaftE0ltu1uFGOAzJGsswUXELyB7rEWX0MG9oPtzDh
sinC7ZyQAh8qbiRcfe9zMbr8IY5IjOOyShcXXh33uuEO4oYEirJbKYHwk2qOHFg/FKXe4EBLahui
21FOP4kQI91Tzw6OCRyUirWBowqAO4LbCub5Qtj0tnjklEveyt4ZtintRtsPHUyXxEhInZxT4EkK
y9FPAeJh7gIFVCExws6mLJtrTYwoP7Af8P7REWTvv41qSuWDSkQVrZZ3olPtzRiVzacI6X6kEyT+
wbYy5XVergffNA4A5DLhHBTBSK6JYnfLRc0wQKx33rLMDP9QolOkNYxKA4Njv0wdIgLP0yTH5aYC
xBj7aekUtx2hoXSxOBtuT7gt9IJoFZGP1AaWd5NYi9089AScxXMtpTFdVqnEr0JNRvJsejdEcPzW
Sqvlw7RpuWTdY9T0qdvedCgnNgcu5nmUIizELDd75WQlQWOZQFlGrZNz4qx3uNxUfkqdEtQV0MKK
Zdb/htRr44uy2C585qgkUagAIZXjLabp2+VYsW/UHMlt8CA120Yitd0eo+eSbuMSC6xkDKVO0VfZ
JVXFla/1th4HYPiew1IpezjelDArnke7mwFyjv2NnHybJbdEEsFTajF28S7olmbiZ5EHsa2CIzef
kWsWSIX0ARoDfaYNPtLzNTWk27pUmZrowEihGwFL6Y4Zy5NwZ2LFLmngszpo7iJzgXq3ZEDpfiCA
EBPo2i/eZQhf1z2FNUl12SUUi5Ff7VpgJ8SB5ZLXkV5EwFu+SSlFy33o1ttLVqmxZzjOPjY7KKa4
ZlkfljA33NsZTwt+IZYoTPqiVy0fCfp9N0BGs7ct1lYhXb6BieL0++e5l1V/uzlT1ztddKRvHwJ5
zvISPydpbOtKIz9E15306dSmFAWR4TymmCnJXex4+S/7LdWGKw5KqsH6AO09YGKX48rxjb7zuN3B
P4d1U0zb1xa3cxi4K+U3rtzvAMXT+sD6tD5bBqPS2TvBEA0TYP46M5mfBtYoRfE/9QLaJjlU8xub
fJsykRjrFOiu1Vr8L/Cg6+HRbOb6KbLtiDbHMPRFf/Zb+rgHv9Oj+AYaojcA1Da0rlAKBA7AGFH0
XwrW3PVQBW1Xv7tlveKn2hpQbxNJW9PtGlHT3NH+BxJLm3MSiDZA0MJ5713HBTg5TV6ob3AkpTNS
18ZsrCtwyshh0lChq+h5RgOL/Bz2xCHmrR7Ij0Owrrct/TpMC6DhYKntaCfIflSvkW2N7qNfA5fP
4hI67qYXr+0FLJiA224RuIkrXyHA5k1Wx8FaczpNyGBfzeGQ2iug0ZnJMdIJqq4n07TEQUdB5iQe
G7T1CZIputgi8Dcf+II/fue4yrbiBZkv0j4/U5LIsM7ePA74+nCQY8M9QblVCcF503qZRqS3HK0J
+M4hFbNFYq4K6pXeYup4xp2o/i9757Ect5Kl4VeZ6D1uwCTcYjbli6wiRYqkRG4QlIP3JpF4+vmS
VE9fUT1UzL5XN3glsQpAIvOc//ymLsX92LfQSfZm4xNDuSWtbJ7v5mGGnWr0Q2XcCkP0y8OAlSdJ
vp3nEermY8rMuHnw/K7ZM5CLFxiuk994m3BeinwfpQMmJgvzBvjUYV47dsIM/oUAb5VZUH1LbKiq
84bhjWq/h5nrjNAO/Kb2V7bTu4O5H6KqdYPNmJsu2agRjZt3BY3CyHNo7Q1lbfI9CRA2wCUk3Hi0
643lwov0th4WKEZMRAEXk+Hf81J9m6qIPOsWu+oaPZyEhMmx1JREd7r3jAuaRmyaSHYRxi0m3jf5
AZWWSzUWmZIXppuVrjVx2sTOaN8586SPlZCNhJe7DXT52HGA8zokwtM7XOmausIkmieyol2Ge00M
z9XpGxlcLm1sUJK6SQs39ewmZcYpQ0BEbJOgjtHMEO1Gt9Z1Cl6gunPwUXnwbRWE5iLcj22Zep/d
qidVfE/UMkZk+5gwynHTjK3LNun2PZV9kBvcpb2wXapgaVK7GWt4Ag17WRZgeSEvI0NGTIIcQifN
7WRV3uIcQmEXlEQVOk32FITjJhdKXYI3Osy5stMbYlnYnNHoMQWlCRThgRvUVL4+OQOEu3zTLk58
Pnv0F79ePk4CdWKxrglX4ZeZWU1k5ap3a/wl9n2Y6X2SGHdMhogcsUK+URU1vdU9h12o61USLtlt
7GFE5C4ZU9YoqDO/OsU12aTWDpWPrqWqxtclSxIO+h4RyOYN1o/R6Am12SAVn4iC5zwEp4JXgTKH
2YmJnXR5Zg9XukR6gRe9vtSn1M8TDB867iNKZo2QeaHU395yyCs1cAISWVjvVQq58EdB9BSFa8C5
wjcYewMS7uGfd2JpeYVWY+MsVKRkRPEb63Lw4ATmVqUCbB4ZlnLLUpM64NYt58j9TNYNWOfrY+TA
tKwH2r9xuAvaaOaKnayyeEZjP/nM+aoYs5vkwyIzMwofp9x3s/yQoLYs5VFQjk53C7IPrspaGg12
dt04pcmxMStdVJgDJtVgKrbSjXzgtSyWElDLmtepNDt/2MBvoEohW1hX81PddJ17gMfQT8EHBvZ2
nZ68yDf5PpDe9HvgOOi/iVrJKTLvil7oV6QtWw2w4nvLX4gmJMzPGWY3lIetpReYE41pa+9b28f5
ZRO/nq7JNBEWu4bbQKG6dpyGKhDnEF1vDp5ej1GRZVTWJncg+4ElM8ala/6//ttUJd3yAQstn+PS
gm/LGZYkcIAA8L0x1sW80+hv+/p65AOzt7uCDEkeatez8ZUnZ3am+GkKZIy9MtYxuc9b3bIWinUK
LZ73TMAE54EXlR1WZ0w54mnYxEUfWMyTB1I1KGplrXi2ozGVfFYFdXy6M5sp1WCFpUtrfCVp+WI/
TLvnqRt1bmifMzNnc1FSOCchrSGv4DPbrDMciXUTmDUuHZtpocTiNRIh5SWNJ895UO6iLh0JFe8S
UxM1T/vZdtr8eUqsmZtC7LGufPrYnKg1+jrouNp0Rjqltj874mCpQgqDOY5Nui/YzQ4/xfQs3RbZ
mjF/RXqCdso0JtNcExuS0I5MSYcxwCHwsGG4g5jmjMbakLgHfMC8QDfdvgelAUhkRqrH2DPsdCEf
k/Y73UV9FPPUhpIBQr2ZA2MJ12mHJokaJXTr5YG7rnfcxWrpeY+t3+AdoPsHlpPn8vFAydGit8qG
Pdk7NFgZDQmGqTNL/2AFVkKrkqN3+Pr66lVToUurwig1W161dYF/5jBNvV4YldT4kRE5Si9JsFRZ
XZtixkyDG7LojtsNjYEbKS1fv+J0y3Fz9rxc6CQnmWF/gUxivMHJe+mPAbY4BUxlm56Cgw0VRUwT
OMC52nmIcfg1oRg69qqsrXQlSgwfu/havnaNWPHnvKVtNuFYcabgHz2SyCW785bRuO4CXxuLgtxq
vnS9QF2Ef94C5+JpFeAMdiEmwpDhx8nUZPXLpKp4pKk16q8+kjZG6vicjNEwbI0ZFtPZbwBH+Iuw
ZJYPCvcn1trAYzQgYeR9mlaoyokRZhKVIJ56dmrY3+FWve4cRJ/qQhcvJ70q30eN/g1mhKQRWRED
RB0M/wYzCuYa/1zsj77M0aD7TM2QT9yNQThyEa56xNM80vc/8i2qBkxFMJhLOpiw7OA3QwTVVFVg
Dt7wxfWknha+Lo0igD77p6v7/aPwcKbGdfSAklHoG2TVJg5qmUAnvqQi0vtT7QmHZKGZzZq96/3L
ejMGEFg7h8DUjosE3fF+n4L2poWio8idL7NTYq13OSag697aHUTCa0i8vcVZuHg1m8ZI3EoPiDIV
bQCXfIDPdAUKoSdpIS2v3nted+afs7aqi3WLgES350yA9Cv56f2v/9utcoCFKWwxraIdt039538b
7MxdRGab9N3nIUXwBIHY7HRbyOFKC/X+R/225hyA4ZDRI5NHGyfQN0+FMiq14YA2z2ESOKMCgyal
68FafP2KeFEs/7jk3o7sLB4MFHobORQIO6b3v15c1/ZOEIPfPzci0XvUMPOyfRhTdvbb2CYmRW2i
kHqfYkLx83cEV2Z3zW5Xusf3r/3tbWZK7xKmqaf4vG6/TWG0TRmmC7HzBCZB6wiLGpQqqHzdzr//
SW/vsu06JleLQoFPAxzTqPrfHigqtzZwrMx6Gqvaz89DU+gDKs3o1A5TYuuq8f0P/NV+gaEJRhTA
zpAKXCbKwEe/fuCAGTabieqeuoq5JJ7hTqS3OTZFxXONurbAmTxJCTkISW+Goqa2738Brd3/ZYJD
qYUtoum4vo8U33XsX78BXWJSWI1fPRE8p+Jqy+x0ybegHkmY7V/LlqlLdGns4aTFQ/8JihvuoCGv
0oPgkxzl680pM8K9watcQ/EW16Rm0C0saNk5Evpckpe1CZzBCOQqtfKB3dqXrj4sMVqrp3qTRCYv
PvE8cDayzeCPgEeW7GYkrFMORLcNKObt4ZhCZYDUhM2hrq16DLnZLIwOlzhg5LTVx7nXpNQ2fu/o
Ix4SYcPX8l8B+p7Snl0zz21dNGUBEQUcr7ali+UoK1Hdrsw+ltz/IM46kEl7micNslQ5sOz7t/+3
BecLW5ieiwkClvq/Le2RziKBjKUe66R1qFnjZtAtULgMugL4CVm//5H6vf3XTJMlx1bLTJkZDcmM
ga8ZLn9f4wzKcL/sA/kYxp7GGMc09PIzVEI7x4SrR7lGRGGBCrTZzRY2CICwRam/zftf4+2VOw62
xeycXshlQ/R4c4hWXltJnmXymNfAnxe49Q3lvZ1LuzvZ/fCHaM23i9yhOMOGJhAeGrpAvM2nhfgW
p0nT909TSzDMg5v5ellkWaMrq/ev642jiv7tKEiY9WPYzLngmG8uLEZ9ViCJsu9xLoRgGgFfDogE
gFHpdNNMcjqsIFiU/McHsGFdzi7ZO5TCLqFFWoAEBEPLo/kijcSxERxhEbpQT2M6FPzieCsSnCk0
rDUbGgYIBkKUkuMUeBomzkumI3eTYTlcnJG7nEX4ketJEZocvV/TEGDZfIQumqpiV6HhFuf3b8Kb
+809ID3CMXlPcf/5fWLq4tePQf44349lpk/mqGZUgegQr53l4f2P0hbXf1/P+pmyeXkQfDyOxd/C
smEjg6laIroLRP3yWaMLdIqZhS71R7Z6tqBXrkcBKYy7gMZTo6Q/f+omtDopDYLJzXUFBvZ6oFE0
7HR2SWKlPBp5NhrLqedVxSMkbcpc7pUz0jBtkRXRHqfksdGW/Bz8MS3SQySDJDzenSUwF/5sqkv9
wBc341OMl+k4AjX9wZMFAgp91E30k8R1PuYfoxfQz33oUg0s/xyh8UaydjNmHpx7UQTK4ayUBSe4
/sN5G/z6+DRfhUm+aUOQczkLXfPNEm65gikwm+hrMTn+56yDCbqzGY8evDxoBBh/MuwQ5ISXCnVm
tGlEVB0w8yse8O43JwTTY8XQNHZWoaECbQE5tPcR/Wv/gVSaKVknwWQfEKjflIzavk6N6NE7d6QG
rJnleNeTG9WXCTaoZ06kRBt9JFO+MfrM+bQwR54uok5mLgFyoSmIFnXxf1iMgeagwGZ53YcdvqdI
jHaCwLWzr7oJgYpqt8zEi4ekLwQxRzZTgqwZgPPqXDLCG6ziCdaEe6lmyKircWlNa+M0nX9ncz4/
NwlS7FWEWyMQRoyRNmKQ6k76zviQOk4C7840RAUH2G0e8e8mL9Bouo+e6HvKomg8ZLiZ7BgTqGZd
MS+a17MMU2OFnHq6KCpsBzChBbBJsuzTGHik0gYYTcNC7+q7BTHFhvLTSED7DLE2PfNGDMr8Yquh
f7L8Rdwnozuuk9krL3O/T7dQutPL91+yXzdrFgRjZTYzl1JB2BQKbxZEDfzjtyjZvvG85g/Ep1b5
1ivqAQ54Z3r373/Yry/064f5EDP1MU8N97YiichUoCcPq2+e6Zdw0mbzzqrAV1dlmZ8n4WgSflyX
N4wIIZy//9m/rfyXy4QbxsiGTfwtbWJ0+7DORVd+a7EFIFG5aHD0KuEj/en4e/lN/zqGX65S2Db8
nDDE0Ch820TOeAzYE1yZb5bEW4f6g+NiVdPwpBtSYv3byi6j27RHsLMyCzdsNs6EJnk/pa63mQlk
zMhZG7zrzuvCi8rAKoHzFlsUcMXhoSwpXuyhKslDHCxxQwxF9aMkHuVUAc/eTLYi5iKjT8Up1DLx
mMzja6ckxWxl+KUHepMzi7NkCLDWheobmqmBUcLY7azYNZ/NeSDZi+f3h1rod56cLgMog7gvDmf0
25KAlJl+FoFavolR33wY3sneqbPiMC/zcwUn/dExwnkz2jFDj5YYrIOolFtt3l8Crl7MvzwZX5OD
BXwQC6Ki578pkGBolYwPEv9bPDI4AE5Dyz0HGEZseqYkw2YS5XzwywGPhNRoSqY9dXmowa3OU+NN
w6rwY+Oa2A5xQA0KcEZizVOJqgI74Nw4p6ryT8pRe3wAnTsw0OIaQ/+CipXBmFovw8zYBeF0tPab
EHmHTfO9Q6bxQ3lZeuX4+JfnIMWHFDela7RzxUAcYD+i+0jGe8h2+Y1RBRwQ3mzJnYM7DCqbLo3v
JG6sZCK1hJpOCAdDPBdiRgB+1mYMQjgTPwrXCE5posQnC1Q7WjF0QIL2/s3V9+7tvcXukhrUo5v1
37pNjkDCPHc/IqdSuFcG2dgPTYrXyIbwWfPKkvQSf/jEf0d7pDagxbFsLCWhq/1a71qmXXQlR+f3
rMnEBbCZUa6iURmXAJVoITHgYKcnZPtb45jFA0LD4ZSmoXljTKGz+8PV/760tMYCUSs+WzC/35JP
O1m6Pdaz1fd4ZsBA315HT3W3JNMGHwpCqLHBAeEoa9zjyeBL1CZLPBf+JZac4CRhiCe2gedlV3v+
53QoJg39AqFXRp+cEQb3h9Zx5itvTOJj7PqxWKHKsnGaIYEYmVVjliNKoaBeB4QMNnuD27LL8sE4
h5418Rekb5xeaKFqlhxn6NGbXSw5vdeolfJTyZiXitIppxjpUlFBKUFKv50Yej64E60ptUj/cbAx
jEnKAtVz50OXYSUyLlp7oH4fnDCtGLnCqENkPzNXGrwCD+0e7sNZNmFPYGWKvnXN/autI+QU2e1N
svM+IaZPP4/E3PwQeH9q36YME4eXp/MfncWdar7/9z+ev5UpyfM9RePX4e+qCXCrAFzi/7YHPD93
qniuvv2bf/SviBqwGR8KEFoGoFGT9/5Va4E9LjaAJh2MC80OSJHS4meanENkHLASuKbwdGVhOv+r
tXD8v4KAhs2nM4ZkCs30/6O1+HXTgd9u0mDiNGiiKqAveYFA/obqVOaYdeTILwe0pC4mW5NgWDfH
6r7UGVVxjK7ob7fnw+t+9l8okz/UKeXaf//j1yri5QN9h9ccWNOk4XwL1g1stYOB3/JhnrPuhuHE
hNDrj9a9vwJ0L5+iLQ+xY3Q9UOG3x+XgQkFu3WQmBIrwBmnP7U1eY1iS+qLBckmi1+87AkHbzLjt
pf8nQQQA1S+buf4COKji+uhoA2Purf3rzjqOlP+T8odDXWDRs5sl5mHQf80DA9bghFCyI0581lm4
5NXiio2NHGnrTWpg70qx+bGGxYz4LgrUGasiTvzYYp4fLDLfAfdrvhGUmhLFig5qmZsMvws3Qgez
HnBq+tEOKr91siDfLIxPD4lAPBsB816Untt+jtJW7RHlU8w3sYVCkr2L3g9+/nIwYaDceY7dXHU4
rN3ZSMU+DFgOX0ivb54JjE5NtqRJ/Uh6rmiqiumhGCu1h5pUnSKLjr2L0sBCs29XJzCr+olGunkk
wo5/KGeitPt2trcWMXO34USlQP9JANKRW4XfQgwKZOnICuHs7RiKz8r0e+z5ltS+UzVeif5cJ7hP
LdUJAA3XhSK2yQPy0+6mph8jYMWXlGODj18LCTznhczOA+RjuYGg2l1APGhv+nKILhYMVPYeHhjH
dlj4OvSoD6TzTA9ttngfeTr2dulNe1vZhBaP3tx+VQDoa6ZrrCFZKQRBJNcguOPJYJVlHjwZ8g7B
SWCcSE6MZxnpoW3Re4JpqHtQNHWvzK7/RMZecEJ0JI5tjEv0WCz9J8wbq9Nck3VSlgF3BPUdClIy
xjmNPfg+JDYVzbZv8C2UgCdbBE75beMlmv4VYw1g191XEfFjrIlYa2go2DNjIIk3oxjbrzM8s/vA
GBThLmNxrAMervKJw6XxgvTWO1VXbU2vL44NXimrYUGr7gsDzzIrym9jaUHywZ/nSpi+u8Zpavqe
mwqh8DDku5IkeDYNq34i8mB6iBA5nsN24lc5ido3CK1X1swVh+SDX0UQc9ae0brXBmPNtQi5Fri4
6JexnllPec5SnGDxfGcwpZjX414SC55ENIW48FSN2qBEEeTZNyP3NY+bZ78gSGKWmKFvhtlgi6+T
KLr1yFr56obmcq5kou5tSf58Be1kU3RtvjPyavhmZp51lwoS5ZK4wNbP4N72Mc9Rs/hAeFmiiJKn
76rj6pdc2fGqxfBsJYi32QuL9d/lE4lOsR9dFH3+KIlBvEjSrryOgx+MY+laUqMEEumj0j4mvftk
2qr9DLdzxFmJtbnCJyPd20grN0IUTxApp++DgICF0w2LEro3dl08KM83Bhz1RHMN/0VgISXd6xGe
yl2V9qQIuV79xJiT1ernxOHaUf3klK66zByD+INABaR0ZkG4DvCPfo6ZsFdrSkpYTx2Jmi8XF2iL
i77ujduZSdqwQci2nGWgetSjRn6rSBkKsAfl/liDFV3MRVauPWmmBwJvfBJSMKfcu3PafW0Khlis
2nz0yQ8K2s+UReEpMyGTbj1G21eDZ8eB/Sl4zeLD8hNDx7QbxWNq6civw+QsFfL+YUEEC3QoMYNu
cam/kLEzilsnx4GuJX393oKGvq4p5GB4aJZn2y7ejnXomquBtrnS1RNb01hdQZG0VwMr7EIY+YfB
7I0bCCK3hjteibIpid7x3Rs05+yd/uxcdW78MXKjq5Lae2P6vESwfJIj6M19j1oRZ55o3I5CfUmD
ctyKafyWJ3Z5NKr4qxpFckwWRN2VNTanupzktoDJvWZmPnxDXdSSo9FfzkMb7QrZWRfzAtfFUp2/
Lnw33sRNnF6JRaizETYT8sQluvCyAAM/AhjSoq0A6sOoPUKm1Amfs1i3ZuyuyjSfalQUxQ8GkwN8
M7fy92OPdjkU1S3dVLq1SyO8hHPenHsvkzsv4YVts9K6TFU0b0d87Y+L4kHa1mQezcrA8sWvFTNE
kjVraeAW5AS8lqgNsMTwmzWAtHkpIdUextj6iG1LuPOE35+sKnSKrc29/wpxSjKnbEODTKyFZ7iK
Cxx7MK1knG7Jp6qOuhMsD/iutjkeYxlik1KAtHOEee1GRf1Xp5bjnrR1zjwO8GA3JRxziT0PGP14
7S1Ip7WCbdHv4mlM5lWSY14WBvNT4E7ZCqOQ+bJC2Kkln/kjLgA1avLZU/sQ1rvEn4EQ59AN6O2A
TKgQnfaG6izYiRHh0LFhfzU3ik0Ep8pcgysN79VZFH1zKZdogaJt2kd7bvoN8BZvVY8nK71JVbMC
1YAxFGX6TAKdk2EfUSKQ76uDLAApDGw4O295blBJHm1VLncNoR/x2upD+ng3hMMVqQ9pjgB8Iu30
Ii9BFImgKFnu+MfAS2P6xLztxsd/ieJAWYiraZxWZhPsWogrW+K3lxUGOFAJQif77HsxfmimkjsR
kWEDZ9TYtQk+bmNc3hSWwVmOR8cxTQEgV2KaNrERY/kQxNa+SFnxnoP1TjDN0TaUkTjDuBHpKpfG
LR1+cGW1i7pQyOCgWbphIrat15XfRdxeYbLnn8J5IDtTSIkVTcEYE4OaBG0ogrljk5TE06eJ110W
aHsfx8zHTtd3pQ6QkUV/mag4D9aZlZnfm7IssQXwK2/emJk5HRkChrABjW4/WoX7KIsxTTdw7rKT
wP/oa+lknnm2ekFIgXYoytxHO+Fwxm4RDIiAqx7X6RkI1E/c6UudWfV6KKSuC5r2Zp6HYuO1E7hj
MJXppYFnJhC98jOf5VcmR2Ze3Sls+1qsu7knXFjWbnqYqyDq1xlM7msF+eqwJFXzBTcKo193Daki
PBtz9VIiIUvhHCqs5ZC5fXUCLnTZnEmmC9JIgjZJjDR3JuElMQOOQP2oiCTfNMqIbhHM6ncgp0zw
IwDoTeyOFERJWq7bpHGvlzQ1bo26aR7DCXRoN+ZpDvMED2m81XBK2Ahvbr5gUbQ028TlIVkLpzNc
lfbitfhqU5s0MEv135rMz5DQuADCK+A9DElnpewtZaj3cc5byjJdMFZbexI5bbiNR5LvVaeiW5aD
MHtJVgfBM0OX4ddfNnYbbRK310aCZW3cVkToPKS2E19jfZxvKtdrruLl5VuE7WfH0KliUdvqTXkp
1Q/GwMEqJR2y0CZV1ge2weqb00A7RgDhTZzaE1sl5gkQWsha3Ki+UfvEMsYHfBl4dlZrBNUazpva
x2g7L8H7uH4MLjcxY/p9TbH12GCJve6VLn/xMX/0BwwA7Z5LcGJh3QXlrH4ECnAJaRFuqVkaEjor
e7XCuBSPLhjtxTEn7fnm/U7pDTrz2kO8RBDgwYMy+G1ORGdDxWU6NRyIMWwvopDNkHLYr9Zt1nY3
ha5oFofU7IkH80T6k06JqLjZ4+D+qaGxfgWeX78L41Hk/S7kBz/UfeTf+sSxduqyydrhIFIqf9JJ
R/caorO9jQcZXShBQchQvCERBRDcB4LeZr3rHJahforRwN8aldNe9M6kLqHntJ/HUYjrKbXne0nF
/Qco6feADZqvAFmi1noiSnz7ZZnl5/5kOD3mdA5Z3X3lfUQd5K5xV0quDdQHG44iFpg1seJzBAQb
k3PqIq9mrJsb6mZfUAS9/zTfaOT1HWQUBz1FfylQ1LeNbzy2rBECMA6wDXGxhkIVbfpgbE+LxKoP
pmeyYWtetspxOHiikQoqa2heScDkNRVTfptJ0V44hbcccDOrvwF5+zeBFzdbWL0LepKubvEvco0/
gb7/ZiH6jh0AXphBCNfmLe3JHQ2H4B+JPAtQcq1wrM62bRkqsrtmdqe0khv0Rv4PwPPp8BIvhLzx
OciaT7KKnW3qUi4Zrow3Y1PW56mzxePUNNU5XZz80jRL5wkXl2Q+4zFVTZddkgSoqKx8YwqS2NKZ
F7pkKznEYepemxYBYB0ZqLdzQfwGBeSCabujyLqkmu/aUWKoyQ5ji9G4RUTqfcTPWP0og9h04e0J
Yaycnj3WEx51L0NXrD7ZwEjCpWanWaYviXP+0gLfplqhaGAnfqnV52ppbyqwPfaUUJftOQV9CGi5
EmbqfRRO3mztOWqItraCE+F/1KAWkEOMCe4DlEQS0ULXLp46Z8y9i6GAlX9C+xFzk1LMf4y5H+at
G+cJSV8Ye2LQ5aDncbq1aw9GLzZcUGU/4KdokbaDV8/Rh78ZH3NKGoLP9f+IKOjx34TUCn80heCA
zS4V9yWjwP6bXzhzw2lMTd+ZxIJuoijhimNyvrcY+9KRFDOlvD9jb2hguo0nRmwe6L7ZYgPRfzIz
Wk27stx17xp1ty6BiM9zR+MWJKL5orIx33Up+Z3jRHVl5pIVuQw0FEgdxwdMmp/8jv5xmS3STmXh
pJtOpRNNJfcuzGWQXiwLN59Dx3hNCrY4OG6wAU/3ZJex6QXg+UemkvXzjJ/Us1AWtaFd2Nj1Eeq5
c4YAs+iJW68g/q5GSdPvFVX/Cee3/tM8W86R4Uz9NOjeDgJPgXntMMm1wGSCfMwCG23M58tj15Or
k1W+g14j9W9KpxsfTGu0t3A+62e379K9KeiwGovuedNVCyfAUFv9JzsDUMJGsbkafFT4q0iwm6CL
CDb4mNMZRUJgc1pD+50OvTlW5BJY/OFgLu3Xl7BNgGd473SHKzcVy4Ho3PYCxSSonC05clBqcYQi
QFh2rvIBgEq7/UzqOVnNEpilx+v1FFtNd5EqCPdezI3rOED3ePSQtBdU00PAXGeFxCvdBxoBYgbR
XJVYEx2w5gAhkNXyI+AtXbZpsDCr9coP0+w3X4ZxoN023fjaqggtLInFWjOnctcVxImbl289ixAQ
CyUbC6PGo50hjiyOln5VZ72/42AnNw1gyRNRrONu7sqMeb5J8gL8dpAR3byms0kDj7tqe4NdKU+G
cAyWrT6L8RNk5gLWoy5zpI+g8aQkI3fzuFUalEDRry6X2FPneQJde1mG9gwEw/JuzcM8GuosYhAP
B6eRmxfEBzkxzilSDxpQkTJGpwsuKis9FGQyrwvYFKcx8tz1CzxgxAa3QbR0tgCO3HoN5C1poHZ5
AyAkk+QHnBl1XnjdqvWsYooRjGB0lB7oldnM+W3biLlcUQCH9CmUZGPtzx/aEcPNBEEqvk0MW47z
whXBCiIKNcYpc12HEggu0tG3McqaNdyIeosIAzgD4E5uK/z20TuV7rWde+5HCh6zA/ia+k9D1oEI
LiJvPy+YSaMEGmT7NSa5btubg7qvkKKjGuyKI6Mc3TcKtjU6+ujiBanB7t3EC83HiK9CQU0wrA3Y
0y5scY7Fx7/gNy+H5Kxj16o6EUc8X7+T6qvLZd/g8RUlxVLbmxjrvixNuMY7ZAHFkfzS6Na0iurU
1EQbtDB7T8HQt59rDAwPROSCqY0aTpRIqK8nQae1js2Bzd2w+2+kAddPM+YACEbb8ARBZNmR18st
TNy2wxnY4YHkZARse9qnbY+a7wCXPjzp9cxglG24J9HwsugJt1yHqU/Nm3f8cw5RdZnCJrhLNOpN
XaJPARq0JytgSYiFLOexjepndGLxtT82wEadXj+5oAFgJ1oVHpcTafTrpbwNQhDSOK/y21IilGN0
z46ER/fdy9mAuVh3MRKQeu2z5YM7AaJOhiuumZC6HBW4GJ7akDKkVbl9J0l4WIclHkVeTSVMFAXm
215m3TWe0xNwyINklF4cVWFWp8UZq5Nr8+KQtU4cAOXhY9/LDmkU1nAb1A/sZiKeHpSkTEaRE5zM
uiCisyStK2If+1zrTPjEK6IL8Atv/QIJMhMVx8Buoou4SuQGC/x807ObNGvanJzszJkVUs8UJwPN
TsmLvR8cBxS0huO4VuZUPxFkDEAtwYzRgNMqDBTODuRj0ln7Bm6GXjwv2+zsczdAjtQlbs/xJ7p6
1ayUXep+op9BoTpn/tAB2tw3PlW7gTJPrSfoM9e+yfaWTLxHeehwamEWQ4/nsNYMM7qdJXiZXcxl
iheo217IpgBE1FslYiOcNnOHiIjAznmUqQvqZSCRaUPOBywHQafxXrcgqfjqjCWKdee0/vjdr6J5
P/DVVxUFnrNOQ5qQBnfmL33ZUXK0/VIcETXSxDRpcm3DJp0ml7u2+IZzxNydVwX9jQQBMemGJtl+
pirJCF6ZFaZVhVmH1C2jm15JA/3jSraUE3WNv3SoJrWZRh64Csh4yG0g9ZcfX15MZK4cMShyu6+u
5EwlJ0QcK0boH0gkVbsyITy6hiCGHJ+qMva1CzvkovhaNP7iwsZKlzMWWXRk0le7uSe7QSy1t016
GtgXoNjvmydh05lKXQWouaUlw29vJHRn4orJQykyeRgD8bigMdssehIzAKhsR9fnw/J6DC7IFKn/
M6r8Xg3poP40qkRy8e6o8uq7/K/DM7nz4NDff5lXvv7Lf84rzb/gtlIjwr3VE8l/zirtv1z6F9oA
VMlQcvUY8+ewUrh/QQ3HUiVkLMkBqP3cfhrDCfsvD3opbQOMebyl/n/DyrezQ8Qd/CIPmioTS+gn
b+gKgqDEWOeQHfLKTdb4GZDb7sUP7zdqXGLzLxoGh43+kBBrPPh9Pv95M7kb6slocAVjH8sxeZv9
HodIf/LXTS6G7fsf9XZKqT9KcFt0vJTPHPjNR9Ul8cFZ7CyHeUqh0uNOegn9hwiVGocrbXB3KK3O
AHYgAiwkhuQPH//b7dQjZ5wdUJrgiIS88Nee3i4Wyj3E+gde1ju79D8hNf1D76h/xS83U38EhFcM
bnlutveGHNchu4bXYrWI8uTd7DoP+P3jxG7jsE7d+/392wnH4fePAwEnQAvImWrW1FPZv6EUTtwC
ckGVOAgJ3BDnpYVXRwiFOnej8qKYxL2IZEsdFrdY3boQqMoVuiRChDHWJxO9r8mP8G3CJzAWD/Lj
KP2QTqieiEcCCYxrrOTDrFrZrdXg2U/h2GUhWHBWOl/sDFNbxGk/KhFQeXY47T8oba5gYIWtfZgr
5yppibNwktzZjBhQP6gMIDz1YhnDcfM7ILo2LO9weYs/UcQjxS475waHY/fahbN562GQt5pg4AHf
DvHVCCiPt2YYbWpgBCpht2XqsSxHbFzPY2ZMO6csf8Clua1T8dVbghuYIuVaovK+aMz5KZ4EWWxU
4vTm/E5w02WTNwtW39pMuqusDT648nuXhO3RBzhplGds0pDwN2HT0Mtaelfz7OTr0PCiCzt2Hnwm
hhdZkg46RqZZkQHx3fGM8G5G/bxRVpZdLWEb3w2eYKga5GsznGJyuGPwRRlNVNRFtM3MOTlXPRVy
okn+gZKXbmx6+VZ2jDABSFUcHgdU3KSJwuAhDod01IRpOcSYlAxxDHbMy6qxIgtYoOu8exiTxqck
n7prCk9+D0lh9h2uVdNl0aXjAdSGAqqDYc9TdUnpK9vuXAPQ0/AxLSxlyBIp0aaToYibj6wwoFWj
vZvSwnxAHIuL/9SSLpak9vhI1FtrxWtTWScD29+7NGmXbZXW1irSKuKkRSS+kqkVHhe8X0604N1N
s1Tdh7LrT1GonMd2CYY7MTr5oTUS66zdYw4wgfFsXrwU+91q3lel85hQsqr/Ye/MduPG0i39Kv0C
NDgPjcYBmoxZoZAUGmz5hrAlmzM3Z+7Np++PysyqTDdO1an7vMlCZkEKKcQg//2vtb4VFtmY7HLP
kgfsjcEDbqB8z6qmu10STdyP1G+b/ahuiWs2FH+jOuwwB7evwl0pIZkL0cKQDsfEwB5vWD8zuS+p
e595/Q4AiMAKNsCFCIzkK4f79MiXfZZTcoKs2W5kMz+w2X7OmddDDRrO3q7Y3WDgLcIsnXrMlsn8
oMWzsTetTD9gpSwP1J3YRwdP+o2iIYNtZuKIO8xdvskVDTaLPGeiP1hxq771moAGz4fmPNHMc0NX
ibm3JKXpLlFk7FcVC/wibr1Nq7e8WlJYVL0HmgZ4giUM9IRUnVYU5yu9STTo+Qm5+zieb2Se55En
xpmQuJbu+4mux6qotJAoShLa8SjBAXBIs9xyPi1mapzBdPu7OHcDpi4Yx1XBKdX10m9WbH0OjEWx
AR30awZ04GBOFluO+AxyI3kshG6Hhsc7bWXUvFOdGU00d3Ao04ZNzIlg0/rGuknNATe0zUPeQj+u
2+U9Q1HyYcwUCqtzMh1jLRnp9dMfpKI9UIqEdkiaM0UASG9hiooSVLPnDosogeR+pkgMtN0OxoL1
rZ+YqAUB820vd22TWE+O0wRRbRRdfay9qb8ftcb6xn3bP2bVbO3ZrpG5IM7FqWHkL+TYzXKJy2Iw
yX1jZBCGXxLmd5ajIYMZYcx57cTchzhhtHD2YxGVTWxuCB6eOQrvUx4AYTXpOD+T9VBcVkZ96Sv/
WJIBKaoUymVs1FHidycb4D0seC3exNTt3CZx8SOWQR4tbb/1RtP+Bg+2+c5CbLrDE09TDa3f/oZb
gnuXqVyesemVR7cyu4PlZ8VGzMv8RciZhghUee4kQU4RPSzHWlJGKvOfAaCE1cypP8X4xB+sJXc3
VgmfwigriN90g1Gojpl/C86p53PiyveqUtodZky2NOjoReflL05KFxA4WBrC2q4c2YsgzeY2d4/S
b8s9hYr2mV3X3IZAs6e7qvc1ks66S/rXeyP8mYA5o7UbCIyTH/3c90jhS2NfOxk1J7AUUShVRpki
Cr9Bh+iBdlJxQ5jXOTiD49y5RMUOqZYkCJ/bKsE1QY8Kbz8u1mc8yhVLw8Df8SaVTxaiXgTNkbJu
bSjMR7sFvjFX1WesQvZX8tjpxUWb/NzXFr7/jFhZDj7gMhrNsCuqnCsPEexgF2XH4YiLjIfnT9oX
aPRrO7apSdwfeT7Oxym3uGe0UnjuzWBUykSvLvvxt7nibz/ivxnyMcaaDDX/vR/xBlTUX/uKf/+S
36f7wP7kMPHB9WNKsgNs3P+Y8HH7ftId5qd1wP6Y4/854TO3/T7RU11MQs7nIl3lFU4Jxn9iPzTs
XyZEWMZkxZG3gBlbDIi/TohtPPhlnkiXWFfD6RpwlsGaxKDMgDKZXmvIrnjmEo9zWEBpiC+C3i7c
4o6udTSDDexrHkvRgoE79ZQ4dDRPLhLW/YGUCGtwbhc83r2WGqtLkSLKeLuqmyp7vgygznAOKNOD
jm/32hpEG/qycs8U1fdvBU+vwc68ODJMjbVf6nqkogI0j75N1mOuetR8wGZnuBoZvKLAqPWW26CZ
L3vT6Hr9XIMUcKgc1LkFemRE+wPh7LG9z7W4eOzaOHjty8VKo64HlBV1HbrkjVt34GWFCr5oRBYE
L6HcZSthFGV7Nh06WUxFBexanrreiNzX1vPmjRaI+WuG1fh+cQZvJ0ZsgBm5VIpcJywTobBSCswG
oTX7YqnYRoxl+pXmO/xIvWUKjhtZ8CYC/62U6uLT2PURKVVHcqXx7TS61l3m8Ajn+Gdsh9wKImlR
/BBOFpLnmLMMYuBRMNRmFikh6wMmJjHCxiqpBFXhbMAkpEmquh+NsX+REByPFJby7Fo89QD6Xp00
RFhKCJEDNcJbOOfSMs/euR6chxzPGGwwYWp3aVX7e+m43aEX0jjP8VA/pYsHcMIfxb1AsIkmmaQi
sv3BvMXyaH7WYEbYodua1h17pHHDDCSiigDKEfohNWeDo6YN2Duer2aNRpXC95+1WO6smVNZaefU
Rqm4Xb5Sg9fsCHRpe8hXC/s3c3nTK9PD2mU0j4uu4suoteIseFbD5V80dSfHxZ0MYycnIFBMRX/8
Lzdfe0pvNcdsmhGUDGBsZLsJw053ylGi5/pUxf1cio03xC2MT7PTrr5m+OjRE96IednqaWzobx+3
ib/vqP/mjkqmZj13//d31HVtcvtDZm/irzuTjy/7g6evW590fbVqczNz183Jn+6qAXdVAA7YkJ0A
0zb/1x8mb48vYjGypmm45jAr//MuC1DfXFPvlhF4pA1JZvzX/3mT/zv5wZVcwgCs+1/+/c+ea+eX
kz7Wbl4eOLsNK4DFhv3LMZxVNphSwG5n+sIy9c2mL2I1h3qDzbUUaDXz7szRQB0yS/SVdhQmjpIu
YrNTHwRMkr0LnOm9s7i4KXyix0N+1ATK2vV+MPdQpEtUqFvaAw1JH6WCRTkr+5HoBZ9NXLnjR/9g
iZ7A0E8tr+dsi4XCnOBOh0BH6kqMK4+rofGjUY8YUgmru/M06K8lQhIERYZmc4zWqvWaPLSv0Vvq
ewztdDGqpQihWRQyPbtT3Tb+Y4qRWcxA1nxiuFujsgcO+HndVP1TjzxvbP3ctkr9c9Z6A+tKMHa+
if9Dr2r9JsO1OG4XvX2j0ajbeW2j7lFta2p/ocbwpa7Slq84fr3sN4PA3x/Af/MBNEw+Of/qA7j/
Ibok+/bnT9/vX/P7p8/XP/mk0shTf3xS7DUG/fvW0nc+ufRSmPD0XJwLxlp08cenj8XfHzONTn0F
sStWfjBdOW7+Jx82ohO/bKFIZgLPDxx2ojY6qMsL/XkLRaMwdjDhl5xEktcZY0M49DR6Y6z4Aqbk
kVbLA7mL9otfGV/UPBu7kQ17L6cTI7a/XSjbO1pzpY49myn8pFS0BmNR7julNxtPa+tomILup4on
F7+zR0zXZ9zQkrL5Skxav2pEGPeEfkfOM7TSNT619oDQMHsm3pUyUf+erqxNQY0sXhzskMPKW7Og
VW17zTQ3sKy6kz50K7npDtIGYeLBZpQoJdq4tzxQIOxshDd79InN45OZBZT5KRkf6RRuQlszHubF
cvb9kHx2bcYEc57LvVeV6e2gZwbOZH4mXa+ze8Ptu62jue09C2fUn/IFySMcLbkAeyLaVXnTNzES
5pws3Fqd3cjvWR0kN5TTL6FF1xkp5xZeMkatLXQvb48vv2e9VcptaVnvIA0tHJ1mvMkK10aUHL+Z
IDUjbZhOeVBUuypDdckXNC98CsmWvyoMTK++Vm2/Gz4aCLS7WFGyyJNdHhqL8670hHENGrP8MkxO
8xmz6a4K5ofFGKpr4aCjZaXfUQ/te0URxWN52zVWMm9Nf9KjlnXSl3ERGaYG5FKrh1FgWbCdCGFM
3WNrafGjyV38BmMJ/Upa5YC8AH19Bm+dXTpRzl8ICPbvgcMqQlYWqDHBHmPjCiwA6RRUZOELYgUj
RGxvZplTl1aB89KcnMNgoed5We6RFvCm8qVmgX7jlGmwJwFoXGxcDF4IkhMfRaI3VMG15urrsbCT
ZIE5glkZCYj0ZlOfOvqjKfPiRnxqtYW9YwtthqLkElsok2SVXfSBM6riybYz8XN+9cxJI5Ybw09x
zCx+yekRfvStGKJVlYlHoxDGxXKluLFnVNqEWNDXBp5SxuLJy5JdVizGrspJ8g06op9ypuwyDkVS
szKy5Za5mr/fDB7EwojGwoLUDS4g3/7W6lb5ojKlf+9GzzpqljXSUEUE7JCs/OsuJdnCG0j5C/1l
K2JQN54m4dQnOfAtqYOnBwJcnbo3Ey5NB2ducXD6iV++VYm6eqXOz1iB37xCqRM3VHTQQmkp/g6N
X/INjUGm7ZYdY71VE8VUcqjQVPn87TOoEF4oJfZN3PNU8HrpUL40Rp1dVItVhwlz2huj1fzA3i7v
45E068dPlse409jxGnx7jC/eQ7KkWpQ5nQNzL079B3vNWrBfqujMSe1T7dTjU5/beClc5bocCvjF
B6uiv210hmePEuOfZRnn5tGZfuPPCLXVgU3vsZrlXz+utNxB3AyXJJiAoSsTTAf5/C3Ld3FHKpFY
NNVwY+QsbfliB7P5ea61jNB+ZXsP+OntoyhieTUk4BZ2rCSvkxF0dDPxR8UDWJ80un2AbeJ9xRdf
De8DhtZLrQuXvj7cmm1smNdYz/3r3K4gaK5IOiQCJ/4amF2L07lKsxAFlm80+byip9gLlkmqPUIr
nvaLm4vHNmmDvSiHYPvx16LHWTxCDer9qC/iGnL1MPmYTXjnFA03Z6Pt7Th0/ZLkqZvw7ceV1uZR
RRMuC//IfP/V71jNmK0grJUvl75OL1Or2KX1T1OLSDA54mud+SznXZz4/q05jHf6nNynwLbDElIz
FNGfzhzcwADCxKSxkTO9q+ytnTWl+8FdXpKudzeOLv2z6/INMS9ui555p1EEVM1aXNnM0qxlWmLc
g7F3r3aTP/fQmS7uxD28MPyEJWVjUXNY21FWqQsZ7M0sQfvG4mTVXnxvDJq8M6SZ73yRKFzzGGv2
rijy0A8me6uaogK/2XaHaaJBcfCLNt1onfFeJzKaWvMHjeHipuXwe5NjjSApRXepZTpvnTEcak5u
cDTKqJhG685sk/hVS8wvsIhJSrBYXuq+2hHRHcJK1dNWqzCs5wjlyP8dhrPGdcXjyLwcTeC636vJ
iQhirIbgtN81g3ys87E5BV6xt6DSwzpd+ANjeNvJdozDfFYFbg/j2VV4szzUi0Kq6qj7pnXAH4ut
0B/xJdXFuhUcT02ygIUW4rXVKTeVIF/OqtC9U8eFv8+Vq2+cKX7VjaqNCAUTuVI/LdVcm8z3fmSm
l6E1tfpXz9Vg0RTF02D0+TelNOiyOYvDDINuhNurD+M+GE52ENvwNpeF+4E1lYckX1iXOcCvooXm
gCB+bKv+PVVDvNXh919k2s1I9BysB4wHpq5CwJTMpxPpOtSMC8fB4oHLqiPAFRt0/Sp7O5sQuqKK
lhF00qLZsNygAtkwmx89EfgtxGoai6nFsprm21gKaoB9uMS5MX3RwTNGuuBpH6CF7DV3fCPT+tqm
LIZVG1MH26iQlil8hdZcwLBytNvOdp5jVUND52MY5lmdfIHrSTNrb20G4nznmRPAliHBf8dROV09
JzOesU6uMwRCbASAV51myE74LUyKqPFL5s+5Nxah3dvVjz728h9D15WnoKPrtE565K4JbYtn+rwr
er42oXVbLYN+8eJcPFi2JTdJ2jJZkYEK56bzL83UkDqBKvx1Ng3r4rKMjxwmrJC212VT8iniTj5k
2LvS2mmjuKj8YI1mJ+dJDoVx6tlSEzLpF/eCzXvc+Ulb6XwkkpfBldqdCyszKixCpvwRkS3iLtG2
E2Scs+d0GDmMOibK2TqNGdrLzGNQjuIifMM72U4Vb+PWqbZx38YvQZsN1xlMe076EMoGwbhauwyJ
7xyZFIq9oYt2m8kyjsrZEfY27eTPujLpKoNd9Dx32XxoUq/97IKbx6Sm6k2yBPQne3MPgZFCMkJN
IIGZwqpp0k664AbWGAjAIqa7p6FNPcpjFe8oY/X5scp2r+zyO9Z74pRdPN8VrqbfdnHd7UpLdPvW
TKdonIs4Yma4lQLKqqbtExPHUOkvr3nXiWaTg/Ekotd20WIUBtpQX+4qWyfB1RX2Hqj8rcR9uO+E
xmNgjK2dU/bT/bL2u5Nt6nlyTf4dy8Dysc37+UB5gfZqDcEF7En/Y/7Ynbhq2AWNm+wIaJF3s9oE
QjmZkJEUVcgB3Awh9lx5goo7YKMjSapRhb1OdafVyL2cJeWK1vKoXMu7SEIQ4eD7+V7Vxp5gck+x
cbeFwJb8gEGxtwYeeROepu2U5eNWQt8+ZROtv2Pex8e5jc9Z0l7t2HE2Hq2URxjX8ibOfVjHmxzY
8JqpWa5Bwd3VuPFGutGmbd6smLl9UYElfQAqRn+kOfaIwvzCNjwBZK2ER0LSEt0qAmpXqsibSyWP
kvl3wek1Kvqvk6pwtooq8Y30GzMPHUBWeRny3AaSU7kZ1cdkJWCspoU/T2zFrFiYB56Gn2VlP2ho
sbuqDlCT7HF+RBNZtoZa+kuS00eaT459i03xS7tYNL427hUdmCLdZRiuaVCbG3KY+R3EV+c7TevI
pGa9fDd6Y7idK0/bZcb0o0tIkMyOOd36bPQ2APfsky05/YTETO6DuTTx8hHtShhVtnCBrI3SvK84
QVYi8Zh/m4dERZnW2XQsxPGJ8LJLYSpk26JFjJmmTEYx5bY8KptyL1nd7jGzP8GAlaFT2Dckgeew
LPN3z5yn0G6r7oLDPCqF/ZZSu7OhACU4KXIo9TY31qE/Ud3wXbfn4R22YH6e57pnju8Bl2ANOyL7
P+oTOc+wZZbRNsU0FMeFQE3PkGCrs511NK1SXPi57PTytk+rNw6gUFyF2Y50IOOou1F1LDZZnb61
VcVTX2urd29y13sWnNcdmJdp1xl698r44m7xhcjrEAdLxAx0tWgbvEOvT1CmzNI66XbQbjy18EkD
BPHijvN4AwILK2A5+Wyn1VDeFXW7+q/hn3yvsWUmYZxn8HuMlEeBHnQexIrMp6d3LgP/3U90bhxT
4hhXNGYfxoTXvC5WVX9f2MHgFIstW+OW7wV1NOpz/VQz9G8dY/FvYvqxdz03xq1vLEdShjVJJg5Z
IluKS5aM86sBHZGQlWcR+KtTrAZ5PlNUzovfQVuXd7nwIVvVWTA8QUbokng7CBKQlmCfTTxURdCU
aVrFzUs5cNf2E2H0qjp41pAdunZuDlKrfxRyyYB7xB7Hx/5cdGPFOavzr7QITPdJOjTk4wMMD3PL
dLtaPZ1E+FsKWahhD/z4xA/2zMEv3nhBKnZavoqWrpZ0f7vV/kduNYxia8bov1+7PopxSP/X5lsh
hr+sfn7/wj/kLPeTjVjlomlZwPrcfxaZYmC2P+krp4rsIWTHPy9eMawFNvtV38LoZRNp+scmCL8a
5aaITCB4ADisnqhf9qz/au9KdeJfV0FQNQxKgHQQxUZg6pDHf1kF6X09xDHVGDah8QcWtBB77c45
ViUgUY/ykY3OLHcl1DPtfWFzz51UcER9o4ymEPOTwrV8Y/WsJ4128A8FCDlYa3leR5hZMDK4dbot
huSaNBba7EATDGbvyLbrl3ks7meTUa6YEz/SaIAPDTfnJtnbWNCrVcS2C+4CrV2aj0NN5KhpTLac
VlJd7Hnqn2orwCrNinijsBe/69pIGYr1nAuakT5UuXh8UIEarjnGkH07OzbqVD5WVwLk40k0Pi4P
L0X5l21FC4TFzmkt+j6r2fWOVSJJiPH8QPcnQTz0oxXlhVhcKph0/dK5minD2VbxZpISM5xH8ogC
TDj4B7o4dDz1tMw3Tuuc9c4/wKy7NjqeMgYD45Y6mhtm0QqLckA+FjFoC5yU8Dj1VrtBb6qIC4Z8
Z210YZtQUpghNWIg6SL+WNXNMthkQx3NO1U00kVgiPBbkczfSTORNVFPnHSR08tkW5TLIzlFHtcq
fQngCD3PleMewRdNr7UhTCbGNtjoapUtm06Z+rYUuBGCaLX26DdTHTN11J2FW32bAYDV3gqQtt4S
CloKlt3oUkMeMsv3LMwY96ZQs4eWShAnV1doQ/4lSOi/2s5+a8kQg3g77yuz7w6m58i9V9UMkJlh
e3eyqoer5g1UviioBCmUy4UoXjgkmXP2CqrncgD1xVYrFgoXWS5WZZiPdnHRVAbJfaNVEqb6njqB
pcMblZeZlpb4d8HU0GFmTb1HHnciH1WfPA7UbvdKkMC5dkszgyMKQExrOT1Vg+jy+SEeimpft8L3
4KqRaJ3mXUASaVxQzZhAr6RcTOU+z/rY64/apFw/IdWck/Vid1CN0tzRuuvLjB/AJXAtb+esVk27
o3asxn9R6sZn4TfyYZbtAjWeGqKVz2jkIiq0RG4ybKxxpI34+LaZmrSXtHCwi5iLx3GAqgd5WxiY
T+kMbt+dJWkh6bZmfKW6XWsi7iRtE+ZFk77ETl1UF5qETSOqGqXfLdPsTrtS8+Y4GttUkC4c6vqk
ciM9iLrUttniWUnEaUg9dnHqYQvSOvm5yMqAx2DrWl/b1GaQSqrkDm5Ie+eSe98OU9NEbmrUMz26
jX676P1q9Gh1zq/lcgCY1tyzRq1fAkmwBqHbYG6m72kN7gZGhzMxZzHru/HRbzyNwrZ+8JBLBuls
DI3ncKgbNb3n08Jhn1qXQZGJXM0/ej9cx8mr71u/SfZea4epMTl3QT4lTzSZyRuM82yGWwbT1791
yP+RfdvAJf2vHoi3oh6+1X95FiIbrl/zDxGSB95qysBuyyMncGBG/S6D8Pz5xAyI2sgzTYerjOL5
h3kbeVLnOaXjr/vjCfq7LGLbn3AZIFoyZUE6/w+tHraFUeXPZuBVfHAN9LWPlmE8JqtK+Sd3brOI
AgCKIqTRNBitKHbAzwodm9tp6xbq4InCqsmtU5KVsThpboH7aFGZJel7HwMDDz3SmMRN9LSVwDba
ig1471F01pns9li42eBHGnWGiN+Vn7PFbs/cO/X33EokkW3OQ2O4PqNXjgxnkH2mueLZGwbPPHKj
nqYTJXLdzM6eQ0A6FJKuYbPEZalgQDfIT5FBA0PoKO2sj8TBwTX5sBvyemGFAqYclbNjTk+J59BU
pyKV+8YP19FHJ1QEyXdMlXy0aPvCu267aXZbTvilxnL0Dlo3dkc4uHkTsi+WD1OrgVEdzY0wAzaq
0uLTXw5VVCVi/anUkn+WTs8NiSXxZlTynAYGzSf5YnSGsZkLI6YlUJS5xPtisciixnKNsYqy6yMs
dqzUMTjavMv6Mhr3UOOcE4nn/h5yR+7ezIbnvPGOkLbD7Rx3T4vbLMehY5Fk33hdIott3sGssmeI
AvuO9lLAH9KceTTYYCPKg1cqw9DrHZ7jipqu2U7TwTpw3EgFVtm+aKbRu1lGWXecZzgmGqbcgmcY
83QKg6ST5nQ0eIoHWHTpg85cZghkbfzYia95XrPh1kOCGCz5te+VvC8hjcj3oF5bIAMMqUhjtK9Y
F7ChTmU8ehVeYHfI6BwGFRV7XxqQETanymA6Q9QoKDIbG96orojTSJVjfszsoLa2VEE+GAZ2Zz2r
upA+8PmuV+VEbV2Wc1nKQmxYkiaRZhrGyWd6AQOiLzs4DMWeer07I2s4srmjTT5XK02UlC6tI5qb
k5PvDx6uI4t3mx4lPz7oNR5JZCvFaCgpG1uCpf8mzKZ8M4fWsHZBQZCNs86SspyIaSJKSPhxEsZO
f+pRPkLbSspTXmW5Afhz/Jrm9jSwjbKdex6eZJmE3SRfk87Wb5LcRvuSjsZMBsjQ4+VuS9dq9sZi
yIca3s8eVLSf39m0X4ZV68/0tZs60QQjadf2oX7a+IVbH6dZdy7ZgHwQQs2wz/T8LKc6XnTOUzrU
yjH9xs/IepnYEquZ5OKmPeTe0XbPyLX9l1QW8dcUe/lOkGPcN9Cbt0Vb1KfR8Jpn1sEXaDbOw3pl
38VGr2883aq3QLtuF3Ah+DqbIfKtxsGX05gd70Cj/xQGj2LhFMmXpMmWm66157OYivLQl5CDFV77
fZ5Pa+NZH+NcbPp3cy76PcCW4DGxOXu7mNTO4ANeFlO/q628jTwtds/FMjlnCu20Q85S5rPTEjlk
EJDzWWaW+YoLQcpwVItIOD/r1tUlrb012IH+1DyfdNTAu7Erlnw4jkP5hgEviDpaIzGwjqoN2HS5
9mNjzTKNTG8Sb5BekycntxM9FDi9vw+VIGVJsIHvQbVO6Zcm2mGjhSRIy+Osu+JUMGbTqJTn4LIo
c7PqxD9gliKISqbeD2GY5bvBSQwu9HHIbowgHZ+IIK4rkKl46gHkcVmLq28qYF2oSk4RBweNoJYf
+gTdTn6nEUKGQeG/S04d90HpZ4cpFvW7l+nBptTB0oVNBW5wqwT19Uo3CPHn16Hq/KOy1vY4ru5H
A0JJFWLvMw/BaMURm5BnX8+NjYIr64We12aXvJy4s4+69VWUyRqzGLWNnA0730jddV4dfyZEYTTL
Vcggi2yvmz8XaY88YOXi1gRLjPvck29AXqbtRLveT4Z8LSrAxm1FmfZ7aZvWFzZUFSTaLLibSP3f
q5o1l1Emw73Zdc1at6Y/ehTqFFGPv7XdUUSXUMPU6t/ooe02NivcK1sDMURqTq2I1iottI0h+SkX
YvP1VHuvAGbZDC1cWmzMZvLmg5rg0SeEJ2vBnd8n0RB6/uTemu2SQLrX0KsTThEsfJobf3bSkwi6
5r41UKKGVp94Z4NU/cjYTD3CFG3ziNEUgBuL7Zb5rK8i8kRuaIC1OC4dBYSRbbY/QPZZW0MKPD6O
KW4lqNeIHWl3XmoxP5SetmV9GNy2k+mQfVFZGpPJ1IrbVDfaDcvh/CsLWUKrfdnceo2vHvXZ6DFR
w5+72jB+DpM/yKOQcQZSNUZrBEei33VTU3yuAtF+xgfe3desZkmaxtnNyKAaplSyPBuIaEyaglVr
N6ltrLB66m7dE4PhtxWRRO8Yjoy5E/Fnb3yGTIz+kdk9MPHMqSPX4RTX6ql+T9oEzISH6eJUzxyS
MOnPtGLnqirQPAl2crS2eB+H+YstObPQQe7ulazAreO6X06rgvZm8v21SMQ4E5IBT6Ob68FntTj9
QbcXHvQ+no01n99nO5ap7hkKRoN3fOrIPzgdBr8k9jN748/yPLaiI/UMsOE3eObfHqF/5xFicv1X
s/H/Lb99/1b9ZTbmlMaX/OEQsj/5bHpwH/+RbPzHaOz7n2xC1xbeINM1fnEIMRp7wKtptLJd11vj
lf90DJmmTVcIYzEjHMui/2RP9Is9z+a7sKbip2B8JyK5LrH+PBjnoC7snoXqgU0/5McsV6QPA7t/
+tN78rst8C82wL/O3x8vg6SGOwnjm0+U868vs4A8VdOC+6hfbLg3AlOCNer+HfF0SJP/+rV+sXWv
r0UE2rK4lWJ6JBP619fib5H3wWTFB2UIXH5uN926kIVO9gIfqHGrf8uyZsvy//16tEARQ9UNNoJU
vq3Hjz8dL2SBo9kgfsOpuENwi1sxnEVHgWAIGFqA2SJT/6L7rsUKYUzQIBz0AKCYYjbrPQR/XAzT
RCSOuRS3dc48TS81Hg8VdPr3GsQhefw+2LcxWaJ5gYKAum9S2Yz5QHUGPLWiDPal1g3PxuDWp2Ai
cK/FGGK4swH3Q0ipNxbZeUrd9eoICUht26GvHkzNXn4wpC3sIuzuxWuSW84X2RY4Bct1UluHxbSK
W6xmrs+DxhofSHVVPxdrEXfU2uXPpp7lYU2gaue0TJhGBnNuBK940AUKQ7vQ1uhPumB8VPPWSGWD
B8HqbzxjEBfOMDPlEIX1TS8T7UC0o90snTYfWgWrPaTIInYJ+JvirQf+enaXtZVZLCknqXb2Edp8
e6f3ZveaFVowF/D5O48mMk/Nydy/ArxxVH+GhpbvvA+xYP4QDvQPEUFf9YRxVRbyVWPAlGVegw/h
Ydb74D33+yZnjbFKE5WpkCm0VbHoEPNWsBs6RpGWoDSy2i7v9A+hw7UTcfZW9UOtOgi8fCwIkF83
5qqScMRBMLFX7QRr0zWVACBinKzXdFVY+lVrgX1I1bLUhx3PZcZBSVvxe7fqMylCjeryZpNYvnOT
BHgIaOl0UmxXvDlpHZe37ar3sHfWHqw6W876hxxEnKc4kiHSEYloQwauI7RHe9WQYlunOWvVlSyV
FWcAO+N70tNjV3wIUMuHGKWtuhRvQU8BlPvWDiBgjZki0XKlFXmsZVddCwQFEwtKV1Ekz0GvZVyk
qGDaqoctbO+iXs41wTgb4AVgIGwdw03+IaXJVVUj/ZV/w4NAvzuSG/2e1iZdVTi56nHxqswxud87
H2IdOz+bS5tPj1y1PGtNJmEd+CFXnc8hogmHAO2PmBoQy1UPBH5S3GWrRlisamHrDNSwD/4ViF8G
CWD5oo0dR7WFo7G56o3aqjzOgTs/1h9qJKfAnUKgrBEqvQ/JEqzdql8OH2Jm/SFsxh8ip/ub4gn0
FPlzWZXQ4kMUdT8EUoYkxFLQQwintKOsKmr6IanGH/Jq8ZvWKn9TXhdNtBysac96srvcTwb2aRAv
pvnJU3RWBgYTx8ZR6/zMcZrzldPqLggRv67387S43hep2Ym/84B3cKTzZ44vpAeUv+upyGSdllSD
CxxkXpLrVICN2VlNNnFEauGAhaLq6vk+QW7yrbBx2z69CWJtwqXQ45N4NZt07PJQr2ONXr1OBuZL
Ps6as2slju13j6YXHHtDOminQjXJ2D0S5Kirdm8EoGo1pykegwkmbocLc30xzzlMNNq/eLHSOvre
zZjUxuhaJ0dOgn5uVptj6FAQuncgepxmM27PhpTOAbboamQrVMZKZQlg1aQCREffrv/Zi934kSF0
/n/sndly3Ea6dV/lvAAciSkTuDwF1MjiUBQpkbpBkJSFeZ7x9P8CZXdL8mm7Hf+tIxwOO2yqWFVA
4hv2XvtNGgUIs4KN/c5KTfNYZqz8makXa5OYWWCHERPGq6ysy/ulILk1QOVFEhr6IstqacEGpe+Q
ixLSusrpsDCihmmFQxU601xpASkS7yiqutOKD0srEOkRttZXPuPl/DKZVvWrJcHM8IsgKcSAQd44
Sr3F72WYkSw3j+XREZl7m9mxfMnymt/PzAZ9R8h8fiHbnTCVFNJR4REzyH+zV4md4TTZR1N0DCDS
RC6+syAsCxGkVfgDEa5yeKAM5L7N/Pdn6z9V4F9UgaZNatZ3ZYj/0r38z7dt481LDsb/469NzpT0
e6X4bz/zWx2odIo9ln5yxbmg0F5HlL+NSJX5i0UNJihWvi3+vhuR2r+sazzDMRSlxc/7QoVPg9oS
6biOe079f9SBBvpzHRcVvyEvQrux1onfVTCOjn0/hvx+cJwWaRwcvE0S1uZflGZrmfcDk4EJLO8R
5+caRkAl+OOrBD3qPRPT/QHvFgSBQcCmcSbI0UWHJDYna/OYLYxQ/XLpqm/T/R+cKd+XoOv39YcX
Zw6MaJ6PDVH+T28RplAGMsBxDyEKUvZsDbTQYdJ5XVtAONRhrIVuXhEVW8Sm3y5z/OuksUjZYk41
uf11xOE96Bo0m5ln1lp96tdZW+skJH0nGZDHbm7APoXhct23KrjPMXJ/u//+3ptgiO6yK2JeTNn1
4yco0KKbebe4h3qZjO1klcsu13LrGKtxfqxN2OaBnoK91nKoTbqYqufRRexro7Pk94vd6U4WBurj
FbcuhiXeuysqanBSEGAuqCieM/pDHvfdbobYA652BTN9d2P8F72Aw0XgKGp0h9hcJX8OSGgts+9n
Nbo4fuCiNXC7MKjBSFWsd//8lX7uBN5fiQ4K0ggOJOBmP35YNuKovMKMDN+byQhNPl8eIdOnpoMe
J2zIq3/+eusV9PPljX7aoRzG3+qu5q7vbyJDb4si1zJejzDwCycKkpw+dM9//io/Nxu8qzUICdsI
ZFbD/NlR5TYcF9moOYfGAICGdOUrBoH4kLbOw5+/0HtX9tP7sQ26WcWNh+T150MhYSKErlo6BwOB
/nFREOXAGcf7eeaLm+ETUppEEsd62aX38wD/DhJ76lsJlLWoL5ar3LbrSwO8I97I1Q1b6agINoOO
wxHPSHAqM2BbMdfm4xDC3YKrI5DDhAk9DqCUNSegWu3njhEfWkO2n0a5xIc/f5Pme0raD+8SpA/9
IoShlblDmfLjtxYYQdZHSzMdxtU/zp4DfNTqKddWd3mZtgaT2fLrlDU4z1cPOhdvcsCp3+8GfXWo
r1716t223mFgr2UhPulGGt/Y7mx9VqvPnR3TttFH44Pu5nW2acYM160Msgdm2+4uWsA6dKtvPgqp
VYvVS5+GO52F52eOs/QgO/z2YU/Q37B68Hm6IOOGdYA4V8YHLHQzbEdc+xEejn1rls5Ds3r6E5RD
fqHXLN1RQb9FKE68vE3DI2AFSAYZBALkwFAC8pUXMATS3laDAfXbwhwqewlYoNPD8pA2ZfqxQ+kG
Cx7U2EoiIPhs/jLPcwvmHE5BmHbm3g4s4AWJjAwPWJ/0qaatix2Z4gGtCQV0GKVfKyRftArCBYiw
riQYEZeCWPIimp6UUxD+sFIUoD3hFF7JCgvd0S0x6LAqnXi1CubxeAuJpH4tksx+EQAatJXUEIFs
0FZ2g8a627fCmMW9ak55LvmtpV5v4d8ep0Erbsqggtw0EQAAyZEhqKaKvaiS8/p5+qytWGytPIl2
JUvo0E7sSLLhmCJxBOmTn62VRKG9Qyn0XCw3ek98w2ZeF9eC54uXrCQLA0PzsV8s86UJZHsH/aEt
jp3oUV+QfPuQWkSjw8UAXp5ueqKhXsqVmgHQX/NRhYK8J8CkecRR1Hslc36+GrT/iBvDwwiGI4rM
ixFAweFsG44dYSybWZsg8DeR8cWE+u43Uq8uc5NdxwH7Pm3lfQxh1vv9ygABPYqbUYgTnQq9bGhZ
m8SdQnTt4TXAvc/RShOJVq5IsBJGkkZ+mrv0xUDT4Y8QSj1t5ZF0dkDf0DT6GVXriNsDbkk5LBBM
BFEofVJrbPbp6tRKOnHwCnk6QcEeScXTlbYSUdJ2gsy3UlK0lZdSreSUCNiEB6EInAqARRTsPIyU
z2Mo3cWhI0GvgKv1+xAeS9O22pWN5Pncaciem8meXxI6nUsftySwkD8H2EUYSXWLXYhviE0fmqBZ
t45RMWUHfeXCqJLbRWrwYFCK1MaCFMYY0SoR5Vpv8NYH3iSS4q0ZrPApCfT+i1Tt/ASEfTzljjMc
08EFoRFW1rkR+NvrDjUyVO7h2OvcX9qcwpLM5jk0NyJRrX5EVagW5tq1zLe5CPPNBC/g0RrYVmIW
jY6CWJGthSzUS2a8BK7Zx3udPN5zPLE+LETOAhgxIoTYHml9TDLMya0A90lc9wjm0X+irUzhxRAR
MnTNWN7gd838oKIoWAaoms3KvKyM3PHjkCfHO4SdFARSiQZwqLzj5qQkkqWxmZGlRAKwaSfaT4s7
WrcGN+rNDGOo99Ogg4MqqpK0lBU862ZiOcxJ0rxFagp3ZN4qAOhdcS5spT9oYo0fKqvoFhAr1cnK
/GQFQf5YiLTGD7IJe1cPIAJBs0zvs9ACPr2S6lOxjH6sURfSNkIXScHojhZcpGplLJcAE451bLdf
Fg2GZZaAh00a3iSomeWaEEyCdlxQtvNsVjdmRKaFWvm5KPMJnJCEk/pJWYCvbsCSAvCPbt01qsfu
TYPJGLE8lm2Ft4uqAM6jB19DKtys/RQykfUYGvCbkCcq9sPQ8ZY0SV5Sh6IoZNmW2FvUa/bte64L
ZhPmeZ0B3T2Rmecq0oyoVcCpBpKoPydrToPketWJrPlKDTx8jAdSZ0ykuqeEhS/mSNsy9rqggwZl
bl+B0dLuZ14AQ0zGk3cJFE5CpgH2Z/JK2AdAbO3uCcvgn9Kwh7ds1H6jIv0JKMdVmxKloZCQk5lk
kGdLvWhe2ZOAjcihoDe9eTOYtbWrVpUDQZjSG7Ik2pUYvLYlfi49IJRj7LoYXfNob9m+3SHJd4dN
GoVwxEkPifZ8/Cp9ayynjs5Nm9cDVzMqgG4qUL6zkRN+YxqAitwgt/FsTjMQp8IxrOhmGo0pX47v
j/d/Gta/aFjR4NBg/meN6/826R9xLe8/8/vewv2F2TmyGZccOOMbdPG3fhWQi0T0INkkK3pPJIv/
kvSAaLFXSrBC8UNp+r2+1YRTwAqEMnzdAzgO1ebf0Leuzugfim1UHPxFDDIIQcRD9s/tHDAMw6qM
HqpX5jheb2vDTcMttF+CaDplYW0fmKQllEbjOH+xUeucEePjz3B0fbzHfSk2fVtpLxluyusUhv7N
gijyQSYJRHSJDscPW0vdRNnQ3s+Ivx/y1s72aT/EKEil/rmsAmebkVZxYrmz7ea2fmVklyAAdxok
RMk4wUOG1PsmqhSjJI9Wg4kv9CN4LOnJLbLiKlAmnCYguubUFdclFlXPzYLcp26LTvrQjjwySCDx
co3+09BCZKEo+LMNZ+YtItdsX2WOe+YGInhGycm4TFrv3qg4JYOEo/p6Jm6Jars06x3jhWyPLjR8
0t0YB4uW3sGV6q8DQ38AIYJ/TAY9GFnL1ZiuVyY+szna4FNiAq8PheE1edPdITSFKwb1bYvyGYFP
k8X93s5E9WUEekg9gKy+jptsX/Rl+lhbiYRiCcqENK4pObht1/mjNea+ULNObWn06CXj4LbrI4g3
iPTf3HmcnwrOoQsZLPPBnBO8EmYyXWzJh0NDFe/AVfVXYpL1a272kz8UodpVQzbsFXZeX8fEu7HS
IjsMxWiQoWP1XzTXhLJn012w2zYK6t8AS28PRI9KtCz81g4Q7lakKTnoG5i3+WFdMk0fmnpf14P9
lQcV9MUE6UKH82uP6x+MTB7ld/qiFmPnIjE9RTOZwFtQXv1VhQjyYzjH7rNaH/WIiKpTUDFVriDs
PuDCi9FSSnFNuQLel6dJ/CnorBZuv8g+wMeo9jnJfjjC61Ic7CkjmCbFVX4hKym+DkNr2c1KZbC0
Koc84rjSifbuyOKI0cOesQ2JO7fhWiEdWAb4ZKzsrUfIfBNICQZv6s0r2TGhzysZP/eOip/qKtJv
irCyL7mDsHOK5umGcETzysDpdWj6MrzFtdY+4BeEv5Pz3M21HjB6QLqSW9jOjVFXxnOBqP26Dq30
GOtZhVYlswA7pliu0GDZt1k1XhnRaHE54uvURLfto7B7iXqHxfo8YU4C76xeanP8FU57fgznasCh
mdvHsg6sHfni0A5VYXw0rfSNp3iF+Cm0jGe6hocShffHdg1fWRAzXcpIgg2fokA72Ro4OCopR9xE
A1na3ojn/6UNmoSgkJRWzGJi9xYHTrQvBn4ohAP56ADGIYJAQ30FhuiK8IF8O4KTPso+k75jZfkH
hf/j1cSs2mww6T10ZXEMjVGeyrHeF4UjPcbwSATjLEkvpq5n93aQHeQ8dicZLMXRSvPSbyuMhj2H
5XNXuvFR4cfbIXrGTEMawyYAFHfPdNr6dYFu7JkpccBLNKebpLLTJyW06VGRGn2hnCs9vlBFeRel
qAGp/e9Q9+7GTNZXNRurhLyPnd0l+R60j7gm9zPb19llCILhCUhi6afS1C+JCM1DAXoL09koBnzQ
Q/OGKJffxBL+KCa1L/Vx2g4ZLc82Uqbz1KkZSXLF/CbeAGomnmaZqZlIuNjTj2CBmWdbec0wSULg
NGw2YTBvmQoQJ7uUPUMp1x0eQ2yjySZLSdLOmrDmmCPNeZP1+XJValN9jVNJbHVde0qMtMHWHC6E
emQuo39Zs1JqCgx/WvyJvYw4ZqIV21IkwLCQxL1mxDBiCYrci5078ti2Nhh88JTdJe40Wk2CHWyc
fC8yIZAxQdp9J1qZdx5pd+JmcGgrnGDNRWDaIrcAwNyPLk+NmwVJ4Sd2j/EZ6dhnd+nkgSfiguay
HW7aEPcXJO3k3JKLyUBQc895bzV3XRLU14kY649aEGc374B4ohto890y9KE9Vlu7rc1PxN4bNPy8
yyZwyl00Jcav4Dz765Ge+8VCPMPDhd7yiSjf+LEzdGpE9lDuDktRCPQvSmF4haAm9CC603UWBqNr
rTzxevqArp0+Al69P88dg8rJcK6Qg9mIm3AHIIlPRi40fYSqatk13yzKeNoXMDXx1B1Td6kesz7Y
xzoZLOkcLHcpMj5mBgOurJkwicTrtcLCzTTtJETuG30IjRMMz/TzSGwkzkJJnB8y+euYW/yqDYzq
gChiKjdp3bjPqZSxnxejeMoCNumcTNEx6ICC4K+5W4DKvlXM0E9V52i7PFQtIsciO9qWFuzYvbYX
UmKcxxAQ5E4XtfgQDTFa+kEFmoclWu7MSDU3zczkgMnuG+JTjn+i1hciFSYr3E/mqBNpxNLLWDtL
kiuwjxQN0ZKbvsTrD2Ci6AVeXXwwFzQODc/+JAkfeptCBMtCnc0etpXuguU/O5QRtzTZqLA42AY2
Y8FKyqm/IqlKj0MWYcadRu0cG/l2dgqyLoYiPXR2/wxOgcV32WKJcVglv6adfLbj6EUE/VeVLc9O
Od0X+sLeaSGxi1wjQkMKNW+bOn7A6l6d8OCqB/RPxscUXuwb64jpUxPwg0MBR+lFxnPXpPjOeRfY
z+u2Hrp9Rie5yGtKrSKUm8Ug7mEbGyWAJlq5iMBYW/n9OPXOXd3Vs3xqZfAVlJOJ+WUY+eJYhBnI
DZB34FgRe+AV1bLPo6q8jqtaK58rDlBqL3fw9SkA1J8SUnFyNKb87ZgYPkVeeqWHM+LLJlbP9mzX
n4kiD5O7YIqyK6LS9OaBAV0U7HEuZSzCJkBkdMQhbpQvTjS12qNdB5ONvmDA8VdqcVoea8UMv9AE
9l63LHZQ+T+xNx03zURLTIZozBLX+jRpxniQcUVsJGORG/7PaedminIyi05xY51710BpILTS3qTQ
sj9qCg0LtchjsaA8jqShTjxBtA+RFodnluK6Fxb6fDOw3iXTsbFPCwJZMH3ji5W686lxJbMlS4Oc
UACcKfq13DIXoyefx2yu4viYBrtUSeD6ZdAdnMy0MJk68R4JrgAHZ11yOAQ+4xWiE60QSWeAIbXJ
jfjUiZDoV0ZQQukV8bey8+dQ1Z97cLKew3xkH9dDvEs63CdkaATbJs7KLdF6FZnfMH03XVC1Hv5w
59AL7OJdZuR7WwTiq9UHlNFVWsUTZBTgKl+kU0jnUwtbQLVvGJTqFCN+bVFxeHGdxXh4/mni/htj
BpuydVr9n7u4K1aQ/Vs6f792/O2Hfm/j9F+gB/3Of/sOqu+4v9A6rRxOxGWOvdoNf/dlkABOiI7L
4B/ThmQBgNHjd/EZpse1gaNT/G1X+XeaOP0PCxODuDSDnpCbROrGz6sgU5oR6TVBeBqwDYDVJ3r8
MurhAgSx6LhglXsaxGuijdOxYh8/bvDnutjph+7QqHzYm7Ve70UX48X+7mP8v3ZUBu/xx12OwUdi
sy00aHMZP/20O5paDqLUoG5Q4JbKW9dNxa2zYG/eQNG0CeLqQbnolmZt4ybgMDFdCvKh9XKcf8EX
xBj6pYX3VTfbalYA7hFPhzdzVBMSbUFufGbFil1tmw2EuSwIfhw/sxOE37SZTssMW3ZseAAcLL4l
iA2OfD0brXTySwvb3GM0D+EBiVjOI9u1s/qeEEiY2xbz5XxDzLCLaJocmtKYk+3UgCp3+gh4hzs6
5t2iy/7RLWkkx6bOsT1kRsbMFjz3KwW3gCAAnH6FvaPWjVFLwYJO7UnfDQEGk1MHN4Z57DDTgYBE
Rh1Tt1iZw3EHOu8jrCVt38RLc6rDRN/3dLdvsYiaW9LKJl8mLSd9eapK2T4oqoo73QVsoNq+uwJI
jgtGG+C8MyWF4Okm8qa2zPlchNFOi7G+baJeL+81y30WJqsGLW7LkvTNLFrDjSuw/r09XmthqV2W
PnUnT9GUbcd4mM6hWqh+wuy2mXueywuGjU07MrbbOalmvTKnIsO1itrNxKhh8XqTaLB7Vi/V/RAX
pkeWdH5nsysBOmESy3xtFlmLHzVsIuwhWny7LPUWx6ixq90M56wQE3WWWRwnWdn7LMuLXaW6KGXE
JnuvNRGqL4XSDxNgaxLGeQiw+KoZgFbl0eKJ4el1KC986vWVI9MGznomTqFuIseC23jCwZmFflCI
7Knq9PahXDen9Wqd8VKg2h/qNl5uTNa8Z3MQ6kuoIkkIa1dvGR9gHaKy8bJ5wDAUl53EXTJYu6XG
tLjhjI9eUi77DSO6ycOvBzMcLCgDxWG8cYGHXtlj228zK3b3FpGB205biCQYkXkvRWfeRwz4dkST
GyxX4ohLGnBKsGMB0c7QtC35RF6D5ZFsCmzVcfut7Y76ixHS2+RsSX6lhAmua/BRPqT85mBVFgk1
JCjJZ1CtC/ogBplHY5AJAoHRnOmIujWtB0Qrqitlt7DLjTpXBi7bmqRZtLMzrsYsXDaS7vyBkQXi
IAs709GdGv3KrezS3k58jsdBLQ35YnoGPByDyRU6Jj49nnyLZw3JltI+2mUgqBA7OoH1ljPGkLR3
IwYlTA5nN3NdPj6kC9e2nQQ7moVgDQVY767IWTVXAGmH/SAzEyZ1B7dNFSK29yot5THtmkc3GpdX
xQIFk1ZrHV3gUVDy0Qn5FbaFG07C8RmAhtNsKge2EFvKhZCENG5Sl1yCYpyxozXqcxEot/ftumFh
VDKMG27MvLKOk77QfuWkriFqHLooP8+lgqtOjM9wLEPMrAxBMkwcCf6eW7ssZQORITRu28waLwho
sW4sRTTALC7a7NbixtiP5AdhoYNOou2aVq8I4GmA1EiOgyvSKegJgbjnHyHl1nAczI6ov8wwr4N6
rM8akJjWV2YtbmMnKR8UjN3M13s07IIW+iy5Rl02pnN0Gha7uWYrE2EVG9PHCor7g2N31FkzyRZ5
NaZoskoOX7tN07ckRIWFTj8uEHGZjbxr4znTniDhLWA70f3dG+boxFsl8pAvpWpks7NE7v7akGZ6
mnN9fA4dMPTDrA/3wLnqA/kF/kIwbLMJ+zI6sFIiYarDL3sVuSD41Dg0H+CRL8km0GV0WbU8n0oU
bvcKkb9+aJs2vLMsq4JbwRotw2MTtZ9L3OQkgaBKs/fNDPEjQD/4ghS0BkmiT8N1h3mNflnHiIGB
D3EGTsCO/NBpbVztoeXl8IsMXznf3XtWbOOuVrL9TOAFL4EzezlbnM27ZDaTY5NiccMjX285G6Zj
otLgaUgHnb9x0XHOc5MjjUuxzWAW3tBCah7LEKPwErtWZz203RBRrRHB6mCLdnKnMQ6OQ1f3V50j
5fvXdtCc6CoHN422zuRNDrratpF8S0wx+qNjVVSxk/kx1rvqmFRK3blmpPOq+ZtRty4Xop2at5NW
nemSOXJsQP+zE7xNbXlkZ5JviB+BzqTnmu8ItjZVZSU3s12qvVVqFT+AFua24Ea3NmPsjDd2bwjP
MDAx5tFMwAMGeNhpQvucjCl6BHgmVzS4JIEQD1c8W7Y7vA0m0c8pIgEfnde0X+uS10xLyzeuUtv0
LGZvHB0QDJ3tHAXRuS2Hgd7aoWo3nZpZqE2DCfOsZaGOq0WbLR8yoGvuZsxLpT8tvfgok64rtrWs
01erY/6Ep6bAPh9aIaTIpNXmhaq7y6cN4fAj03umcXuEBYPm9WC2nuM2Sj9ireXril4Q67NjFBa6
CyE/pFNg4y7LobyYVqMWJIqRed3GI/7FFdJ+G6SFRTcdlZ9nGotd12u5X3aC7wvC3VxysyTFZ9Ou
c/7MePhi6EXKQpscSR6iTX7t1K1+bjnOuIvaeSGObDAw8cfCQNDtdEjelTLSF4DCz62mg4+b0YF5
QBWrExZDDTrC6GjWxoTVGdFbYUTdonLN78dIdDdlkswX7BPxhykbhOnLlnACZsuGtmNgcR+6Iw9r
1hDXkV1G/sSc3KB1Ro3vu8Rgr9jN2MSBlVuANFdyHt2KehuTqX513JopYrNo7klZ7bgWmDZG2Twp
3e2sQ1tAitEsRyeRigSPspfnjqW+tSHetsdZSI4KcnJMe+cauTXoHM4RctULiyUg5UlD7qaatQtD
kNza9zz0L9y1rNUE1wCx5WUmT0PS8CSw4rioD6RXWxNusoDNMh5M6q8yM50P5INaOP2Vhj4c5tuV
06QctJGLLdIpZZZcN4z9JsT+Kr9JCmf6iOW4vtfNUX2uwTztSxmCWydxW3vDNqmdnFLVmAraZmJM
ELKPx5+1rItRFfX7GD3UnYGtmQ68woAGErH66hak3XqZCMWxcpJMAPgYaFPNHgDdBFDA7K6kMxul
/FZk/7Ob+4vdnGL99V078gctqVcWxa9vXfzWd983dt9+7N9yUgz4dE/KoEsynDWh+99yUsVMhuYN
JZq+AoH/1dnBmEEoyupNspr7toP7vbOzxC80dtBsgNlgB3Lcv2crWgHiP/ZPq9jVEIblUHcK8XNr
Z0PSINA8HiBQhDpqgphxyVK4nt11T7jaXx3S0DcVOs9t0U+uh4yZ6nua05Ojp5UnOufBQZV4olhL
r6c+Ow8OG36lgcGrcR9DQGWmlgyuN/cWByZj5Z1l5sJnCMYF79TurnI19mkS1Y1yjUsVDMIHXl9s
EsqXrV4rDl503Zv3PNGERzFk4Fr4Sdo+DZnLXC8m+IiUUE/ayasEgOET0IAYAG2HVw6qOVZD8wQs
hzRFezA3yWJr2zxQH3Fv3qMjex049/nZ6ikr469MRkw02Sr20ENe9AithrEG2spq6raiqZ+knrik
1mM3GTXeHqxBg1VLIfxBU8cGG2tYdB2kPj4aQlvI/clNrM7pVyPVpo2UfJSl00D0qflDaSlNdmDh
I2+Bj4F8nTxuwYwR84Dilt9hqCxG+IHRbvrIKA8Jnd4Ou2sGGEvyX1PrAiqk264/mVjI52OXzJ/F
WPcjMx9BlZndlhJsuYRldnGRKWyzlpekzobsayEaLkZkFH3NL2RW6AHFEj5i52eVoNapf1l8naGw
HGqzoVKHbQs1YIYR4GbhG9nTMPBoWF3Biog2qwKOTmzSe/awBRxvQ1Y228jEbR8CJ0jxRbHkqrRs
2VULMpTR4dMzSYLyR1sBM9Ie3i+SuJ5ZH1l0qpXiOtBnk6PaAf8l3IeRBadnpPwtF/ZliPmlwgSa
MQsgFxEenKQyzKeTclHGDNV6FXX8vwQi3sQtQeF1iSpSAQv1ZCAnPiYurD7LKw/t4w3X89fJTRkq
G/zq2Ri/ogPnu1/4tySwp82ga8iqOqfFaFDyMzmfEsW04xuKjGtBceQ1bfP0/n3noQMojW2HR44p
8a4Rl4xycWOUNfPiXjrZSejhV25yrmpGdJQRXJ2O4lIhiC72wrqbH7OIf8Uu/8qohe9/Qo3DuBiu
MR+XstTDvPDNwxLk7gIncxpxHlxDpq7QrrRPKuUPlIpv2Om5mBzuxvcPo6i4KUZ4utewBV9zXG3b
QKj6BN3O3loBF22WtsFpZkd4n7do7AxgD0wfkCibXVXt4IKuCail8POGCNN6BRKMYdReMQmZ9mzO
9bNZB7H3rsxJ6RZwPpvneCQOj00zVxneCg+fUXrtGNyopuAgcAbaU0bN2VZwn+DRii9DZJNkul4g
yYIiRydZe8JUDq4CO0fZ03KJnK/bitz0FEai2E+MprcD8Sr+kDql9/7dAmI1CQsj5hpZHkcIl0BR
1a5njnw271c5+hdygavG3bMNosjLM3fHoCvzR43L+f0CWK9wbvELYdvF3pw5xtyB+9uCvXB4/5q7
fjS5D7iMkAx02wFF7UsV29rBjnirSJ6Y/ve6dghcMocTO35lHs9XoKcYzvn9XLwhW6FxN+dwqdbs
9OAkGqJ5kexMN/Zk750xedVQmiKAHItzkEJnZe4de/0itENoc5+Wi62DJYaRoCQXGdFvxVlrcb0v
BceXSnIqVA4HnQFAPFl7N8oIkMb4fg50dF6YSqUH98n0mwbhb220zXGUUAcUSAB/inOBRdBGp07W
pKdCncNt5KvTVOrug964RMgw94tOd191HCZMAgYPi2G1Cshib+zpSLlFykPucILlKjO/nU2Giyr+
/aYdYjlQ/2gP/NnRHSmDCI9s68JADN9lQCiNzdqVx87IxVRP1a5lDeClpO8RlSeK8ySt6aZX6Ve2
Z3w0wI68988aZwfStJw/stf5Xq2CWD8LbLevOTZH4Lo3U5kW3BlsaVDm1dneCeqv9VpIgpLcctPj
KI85TxhDxDu9ad7oS+wtodihRxH4MS9xlqdadKeN/Y0qUeBTOoenOZ5wN2kkR4Mv7GexNVIEecTP
A8r1l2z5nNoZwwZJRSC3rqMDbF6WJiEZspx89nUuXkVhPNhhmvmtM1bJ9Ry2/SkeiTncmCIgBzEI
dcARiaiTTVTG3V0UWpLCnp0CCouGjIDEm9MO+hOm1BaUXFQhpKtr7VQF/YsGg/ELrts3KxYl5DNz
Sr/CBtMWqAPasrQex/946Ap0rm6eTi6wGa02vSpBD5YDDNHg5hpQiHUnuHbHctHAvBZjewM7zlHH
AkNyfujmpdOe5pAk6ggTbQad3jW7DYBe0paIqgbfYA/SIBUPr5V2XxDzeIqUfPiuFLv7pgv/3kay
zn1/UIsrDNnsATFlC3hHP2v8M1czFgtv70HFM8ulJfoapzxcYKI99E1pcllx11kxV/qfv+4fvAzr
6wIuZB7tCGWKn3JU0JLT63dVf9DH98OOe9CM0y9AB8j3qdK/cE78wWOwvppC5WVYuosL56dXW8ZQ
IxO76A/ZzAWyVgJuir6FVGrx7X390wT8VRNAKMh3V8D/0QRkZfPy5YfknzVI5F9gAXYSgLUQmbAa
xFFDC/CvDoCNDXW+pA/FNObSC3AR/87c0lHhGabNusXFRiLXjdC/dzsumyLyh1H1mWpd+/wNgZ71
M3/SUY6jXDxleFSQzxEj9IMZRrABFoG2aFfMB2qypLCfOXP/1PwWNyXew6dSmpQITWrLXWOfTTfL
xy25spatVrHzDDlo5ZY7qXldaAZzc55XXRQKYFVoZ+N236dJNwX71CEmLD7b4ThQCjH9T4L+QHgW
r/UobGRXS8j8DoRfdNZ/y+0Z1xCfaI3z0QaKpfyELc7sYWm/h/5gAx3EMzJ80oBK+R4NlNQLLhLi
B8JRXVg790QIxTGFSudaKMx5EGngHfuCWUQG/lmbGZph0PVCRNtO9c9G9Jub8i/uGgOow59uRG+j
+Idb5rcf+H0bKn7hlqB3MIBrrJi6f98zDpwOGBz66qrCm8at8f094yrIrC41sXz3bv77nnF+ATIh
dKyZvyM8/sY98weOBPcLZqa1ATfp6P+AqQtGDWd5YdtHKG5V4JPol95Hq1HKtnjqATFqP7kUr7uK
FdsOOVZwcrKuenZREj7ahVM9W6zYPsGqQqo+Ian/7gD6Lx59/HYGUibACTZDB8aGP97R+AgbajvX
OiaDVb7YkTXdwcBZdf4rq6KOs3mPIWFgqlqm1rcL/j8aH01jxXb88OBd2X06Z5rEYcf84qfzBIBd
Vsk+ro8UK0/4tE34733sXqduU0qfRZs6GwJhAh+TVFeT5caP2BPiz9NSLF9Uj9TFr5bZPDEmbre4
o7N9lzV9inamlBcVORVw517BRhjz7qxXJo5xUK8bMg/IdZhyqIHW0Oa3kTGLylM6cDnh1DV2dbym
ft8vQDxZsmr1xgRAvRkSabBLYA9RtglHUuuUV6qFsttAWL2PirbYcbwVgFU75vu7sMaHCSGBNtKM
LfFJw5u0hQX20E/LStVls8SMVVbFTWOBf9UiXD34OczhMGt5AF90WUcQHRL7hZVEjdRORh7DbRZr
xoSkNnFye0P1rp/tMQl82czdJ2cMaAFjgd4PFmeEFpUvQK6Y+3k3Rpnc4+6PPc0yRgp7adT3LrkO
F9HGse7jDSYgrRTEQBVKNP+PvTNpbhw71/R/6XXDgXmI6O4FQYIzJVFTShuEpsQMHAwH06/vB6qs
e6uqr+3rRe+8cDgczkxJFHlwvu8dnjXnobcZpNEkQW+MLl1JfJSuI/Bjpv66tnMwanH3gGgeb8rO
GeSeZRQiZqnTDzsm0o19NpoUoyW2ptIMnnHrKOlrNcTKspHANibGvyNUbXXAA4gUxA6cht20mU1+
rali7izgIwoXcKSrwbJ+OOnkbmLLLm+zEjdkG9X0tEmLcm8T1gCbDBVFm81CEzTdYN1ObJu3M16f
zzrWITyoSeARx1jzSfX2uHyK66xPrHk6xsTDnLrpGhHKeYudTuxmdsZsnkW3m6DczEGndyiOTsoG
zK97hgO/r8t263apRlWGOx64n4dPRqrLnTvEAxt0x4q/TFyXN1oFFXuVlE7xhcU+o5l8ZpqDiY5c
hJGuxlOJIMYA7zR2yjqrvI8jJTUuEhw3g0UaFtiMtaZIKFqpHda4VCqEdeSnY0jc2hUdF8aUCRIk
Z5NudcS2zyzrC5LYWUwl1UoApFPP9C82yRuUcXy8Xtmb6IBtQ55GzsSzkd77H/aYEGudKPV6mxWD
7EjoybHhU1Er3UcZSoI9jYdKhjO1MpNNJ5tS2VQQ1c8oa+Q80WE7bSN7ZU7u6Sieph0VwlD2mKsB
JldlU0Rr2igi8QrYh5QpMG6rRK60yga5M6OWpo5iHgWEjJp4SAQrA6N6ayvy41oz5bzVR7XaT1mb
XdlOLodhzM8P3aK8oSHaueiyYmRXdI+vxn6F1UQcWvcY5bRhU0MZa1eI4u1zl9gpGkHS892PeAh2
dTXSfFsN4gUSWfUy9LrXIl6xFlrHAx/kDZ4oQKJSHeW7mjZSPdPlY6kXLxy4WwhdVG8NaDVr/b2x
+j7K0WB5nZDrdACnLudoBiVsYUHMT3gM0I78DCAoRYHjElSd1zwJtOnNkrJRxcHF5Mh/ZREhDt5H
kxZhpq1Qe/sfsHLyhEUQyPI3OXUFb51mbo/VItKi5vAdY6NBux2o5EsRxRsSbK6e30zfOi+bW9aD
UH1GEnUIwea3JoxRGgvFt1KMVRDV2F0EZPaaaMnsbNCVC6VBYx6+9WZ9kZ7LbxXa/FakYbOFcl0u
QrWCPX8C2bLo1+wN0bKrb11bfmvc8SJ3V4vwHX9r4O4ih4eQanBZM99nQ1u9t1r3SAGNve89L7W2
2iKqy299XckWrd391t21bw2eQCYizCLMa1KlXs7ow5pXZipP8SLh65kcFxKWtD4sfJIL9U0j9YS0
nOqVMkPhsMaTmafVEa9EfJLfXgEc90TmudlZG3cxExjftgKdNmekaMwG2bfvAMs8rpxvN4L27Uyw
v10K8tuxMH27F1iW4mTQvl0NnOORb0WWGeCUjFZtYbTP38/wf49b/+TiyJ1OJ9j99610zxOAuDL6
o+Dy6+/8ujt+l/pbhu6QicK2pjn/qbhoGlPVUtaG5PGrpOP3cWvp7yAJxYXFMQmGLLeWX+PWIrgw
HeGywy7MlYbr1L9wdfyL3IJPzVo6AfDlURZoQiT4890slIOWWJgrLrL4jNp8Hefvf3g1/ovL35KC
/8P16//5AlyP/9ht0IwGS+2RL4BaytxEMb33lvSXxGM3//mPv5S1XCT/9LWohuBurlM6ADEW9ejP
X2vSWvjVuamdUyuflmGv+DX8gbPNauu1TcfI/Yh5oHTqFrNqy4e0yq0pKQ8kxuqo+Kzq75b3SJox
m/otWCR1i9VafmED4Eg4ycZcGoVVm3bh/LemYTcl8GrTqxk+THUXpEszccsz+zatK+qKJ6wJENv0
pc0Y1Z9II0YkhavR0GP7ptCtqOPsvvb0qG+I0Je9Q/9Z5RLaxcfDWVpK/dBoInmcxlwe87AG+TTj
ohuCgietURwd7Mxra7TnCwqYNbySa7Z5GESc3G6nN/h6LdO4MRWEgWPaeXDmBjCAZrkx+ij0FDhp
v83Czvdg/O9T479jwNVxufLm/PunxjlBqm3/wgn59bd+nzk9uB6GwU6FjyXm3GWw/D1I6fyNo4Em
HNempAS/KV/r94PD+5vBUQKZh1nr1wrn94ODuiCPT7inGYR2CVNa/8rBofGx+svHjTYc1opgj3S+
QRW/758/bkaceUVnQiAuMbrHNUlg06b2FnbYLum0UWwyE/8WRqReNMGoQLXe2Gzlv0ayaZjmuFWt
hJza84hB3UM1ZUJ9HufcNJ80DxDoemi198jVo8eCActPItt67k2zO9dq1N3Og0eCI6lSkg9VrDhn
djgLfc9mSbxV0jjbLff1o5Ny86I6+i6nvOVdGcxwOqptPbor0qvdqU+BmD8aWSidUzvXs4rLxB5w
DpmkBD/TeWpWpd6CILHZmnspktNE+w/XKnooG5USXceQL0NqDTHqXV8o58xIrHlV418UGPIt6z7C
zcZsCQAx24g8ZLiElLCiUbec6VNOe3vP6Np+Ok1V39umpNcdx+dWH9NPOsKnTeIkEBvVmrtWz6Sy
5XiBsGJkt6SPwnTHHzHO9IqQ/uyogmdTbnTNCsCdsek05W3MFpFbpV1iAeEqSDCeseGsweTau1he
5tipLXbySnvFG2qde88aN1onHW0vcSZWRxqDwqe5cJ174VjhQ9NNurtnuWUoGI+ElR+B1S9tZ02Y
/iDUEW8UHoR+ZjsOrwEemlpSNWljaTl2wuG1lMUAXhdXJRnKaRqOnewW1EskYlLh9nytS4JQ6jaM
oKNmGg21HUVnK70bKAoYZqq/uTly62UxGLhTGO7MqtB/iNmYSGhxmj8QwsiXnj0oaztTUd38KWkQ
+R8j13EclRSZqY/gR7rca9utLtNJbfdxZDEmFRSDJNpb1M4NdWskMlaWldPR35pQM4V5ma1wwGkb
Uuvkldo+6eerS1pi48X4wTLAN5ielyC9iT/Jj20qHhrZYSzNGXQowbP0YZPPYU/lBEu9UnEeMoAW
haXvKbs7W5OLUo6rzkmqi0n9JbnkbGuOBfUDWRkgFrWPihJTCwcxhnxIFETzSN1WP71o6jAHjpOE
QdhP92qetvu6iePNbNfpqabtbi8s6DDsUslUKSWOn1ZrN62CCbMwx+RgwlMMBrdKjko+zXu15qOp
27n+6E36K62Hpl9rkbNKqebzzS6larJ0uu5gGVgEMYq9NxWgwyYxo2NtO2hKTLUbiOjbSvH81hQy
MGf0sUyp10mhlIjJCrZloWHdjeL4CwjrD2cEmOyFlVjZtQrV1mwy+JOmS0OEnKJlS1Su8GMyZ6Tz
fZfgd9Kg/a163eJy3vCg5btPjymQAyrvR5yCmmHIL5GLifWCwYvDh22HoWudOWKxSMzdDuV7Xw7W
fW3kV3bAp1kLtx5jl0+9wQPl/duKNs8DuZ8rwuWe2m0dAyECUcqrH7EhcXvzsa3rrTuN51RXRmY5
Sc2nyJFcw5mIUWg+Ac0j31gW7Vor8q/cVBu8G4MNUSiW94lSYo7TNN/rUN3rzuIQTNyzKajtT2HX
UBbqaSQIdfNOlXG5KcamxI9CNaAfi1bDjUIdtN4WrU/HIfuAJv+YKcJGL1W9g81xSSjKCFdjaKQX
OH7pTlI+uuZTod0BmrzrUwpwXH6ouSovo2umbzDfDFzgocOGHEvhUdDve030mmyqIGHBL6wJxCiW
bHL8Q1XafpXr409829ouciicoSGSQKHmTr6lhN6BMlhj03Ks33UGmwp6Qb19ljrX0G7uhr5TA44J
91iR0HCAK9jdM+eKXOvE7vqVMLr0wpajR7fPuq3KLyqAIikvDDjx1RhH79yM6pXK147KqOKljXTd
Tz15g3M2KBdPA4XhsKHL9traJacL+MNQqmlAO4jBt1eZb7GZXEBa83SoaWvJNG+bpN1DXmZ2oEP3
vR+y4SzocfJHrUsfHSV9tCKCebnSv7Wz98OO9L0uLZv3sRRBQT/cKtaHoB2afWWnW09PQ17F2rws
/IEt3pKPklTIxmKQ3qmd/kBiGa5kD44Io2mOOb4eCBprxlV64pS38ZOd6fNKz+eNWpmMu63YYNFd
dhotPgDc+stZKhT31m2NbZuk43XkVwctjrimzzHqvmaosj9y1nK0Zjh81BT4wNT0n52Jfvk6OyC+
dIHF7uTIQshd1T2gAJYxVexnU+5u81HO+7jqdp1ID30SZuw8VZwgXBdX+EoDHma5P4fEad3B9Cge
MqX5YWLP5sCuFPcy0cd1Fxd0cs1OU59zmZCmHPpqI1IrfheI5D68SEAEuHbLIX/UzH4HWvDs9VBm
SaR6G53C+H5qL3XiFB+AmnaIQD/wIAOx5OexIVlkTOZOcuynZXcDrsGMQxcLDmTdy2iZQC8YayCN
zLF2tBIrCuDbTjQrRMZLWElQeqoGjlxpOnzBLnsiv8eocBspfcvqtYltv+O5JpKh3E0VF2xGOREA
3ZAnPSpDP9EJoXpLsDM0lEe2qsvjeYjWFfUsKPqXQXX0J0qlyhs1EoAEzCmnXWoFBUVey1RBFm2z
+TD2xqPJxv5daXol2oUFDT2B5QwGGi01W3SZmdXU73jOYiHqvA8YMLdajBOrM4fu2lrlLehqxa8z
5a6YYnmTjclz2xhEKUbwCoQzn6E/5g+Asg466KSNxo+31sucoCQawm7QpvAtBcAC5DJs9gapxk1a
gXO2c5vhwRUZrfRAy5K2f/Eitt+l6irnqB+yJ+pMBzidrfvTlla0ZomoA8U08jfGp+neIS6/yqT7
YmQW5iS3cJ4cB5gaWAr81U6cPpRRqa7GQW23IJeLlWGMeJ3N5UPELwzvAoWLAflFDmSPby9qWqqP
0k/RZO+TqjhXj/Xis9H2G2jI8SVXM2s9kTBneSo0kBIkMMl4CEC2Qm3yYzvPuNWkZCnfltEZ/OSO
ziVqcC1HbKT0QEgUREg4bmN5h73A3c2OXT8rtCVWJNkfevw4yJAJBhKPzp8TlrrPOnM/OJ1zkju2
t5ZNKB8BmRxtsrxb4TXT2hqUZEN9Aw+IxLPXnY7PJrZ0lT7WKtUvJcUA1Btb9SnF+027dTudCnPw
dgOr3DVNUh9gtTRfsozTboXotXsOyHbcGPjk3ZXdsWjfmtj9AjzEGQ+vVilfiL0Zx8ierIDCyuRJ
HRqDGhM3x6WkmJNxX8DhfC9zy34n6BCv6rmLPGI8rLTIr2xmyWuuL3j0GVoZF+D+4MhZITWurksD
KziDymLOpmYjPBDUWBfcPPzYpQMYtSDUiiE+NnJwgqzoo3uP9W6jnblo+UXZP0HNYR0+fFa0SWxJ
A7x7LLcAGAsKNag42Ydlpa/m0fLYxKtbfnMHUCIwnZOefH9FrGw05WvfwUnQZ0HhiAiXLvSKLWxY
8wzMql1slqTJQ9GthKvlO6PTAYA1aX8o1WET0tec0kP+mLDn36IHucckLirmYbp4M8e7n2ZyOn3d
XBsWuFtVeyfIy6UpDatNWoSPWtQUq7zWoeKYGM1jIQi+NPSMpaRo7ancOHW+YxtJ50oz0j/m6Zpf
KXh/EmQGl6oqjhQal03XBmtd98Dssvh18LqTzSU/UF1e5sITj2NVVhtHxeVCLd9xIHW9TjW3WDOu
ENzoFBOIjiN4LubVvqrMqzdgILcj4yMv5WMlJutGsec7yCsqV2ZrCrC2mX4jurUwaWUxBJEYKh5g
tM6K/sQGsyU3UBSP2JAKYg8pj7sJt32q0W9HWs9PYwuTCFag6pQV82NRizGoWu51SRUmn1mjrbXR
me/mhHf6mNsEQajusEc3fKQ15lTH0kR1ovdY1uVPLsCYYOMWk9Vc+TFwR36l/c0Yt3EwU9vw2MB2
WuemjILaLL2NaXLh0WsXEJWS5mcqzvTVNGRFQL1pfbHd8F1tm2jtZaO9jYdsvKsn2ry91tbgITnc
fDTh3VDQdyEvLS8oFn5R1YM/t022ik11uuipd1CwzVC5URm4KPseU6QznFzD+ayYOXJNedHd+S0S
NhUxrTwx6k68GBkNGfMea0G/mUFH5/FPxa0laYlWPcFRFztqaG/rZBGdYo7IGJY63T9qAD+s4s7a
GFuDsiG9sjTshOnRBQvAXUE9qJn7aDkxJsNkfhsd+RHK6L2qMt4/lXEnu7NThY9U5XWYL8voVVGA
zksz33fJTK7CcE6z5/5wRYWA4lXbjAfkSo9c6ltCMm5KqWon0kR36cANTWlTUOBybhENoOZesrBC
HZuVW2nXvbvKinHmsQBWG/xWz/FAS10cTBT87hvewa9TE38Z4GlWRsguPjaw6MG9zCF5xlaBuJcW
1Qatr7jw2ALtN1ZGziWvahzc3E15N6Bz7Xo6Ony6zbJtmkCo9YXeqDGthYjSOhtJTJlAQxtL1I+D
ZF9OZqbfc7POiPXE5RbWFWVj0xwdB1XaQUPFGCIFYFC4DbTcp7dlomg/raSVxzlO7IMwXBCTOSZx
WYVTYA1m80CVd7V2G/2NOT49E3NhyI9gIs5R7/dtFZ2MkVyOJCF91mC2bujNJd5Tje467ZmYesdU
gg4Ty7qh9yk0KFHvS8NcRyOAuIIQ6yppu2jNfkNZlYZ6A6La9W2AURvCsCH8deo/YI69u4X0VoXu
vDlRzivGxfYMeKbcNem0t5p+JmlCIUZB10fVxg7PY+8Vm0Kyrl3HWNP3hBAsAMuY3C2xQ/PPt95A
0xyDlj1y5WPyD0w9pSd01P1qBKhEMDffc3fcUzST+mRM+2CxAlHQunDjCqvc5FmyTWNxw0DlXunP
MLeMw2xdjDF96TP05qXaBXO9CcoA8LMjLlPrHVGmMXxlqbnWQ3g1MiNFAkwDVUmvj87ULsV9OXWs
mUmHKRHhVda16rHL6u7QVsbPepbnyaMldZkv9Dm5aJzuG8hExS162BEOn03fZIZJM8+x3gzYvdGa
ujUtB8pxMFNifoUO4LM4R7bzRNq7JSSp1f64FOu34xiUmrqNBnYeeUe5pbDiKUD95J9yiezgx/ma
K3FnV915ElMKmjRczwB62DQwa+kGDe80Gq8G8tSoaaxsjNZX45FTmaqDXQyljjZAYXFxmQ4Dn1Sf
ECMgd9lxRtJDseYS+N476XuCUcA169uxq8Z9Ajd0zRh55Ih+ImhQBqYcN4xbvJO1yfG7vgVeRvXt
ZdakvnXHgVXKzIPX7Ix9I7TrlCqEkOSGHHjm17VGTEIhLPFcmwqrk2EY3EDPtQfOzqs+RRM/EQbp
zB6YvtzBjxpGwk6BfTbTOMlWYK2FyXCIURxWkHHf4WN7d2mEO4kb7Zb8Zby2R2N+xGxxS/i4o2RX
0yFaq0HXWoTcmgY0HJdlZW3nzgTV3EkfijD+crX60s76MXPtN5b3gcjfOq3Yys79CURJMOom04Z2
ktRvC29dAwrWAD6t57r/KWgdoacne43hz25qE6mX7jU/06n6zGeXfclMfc26LNkHkFbi6pKGr+B+
b5uYA9pvZWOPvlAByhay1w8K93qxoslDZ/vOYN7DQOQP8SQXNDatPFXUm5KC0WYddw49WvaR3Oix
US3ISqSi5JjlMmCTEx14ZNHsMWtOzRN6quVJqeZma7Z6jrfeNpt9ktfhrcup1mHk0Bqr4Hpcxy5k
4dnuHhTTLtqgwKY+BY2SDY2Pcsi6zWZOmDg+dEnjhulptU6XTD9ZIb7XSCqTiojomu9tNjpZh2Ea
uEsjV/9fdvbbr2ppsG//1yIhfnC54JyLu//z5/8JefqXwrj4FP/0P7BrJN10J7+a6frVypy/+pup
Z/mT/93/81eV/j/R8DQTX9Q/2sbvP9/iP7m/fv2N3xW8RabjbksFvYlXEDftf2zikfNYxRuaZeog
ihYq93/u4dW/xyilWsPDSIm8Z1nURgN9+v1n/6Wn/SNgN9Xnf1nDL/8CjDpokgayw2891X+o4Iec
WUsLdMUFZ5Wyj2gAq4+U+0w6Kx6NKq1oNeoFmNLDqHp2fj8nwvLeNd35irHq31MLYVi+VlFhaGvj
c+YoyRGXJ9vFnAKrEGuHjWgH29Gr1ooxA88GDBkBb4uGoX5UyzrkAfebEpV5OCt7qj/Ti6PH3O+H
OncD4qflvggnLlnUHfkFZoN1WeQmI7VrBXFCvceG7c1dxkzJ8ksdwlNuCHFqpd5tJ7uvD7rXDJ80
ib+aRed+mrjWXvKBEK8qEvHaFJnK46+w95zJPMxTOlVHN+YMd/QmPs5TPO5UUZkB/mjlwuwdMl45
fRCrrtaEfvOb8OYIqfEktNq8kyudhMgNWyP9uYdTai7AUg1nDDuuWL3SyVxdO660a9ZYz+yMvcfR
GqebcUGeCtin4+jamx6Yamj0xZ2ZKvXOlI1+aYqi2bOGC7n34Dkl8jnsLRumqqfkb5heLLnYaDYW
yacj+HFvm1dKz0fdCfdTaBlBVmr5F+VdPGkWSisnqVv7bttUO+xWX1ISUPWGZPxhaS69UVFCS3O9
0F7rIndfCTUTeHdwlI1u9VwkxTMHanIuawFPOR76l7AjTWAYzB9mlji+JZYeOiIePbmwol8uq4lH
f908mjQ/qLHYL+/Ix7pv7QBXEnVhocyznaNLvEZ0SdEORdiNIqUeaK3aGzQTiXyEyWJnWnQ1My27
pd16vglJ8vrxgr3lHslmN1FHi69iVBuYE+bWTPOG85AN+j0hkPxkFWI6xZNtnHWWbIEdh8Pt0NRN
ULbt+MGyOodhrRqMHJlCPrVtUzIFA3XNBR1lp2YOEwCTZXvqvtm8oz1En9gDIaMKYe1i6NcRqAbh
HBkeYooUOke9DCUZWJv5lf71chnfa7v3QLS38omHvRyQrSY9QJGp8QGSklvrUdwH/YIIzr5pwSgU
3rEvaLJcdd98PXp0m8CjJyKp+aboehQHqsXax4gYX8FWUI9/VnKG9u5CBKCV0z41lvJpz5a6MuI4
5TbPxLwyIF4xQ3FB8o3FdOgs7D/qVbJV3zhHsTABaZtmqo0s9b0njbEgxe0PwsTzYR4xbfn2ghQE
6MhFe8EMepVp3CpZ6FCzSRma5Okf+eVCJay+AYXuwiqkVmQQ62Kh+ExSn2/RlqsNbeugDe1xuWUa
CFg07l1z8MxbcAPyySJ+DaizjFlkhhn4SC9CaxAs4yyaJdjWePxIdkWjERtPjyIcZ6BGm6fehshk
uh072v+SBb7YLxhGPNlaENO/s45JEEJoN8NzvOAabZuK7NBtHgg021dKsHdNacw3g1QHLr7OgWx/
QgcPW+t9EhYDFjq7uk0LXdlowwKHpChyuqd2UpyLFnakvlAkExWeJFepkJabBvrlN2myxBhwP6a1
7nsV69hRqGdAUht1QVNGGJZOE7cXn8NTvbQSnGJl4aYsF6Jlr9YeLK5B3c+19qkNln0RZl3udQ36
ZdFKmkEAT/hjKeCS8kveNgsrM0zEA+L9FIJ2Nrr7eeFpFiqMdchX+N9SQFMUKqL2Nwt00zB0TEEJ
6pEjR9q+EURWqj537Dvk+AiDywxqUUa+vUA81bFUKNXmIPLQSNYhrvoXo1LjHZyG3KduhTINky5C
tD7LfuEhOO9QmJUvbelpHxeI6IRk+TMNcVyZpEavLTWSvmAL0C3Y0Wguok3NhX3NHImzqm9hNYmw
jl/0OepOTZFfaeKRLJOoPDQYCo4UCqHsLlzTYSGcqgvrtI2brF51VKpg5mR7U5hV4uuYRddt5vZr
6cTmFy1wPfC58YO1TY/a5GCsDzOC+w0NEKdYMVnACGt4Ft/01YXDarsQWekksl/wkPLZMGz6OixG
TS3JxnMZw28VC8l1sBLzNVvoru7CedVCBr1ZrbS3gSaQNXWVj7DH6GwZoMOSIhIF0zKWQObfcU3F
JRlaL7/OgGW5PaAgNyj9m0xdwLOlbnlrJ+nvBojMz8poUaMii3Y1LajaNG8nttN1NDypkU15hgHP
looR0La8Hb0d56bit516QtU1rvMsb2WUwGvI1fxIY1PmW7z3HtJJLw4hDC4+EguMVyN9OEcxHlrl
mlESw5jdVOS4jDDyWSa6u4Ru3yByu3xDir/AqBye6E/K6Apo5Z7GB8y1M8PnICDH8IGKA7lQfqOO
nK8+5jQR0Xx5iqyG43sIh7c4UdHie9U+zn3rfGi0z743XOAvVtvc0Thl3c8uQYvJJLDlQegaBsPZ
N3QDbV3pyE1tOf1jC0v3YNnFspHo9nHqsCDKkmrbg4DdyTl3bAoXovaQ6KHcmElkXtuorG7nmryd
y5OrX6XpncYI9KLQd0N9uIFf1dDC/llLEuiBCyW5EEl6wLcTVAb0ZEIAN5ltPo24BRhOinyTlAyy
TtTnD54biWVyqW+ES5nM2AojUOvwy80ijkAUza3bsr4b4hZ+c5XPp9g0hyPVq9GP3mPf4rR9hZ08
rynqsuafVp0/xBASyBGnzj3YPyvotKxjGmD5YqfGGTtDuaFn9zWk/W9FyC++SUV1AuMynUd7PE2h
Zj7mC4G6XljU2DH7bbLwqZOFVN3AWUdFTprXUSntVeRJb1PRwLF3Bigk9MC/LhIAcw/yCfYJGusp
AgFq8qZIa1o3k6GunIWQ7XmEUjAmHsfu6FS2SQ9lVfQXmAMRC2B2a7Hq5I+pYpf3XKqyY1kvBG5r
gXEnw8LlBvSisemPxIWulaCwl46KBeI9GOC8SzDC2zgF8a3GenRyUtZ/DSj5XRQuGHBKUe3b2qKC
BqVdC0YXlvGUphb9HcMrhtTUrxw2RdsB9+iNGJwUbHKjHZjHygDu8vgmv+nj7QIiD7+Z5Bkt3+XK
nmoTvtE8fpTEk19tQsXqgjAvIi9c8438LGRRB2lRepU/lUqzZ4fh0jeVkXOdm4yUap1R/6XRGn0W
o55RgUqGkrkSWy4gvc+wa/S1Wc5odoVN0wZgpvGaZekN916fChQKjnV7DtRQ8AQdQu0wL2R2HsJi
HbuuukNYUn8SlrJW3YJwlx2Vu0SKog2wzGbF1aPZtODeLWcmJw5QeaQKrVX9utTTvcqv+nWpid3B
xwg3zjctPpra7NC0skV5V9p1/RtSfqHL17G6ZNZJMaySWb1zqIZmQp6i9KINnfZBH2l+w/qLA6HX
QViR+g3Ccs5L7R4IlyQXEOImqT4SWQAFXxVl7hUPzhhnmXkILTfJjt3oetXDMPW8alX3OeKhpQKa
mzJOfFubqW3JNaf3S5w0a8tLMmc9wbRZK5DaF1TGNH4JW8SfA3EbCt5a6wd/p3pVooHqY70X+3AK
qU3Xendcq62bHGTv1ucaywrDt129GHzySCdgQhoRsFhhAUqMJn3LNkZQlyTG8rMJVe1cJaOLTKGx
D8EqTI5W2g8zYXi8LJb9aeaCoAHV3bC2KSDbWLOHXrDEulO7aA5KIYo7dYCwAPZnWkxJg9yxFmVH
FmMX4tYHKMbkCkMuoljCCAB6mtzcOLmlH9WyNQ+N2nAFsFTCYnk8ri0bVBLVFXw9NRPV45j05jPV
AcT/20QUlNtoClXlap75aOTpdYDy6Sd5N70g591EqcvLCiBwvB8HdiR9GiX0x5DTZsMVIZh3dDs0
xqJNtOjEkhyvcG/c79UcNy25T1ttpr5cEHEbizR9iIgMvVDZYzMztf0FzFd0X1hzC/qLFzssiOMp
Xsf0ZdFxflFC7EA48sd+Y0uh7mk5ru/DsFC7dVLxR+XsWfusbcorIhQlWbVWPzVxo/3QhFv/KKvo
KSwc9WSS+E+Q8gmXG7pYlB+WNDit1KPjFeIe+BFobUr8SudMSM+8K+P6DZs1gBwxj1G8gvEx+3Q8
I90lc0QRpJqH9k2WT/lzijrw6KZDuHXptIwoBNF0pIS+e8yQsT57RSNnrONraYtIgD+PyiBtUj6E
WDFYywJXmlaMHtx1FqTAOoyt4Z0kiIqRXiG53lTjdFs7bhavS1rNrk2EJUit56Ym44Npv3UVusvZ
o+2HzEz28TynJ4vy4X1BcOySW6yRndHmzaQq77lbzUCezNDCYgHWiEIkDg3VyqbnjKNC550/IGSk
zgw+pprXuRThttP7/EpPFBnjmfcViRc6nbDOHUIgU5RV69AFEq/alTBq/JSxrGL+XC6ymtWcLIPL
dVKq1nKC0Y801YMT87ZLi/pH1dHucKNlaWsQcLcZxsC9c3vv2VAjdsQoIQMLRHv+xCmvDnQ1KunO
jquCf7BXpueuHMX4MA9KyvNV6Rh4u1uptoZD94cEtiWoIWjG4chL0rhuUEU1arzRahW95/+zMPs2
NjtlvMzRuKUiqn5ghz0+/WH981+YlrUlFPYnJzG2aJq7LcyNKtudpeT0j65lUY9DmhvacCG5bK0V
D7yPRnOVQ8O84rrrMHrVC2Pbp/oBiTtQzCawYm3jOuFZyHmD8XPDj7r15pQF9b/Iwft2VH9byU2S
1kTrFkv3H/Y9hUYsSA314SJEc3EEd0X8lv3lH78Ci+/7ry8ALa8mDk9yj85fXwCLeCxDL+2Nia6u
lv/YSh6UThV8f5l/xwr+yUqSklj1nxiE25Z2nUSI5I/Rgl9/73eLsPs30gWL19iwfvcB/24R1sCw
YPNEn/qPneRi7uex1cX/+38Y6t9oeCKExtvH0wlu/0tQlb98WjDbLxZgk8AigilOSn6yP74jpdq5
MSC6aF+PJe0zBVBGI8X/sDJz0B9rNYqbj1H29Ydg5Xb4x29UPM9/fqvy1QG7cWmiz8rwTNX6y1fH
IctdX7TZnn62+Uw/3hwoeotUMBcU4lgdmCe2azyYdK1Dl9OofFhwEnp5ojNjepxDCUmqolaFZ3bG
I5nE3FQ1QLjhXWJspPF/UsQLt7OGftI2pUX/GCbOJJEKBMwlrZvPXG1BboCfY0gn3ppR5F32Xw6P
YOnXCZnbhl4SQFOm8X/ZO7PluI2s677K9wJwAEiMtzUPrGKRoihSNwiKEjGPiTGf/l8ou7slyi2F
/+t2RDvcNilUAYkcztl7bee+1mjtNEkwwlIZxouaqS+ViMDZ9hbJhldPrFPAQ+FjYl6DeVe9CB9O
laf7MGM6Teynbkrof1HuLSpIC9e8ZCNQHRA3ms4GLXOe0tc+JOdvw56JZr/eB2G8zrtwBMmSRpr9
jL9h4mToo0KIjmVLwKkgt6WuhkttugQ6u6E3hGcYsxFTcErR9n4IdWfDbiOHSxoDiKO5JKmBrlhj
hb0HacxPhkbkEyTdpFWxRc3JmUObo6ada+x0cI2gNqjlCG9ppGB0iWzIHZA/zgLh75d8zoHoXRIh
yms4hLwGRSCh855UN7YaTSKSJIaidrcd4cUt/2/GOjWvdlL3Z04qhFCkcx5FNidTKFj0q2FOq2ig
TeEa3ebAXE4GeMStB9/qGnHRz2kXDU3S2qqrC04MkwEzh2K0HQ46bfKDu96Zxo/09tInHaAelBbK
OcLuSvbwqf1Nm/M2iL4dF7U/1iz1GsGMhRHvWxggzwl0UbZ/UQmcuCn2ZIq3B0z/O3PO9ojmlI+e
CB8KrYT0sPutt5pBGogkFmT0J0jHTd8sNN+XX+ySaMw8jdzViHBon4Zki+hDi/tDz+RaUnKhikoG
STmnkdSaEW3DsfRfHag+FMnm3JJ+TjAJe7qR9EQnrIWTx4EIn4p2KKI5+AS2qH7H6XzaDnWtHoWZ
PSQax2bHCQlNMYlPiU3HeHTmRBWLg9uGDifGOtQ+6HZZFxsiWDiBeC9qTmXxqxkAzZzQvqB6XCcq
bnZGxIKfVsOxvya7zBkvoleAp50wIDBmzoApfdJggtI1nkez886GWxAWYw7t3k9Imi2syUf0QKaM
nNNlxJwzAwxUHIc5eyabU2jYq9l31ZxM0/VV8lQXUfLME82245xg05Uq23VFUZ3TOd+mClsoYJh8
XKD9QnHKbHt0HmTi5Nd4nKAiKWdKWsD0Gr2PjSbG+ORNjbjzSeLBr8grscvGhhZI5cXxoUCLc9uh
07rpG9J5wAbP5uhp0OFb9fEJknP90KXdQHmIoq+gZkAMJXk/iDyTx6Z32mNrg9xao99NDjonDXNj
zHlB9pwcxIZ22LZKD1d64nubpiZhyO7JGiIrd/pE3gf5Q762L1ISiYhZPGVzRlHQRaShX1X9BBiZ
BBlN9tyaINqomjOOujntSMy5R/qcgFRwHqIvIwllw0y8IctvXKk5M6m6pifVQ7zJrAk+XWENd0mJ
Eiea85bA2oi7YM5g6uY0Jjsw+jtuSHALBbf7hDDZWPYW+U28J+2qnDOdhmu60zXoKZ8zn6o5/YnH
ztuiDfXGd9Pqq9AQYisvR1A1BhyKqHdYizonTwoXPdFS/ZwylZiUczzURW9koaAsBz7aMZTRdqDB
eqjGtD9FQX6pkE+ezTnHyqSsvlWAnjfjNeZKnxOvSELRT36b+meNcv3dNPZUtAw5+TdlaWRbn+Cs
7BqhZcxpWl1H6U+he82XwdBST2bzfKhKVBahB8SHm1Gcuhr12pzT5c2JXRowwINZW8YHznS2CaZQ
C5YUS6fX6Br4RSov+SzdnAMm50QwDBR4DYiHYi3x1wFHx8/JnCCWzVliNVjQB6NJQJy6LZ7kOWxH
62oaFJTE6o+SdAgUsK469ZTaXqqyo+44Z5dlcYnIkbfHvSkGss2ma8xZGpJ4VhT2cMAy1pP1Y/Tn
vm3EwczMYuPFdf042La8jDaSiMnq1VbEY0SUSVc9O35XfvHawn2b4rRF/90Syuf74VcEWQnFOIW8
sK02Q+l1x2lkI42rsUX/yOckK0YiXuAUwZlMZv1LlSPbW/bmAAfYUVpyyCKrfgy6ol2XALv2np1z
frUdoGyFZdQboFH1Jy8sHGdNgET+RYShty3qMTh1tAGOvUdpOwOCsI98D6VuahK3arK+ITBss3Nr
6f5t4uXylBoTmVKeRC9bau2JPhgSfStFwpu5iGv6ovtEkrqzMCvkrjgaNIoWUgzdXRVK7wZE7PRN
F11GEkcXz15z7vExG1rtIYIi8FzHJVNPiuacSoSWFPOkXRGWoqjKtLpX3mLvEOcYWwnTUj+tUg8z
Nn0S29u6LZpBxgSQdEIkNTqnhOAuMU17L0RcVhs9Fi9WJ0vI9YX9wUOfS+trFDcDXBmmwcm8TLOf
iX4wGUC2PNScZ7agHpb9VMQrnwbGqYMtgDUa+hSZuuWlDE3x0fXafj267PbrurS3mpOgq/QdahKI
0ldog0CWlaLaI/GWd64dWq/kf2YcLdtKrbqh9z8YNj4pcN4m9bzGeLCDJLKQz1TWJQ3qIML/OPp3
WVi42wEoy3LQxY0XkG28dHJLx9yFatRyoB20pketS6u/RV1stgttQh0Ljd7docenGUuFHLjtJC+U
U6tLOlX1LolMEzg+eihlozgfBrh428Bo3E/sBcyHUfjJBMxBuG8eUWTPObn1GyiDT5Rh3bWW+Hfg
62XC99PbasE+Re5MprxwkbRJdBiqRts7uMHgzqEipSCs1eo1rqgAcTAOhoNJrJxdsrxNqOoYmhYK
jyS1LwF7040Rs1h3TmolmG3wuq9ErYjYwqDVnUXY1eiAmsdCb/LbHh8b0DgU9FvWOyJorC5FtIRS
RAOOsTPLzLt1DXdkVXDjZzZoDgLYBI1vPQW7rkoCynspbGzXIHGAkMPQWDKys8tQVjT9wIAk9sIF
tsYJVU4g49Lh3mkIJBiUGPaOPhW3iLLwbGTCaRgcvovSU0UIMlNzm+pMK/gB5x47O9Vi0Zr68KEn
VuCjDgPvo2WyByRUSVkAOmuK5GnrH1XqsFsJ7WCv02an9KWD90aqxQqGgjbYx12PeG0MRXLAn4ps
IO6NuGOLSXECKUwov4k8caWfIhmbDNxTovZugp76/th6zcHOMLQQUiROaEans1+jS/XTmExVsqsO
UTGodcjG/0kh+k0s5yF04mFFM/BcxLS1Sco55KlrfI5dytowILJlHeDwArvnUGWkMTdp0FV7ml2r
utPkuhLqBbIySi7tzqvQN/pR76wyZVAeqRGsl20xbHWhEcBjZ3ODwDzGmUFZPQFm6pti0014qhDu
dCuRsbkB53fbQ6I+Sdt6NiQ+jbFHgxCmEPfS1KNhlmfcmHxAGp2jlsIyWi1K1ypATdYCS4K3oVQ6
HdBh30bA3h5FU1ARJB6Lcq1TNBvDxR6jtFEtg7QTK1VOSJKsfOuiJ1uoOBHPk2YSZBbj06Ihu/UD
272l8pQuCbNMTwXD70WTLrUqDIB5K51dpQXTAT2vfprDxMiIHqyl8hqWORnFe1KRvM0kW7WkXGov
J4seeVW24bnQMlb2NJlubZ0vl3g0VlSbc06omhZtJMazXx8Nfz6WOiY+NKwMwnU8zoc/HkujADUV
iJh4n+SSY502uqi1lccsbXep88FCvPIK4tArWLLJQ/71xd8VUDiVOiYSH1On6gpnzX93ccytjTOp
Kt4bY9m8qqQpbsCDR7de6qf3v77UOw//fClhePxvPv0iQnp3qRhzqDNGOZeqzLqAUO5RvCumsPz2
6+tcQU3fFYWuF7JcmGyGiTrGceYb/l3lKQW4gjnPDffUF6dN5DXW3ukAa2RF3F7qJk39m96PMApN
Vv5SuSEn6oF+460GhInDNVaDYn39SP+rH/2mfiS4+QyD/24w/xTL15KU6OL76tFfv/Wv6pHzh0cd
0SZbglEz28n/LWvzzT88HrAJ/gU3uQs7699FJMv9Q/eECZ6b/2K6ruBj/FVUghKOVR1/gk0LEIMi
n/AfCNvmUfufwWbNfELXFrpJTcQyjSvB8PvBZhp6lAJeco5+WDY7HF6seEbR7NQ0pWrZNtJ++e4G
/U3R9+8u6PLOMrzRjzjX0KnvRzffujKr3D4K2/RWlNTjrQJPdHEyr97RPDP+UYn1zy/IToH7hSuf
XON39nlyihDVgWuipRo5L5CpjTOOAONB2v3vSsY/zoTXS/GoedZUsnVXv0LXv/tqsI6isEsN65jm
g/0Su0mzs0naxHFrhsa5Vcp/dNPEODeBPf5mcvpxHvzz0gZ4eICMOjkOxnzXv7v0UKf9pGuNdZRm
AtbHQzO8gC3EEbsPi/zPZID/SnszUGK+HzSMQAPBOl5T5vx5qvzuamOZydwdY+s4lHDoFm7V6P1i
SPQMPnnrIokrRFJFBxy20ltiZOjlk2WUGfEQGRtG3Sz8m18Pqp+/vgOoxXGYL12HLcS7KTMxIoRx
2IGPGCX5un5OO0CnJrb9/7wWglSKvvMM7V7Jmt99+ZBtVRYxRR+FHKh/WBpYAWJB0PCb1fOvv9aP
S878VB2wMRx8EJ/aMGTe11xbNsNO2VnHPojepEk2YGfm2m+e5t/dOyYhitRcjFnq3cME9G+5rZlZ
7CAlXi3I3Gx/HPTfhkopLv/6G11pFT/ON8A0yLM2HSy0rKfvnpQXCKNXNP2OIBbSfCUwgRzJxZDO
IqMq9uzVqf1iORMvaeyP91OEBj/sA7H/zcf4eQQ7aI3RmMyvqmW+HzAEaxNKxjnhOEJvoUZUGNqi
DnzvpuLAvERBlufrNDXp6IFcp7h+fXntSuLZ8GWz+/Wn+bsnYEEHYsnnSbv6uykqzXxnJOKalxdo
+T2CZwRRkNOPFpTy9T+/FL1CEgVBGgnz/YgaK6/BIlSLY2xzeyki8Mpq2chU7zk8iV9f7Mepnunb
4nyvu77FykKH6/3Fqqgts7qutEMAJkhR3Guq50JkVPkHb7z0xcTs8Osrvu8ockkAoTQT0WnPD/j9
Jq2i4Ej5lGBCPWjirUV5IlvIRo73zqCN97EMeK7CVuMl8hLzIQ55pXJcIkeXGv+w8mKnBl7H8ned
QVqLhgcDwIwVBk5NGavYKH93k9im/jCb2iz8OEZdBqKvCzFvZ3+cTQmNSWBQcEKSmY46R0Xw6WNH
o8ov047Sez6NIRaipMHwUibV5KznVupd02gZCbUJeolFkAc8yMAO269UepF+IA51ODMp3iuz1ph5
dSTbmLWNAXCZEfrWCzaJ8Z66fLPTyeX62uiO2Lso5sh9xYmzH8ykfm7BJB05YosDphOsaBPHigvt
BMK3HWH6jy1pVKQ/ICozdoZEfrWQBBINq9yPsMpAOgoAv3excLZZUXMNjzvtyIiOfe3p+sLqOcku
OorAZxmVjJDKMqrnOfxMbbVA+Q7VAFEecXjliJEao4gOxAm2X9Mkq5/dqjCrQ27E073hsWvRzFbr
F7O6J/5sTD6PDIGzQ8LvAEnzES8nY69NnZc0NhntVmLaLxPOjq9om+YVuu/tl3xKzddKBeaur936
HvEBGauDC3gFwVu/YP7FLkeZlxXGmAzjQROYSazR825IUdAQqVrc0SAOHjkgxttACPm1ka1HpYMi
aatM7g+CPfdeylA9mj08msq3eE5gIf1HY2zk1zSHsrBwROuvlQyQRlAG9x87bCEOUlU8+H5Q8KcQ
x2c8qJb7ZtHSn7V0rKgEm3ubSgLZW0w5ntxdCNyScpzrMrKtCNMLmqFJuVDX2ZhoCbWNsM79Gz0x
UUyVkzOuyW2hLmcXmQERoGbUpMQOv7hOyt1EDFbByiy9CRO/Hrj4/eb5UuvdWm6l1cPSN0eTDwM1
Kc3X6AvlVwdkEDlKejiF61x5xjnS8oxHaeMwII3Yqwe6fqDqiWkP0JIahWAs94nmP0odx/HWa0k6
AGk0Xipjhi+2ZB6Omwn2GAm4hW0iHSE77qQIXw6R4+b2S1/W9osTdVRmZNFgn7Yno/lANrC5U2DT
MUeGjvW5INL5wVPxdMrqPlvVciwpB2qZ4VFB0psD2bv9PqRGyJ+SjSNubCLR0TwFDjIIhcAZZhTs
WNdOpjOtWv2YWxFgFewEuHZtKZZo7SzkbGp6SH3ymuGqVnAgKYKzM3JSDFS6LO7aShIDAgs7/1ba
TfvmWarc27QFzwQBIWmeRtqXaOyZmZYKB/F60CtqldSoqifkKY3cSHtyXkflGitJf+umlDrMGo7K
LpbYropXRlJimCy78uwnPcnhpLtHn0OBFh19WHWaHKTpdTEFR6qzLpwVOTjPVZy3GwIV1GcnHMoD
6VnhhArZUp8hGuBusE21pHrNY/QCe1YBD8VnpNhuuyp6wo9TvXG382aUEIqR6uSqaXJtDSunX/Rs
XnBjUWRkYgoWRakH911KfbpIa4LnmkhuJrubvgVhOayJbNbuJr/Mn+K0t0jEhKlTFXG6SOpZ4Jk2
L25r8X7ESlsFSKGWlLeMTU4JO2lwoFhjpDP9iwALW4oDj1wGUijKlqQ7+gVo8R3XC0HAybHCHGBQ
vDYFLp5VEffDwgoCLkRXPVjhlI72Xkn2MuyAaC7raGszL7uPVUpBZdkXcgNDiBJppL+C2yqfECFh
dPQNoLYa7nmU0jq1nja/Y1VSxI0zvd84Vk2xJtR5opzek5vS9YuL3nbVJZMtg1oDV9i+TEFrnDUz
4ZWQlHjGNYgYMzliOGWDjTK7rZfMtu3XsCGucFkq3yDaVDFk9bb3HxuE6eHa60ZbX6dxNBcREYv3
CxI/M7U04bM8I2odLyjTtKU7Zc2ulT7rsdfZAQgW0yqBkWbznwZiTG7TuGUKYjZmY1aVzLYj5yiM
H2zhnF4ZD31l8ep3kY0NZ7SScWcbafVcVQxbhKNolhZpVmTPJnV79nMRxSpDlBRZF0Ykq/yznURe
9TZVvbWQvdsGpJ20gDASa/iWewOIXDvV7E+ECfl7ZLdylyH9i8jXCKlgZlCOvtAif0kqeFw24uRw
iVKxlk9AoTrtAxW3Uuw8aqbnvknoqmVxuo6wVe2Q0ioc10X1UfkhSj/ftYaPPWEk9zRj3wDDPI0E
MNyms5WaedUlOtEnptfqKvNriH/0q4rj4UOIiLqicaMl67qH9bqwQndObozidEIqLt2Dg0caQduQ
VflSOszjIIDIbd21/qgfrbqcTrUkntVRY6wtmjztUB3wFJIlmx0fvkmPOhlETnYam8a6VbHKbmvD
6u7zGG9SUxrylYiObF22Snwpfac/toATcZcGZuwspAcCI43m0nOnKG/mNSElkvIjvmbPOsCL+RJU
2vBhaMP0zuiA4mJBtD+ng4NOtskin7WSTvuinkR49mlLnprRFgcNSQOkyT6ULzg+qmPuCn9Nrbc7
GmjpgoUF7aDZGkx5GxThXQ+wzjQBSFuBO26irMAIl1bVDje3+lDFUXCjTx1QhUgn6o9S5zNWxrpb
61Ja8WGMx9FeeqUO78QLBi89O6M+VITadHLHKVe7QZNXftQJh8Kam3Z4qkzN1RGuM3jOAyv8G2ou
eeogfGyh4kzHIpF5tsJ+BEuYnr/YR0xuWygsmOIrdhbaMuzd/i40e4J+kO5Bb5ZMec/p2NLFAWEM
VMdkGhU6qR9LqFfFsDJzkB3LDMTGqXUnBVKBwFAPkSkOKwI9h2+l6XTBhh4T6VBVaO0tq0bYkjlq
Jzs3vpe5UX/sjEk+0p2y1v2oUsSGhLqTOG8tLD0ik3NEfbgSyK/jJUqU6Kuet6xDrY6qOtCwB64s
btWlhzmwLTKgQEsbhsQtuP3xo94M2smOW+SqsaCk7ZHA6oL4KOxNLV0b+44ZY+fuGLtvAcLYT5Un
2lc0ru5XciqdeKPDd6c1B24XZkWZwUYKPFG+qVbV8aqJ1EToSlu92dEYXmSSC1Y5zPkHMYyYvMqy
qFcRJKJpYbkNsh9W51stG5K1SS+5Xfkhe/ZQTXTH9ahEBGl3Vusd0w55g2a5/VPkTGVHFJFKbnXE
1PoCNWp2i+aTphhZytpdpAmeWkYBib4cxpqxexwjGpV/oe7/Vwv9TS0Usq5DaeC/10Lvo/Lrt//b
y+yl+Pp9OfSvX/yrHOoaf1DWvlYafYccw+/Kofwnj7OiDvDyncuXKBW0OlAvqJZaczH1P8VQ/jgQ
tNewCP71PyiEYuZ9dw7z+EtwaOQz8LkQwv54Dqvxfjc5WI+d5kr2ZVNUfgCF0Mbr0PPzdWzaT0Pe
96dMq2Ky1YkODG1trw9oA0pcmctcRemqklZ+5/d5ccmIlLUDHRxVlcFRLK3BW6EdAymAQWdp0e8i
AJjekCfdc5X1EGBG45JgFXrxRX5yhuwktGFLYz9YtY2NIGfIUeX3HYlwTfzW6V18zrmPy5rpatEV
ZY0lCqv+iHEef6c6lr5+cQxJ2lgzvJQjIi47bdaThbiqaeM3iSxqlYtwWruld3bFuB1it1pWYfHm
Y7UYjP4+GMk3tmLYgmZ66iZ1IQD1qIf8VJNgTIvil6lqcUvQn7Xb9JD1xmvpOk/1JMkrDLJlAwnp
U1BbO+CQzgIKFbYYGSiwjEiOWvGU9tmLy45lo4fDvd6kp/kOtDlbfivN3pJ5FpZhm2xEhs5E5EO6
6AhLp0nYP2Dvu/eK0Vl6phPum8x/HbDVbY3I2oXhxLRhlnuVzbWNQXJj9Nm7HB/MqCO3MR0fnGi6
HyrrKRJEyY3ZS1MnL7i0z4Bh2OU4llxbfKHBit8gU12sjGc1iRYIVQXFyUoPiujxxQjViKkHrSOY
GfrtEc3qgH38wjf1aB2nM5JH64F7VoAXQm2+l1H+wgTP8WFiK4jTZAJFTK/T4gdYFS6D1C+tOWy7
SB0ND8sppq5j5ZYaqY/Rm8j4MduIT2k6Hk0ezs5jsYfSzjdE2vSogjYAX+Rkq9gHHAo8dSAmnCyE
yLcU5tbkUE7qsbHqAILM+ECc4mqcCg4FUdOusK+9FP3gr3FuvqKDP/YmyW9J1EDwq92neNS/EBh2
i/WZWLHBwA/S7pTdNbt67B9wge3iGAASgpYdGykMATBBl2nbg9FBx+mUU7QegKgtIdyKg0+XGeZI
i5EOefeikvojIaSvvhhgbSL7ByyaHTCqPNRN92CN2VtOCDJd1rJddfn4IAKawOxHq00GOR4Cp4YV
E5fZ8nrfjcI50295KusC57Jln+Fyuhvqsw+C77mIRlSQg3CeUApOO/bSlKWM8VyZWvUZgyVppEmE
JwtfxR1u6nKVjWFAAh00QBb6fldD9kPBYvd7mTvefuw17TaNpgxuTZXfFlo1ocbI+kMewcsytUy8
tob8PPWNc2MQy06O21jGGKIavFDJiiKTWCFMHV4Ct4QGhX2OXI8Es+pjWgSP+Z/xcRZwzEVO1scY
BWerSD83RBIu0zFbjyyKSyXiVdVODdyOkWNO4zhI5uKxCYkaJp+OPMhzRmBdMSfX4TB+LDVcGNA4
7HXf2S9jMYFNLEwsH9B819SDcGDi6q+ovmwwsEOLJJL6YrQQtUOSFEF/mK+lwWFX1nnF/k+HEmga
G+GWPLeJV6BTDMM6MAgnpr11a+lutx1NBt2Uuk8umZQdao990Ddv2tAcLSf9nVL5p1mcbg4pWeTo
Irj+qRNCk9bqCBIvd+yJsXCgEFsG3niO7fqkAsP5TT37x9ItYb1Qe3wWNGFbSMQBRf+4ZvjW0BXO
5BY7mH/lqjBAAGbsfBzBhP7dYvo3fbMfm0vXK80RO1TOyUci1OjdlQbXHUWCi21ntukLiRUcUJmO
E2OYcG0siGLnn/TNr69JFPF3fZ6/rumxgJN3BLzdfddVCkXhE4aLamqC5rO2Zf9QjrzYmoBqqLEN
nL8vBZEjXcLoN19XgA75+doUOnTk7lSr3weUUccbVMLhbMc5AgZTmXuXidicebo4wp5Jd7o/vg4E
H27Soe8PCTIboFzFLLJC7+cEDFd1JIiQVVfYO9+nb5Jg5gPJA/KN6dtzTIi5CEHgx58Kp9nkdn8/
5uGjbkccakfr3HmZhhKs9Lc2gqPnkKLr0oJ5sfr1Tf6bIYSoX6dDTHiOjZThxyFkZiAfStMqdpEJ
Z7DUL/gjL/nsYPrNdf7ujkIumQEqaDWgC/54IX8wvJH/yFj1M2sPrekyGbG11jMm4cLxk5X00lMb
Gvld1k8X0kHzu2juD1gqfKt75uV5q5KkbCAMczxi2cHTOnQPmu+cBYbYyGO6tykfLcNwriuN5vgU
2ua0paZZrcd4io+d3sj7Ih0fx4ZlH3WQdWhjjzIIQTRHq4jfsOY6iyKlhAnAudxC+XoLSvXohd1G
tXPociV20QREIirgpMKQBbc3HqGpcDTv1AUl+xzmy5+N9/pzMxdmXIM91q9v5Pt6Pe+8mE/eyCgR
YdGX+/E+KlcrQT+JYqcGVN5sJ0ZmNtCclGgH8ZvW0Nx8+0+77M830AZ8xtMiYPyn5lxjTjGo7anY
2Wl/b8n4kJe/mzCvb9K7a5AlaeJC4u8+LZQfv08c1ahKdb3YlX5P0moMw8wKFGIa8zWG+b1tcZOk
prXzNfM8BD4M8SI7aGPwCSHtF1iLnLZzFPRelohdn7CIRz6zUzXlJ4PAY+UMYu1SUNshdVOLxBbD
otOVvMliAC5e9dFr+deO9MI9xYVpSVAExSEDukjt19XGbGgRCL82t4AWZshC/GYXDME6Tk/9mB5S
O5zoXSVsUI2B3a9B9G4R0YfW2/uyMFHUCfWbtpb1N28sz4LMRBgUdPnf97XoO7RjOeXFzsg4KPRo
gpZxi23O1FK+c8QdIFYoWWWTd87Jx1oGsgH/ZeS3bcJYDlL06E7RbYZADYvWMcoV8vGnIakE+GtX
LdLeOUPKd6Cb2WClTXInGmaiqsQVSXDWo24Or0riF3PjD6Ngd+jXfOGGLOY00h8nNmJQwaJqi/CN
xLfhPrTxnSYN49OqmPikQ4nT16wEwEjmb01bPfpV05/+8UvCmjH/ZQif05v546Aawhqa3dAXu8Er
VmxxRjA3fBxLxwJbhb95ImCAf35PkHYAj7JJUPB+eidrS0yoaTqIfqYs1ga9TMrTySFgpfINno8i
L2ihMGMAh2SaShJ2gGF2gvKgFtAKHTy0PhzRvK/XvqPwUFKJRdzlQQYy6HF4t5itJZ0udvtjUQpq
MPI1T9T9mE2UvubFmGEWivQFqTq7VGKLEyzAdVeskpFAbLaroIUTD0C8fb4eL5U1ilVs84N+kx4c
reU3qqHfENcLE0q10X6kR3o9BIGawmLTpuWh6IaHGF/oChACxquao56thoemDfXFZPk4OnvikoxL
rcUHBIz1woAVHxfptJr/Aet0vQigZyyDqus3hkVQ8PwaydE+l+7w4ITzAYJKK+8T7f+sZrekB8lp
hMK7cit+utHspzoBNlwAur/B7/DaYDUgyIGjQhafYsGZxR/ZiluZ9ZRE/f1Aju1SlDZ1vvyg9YSz
5bjAmpAXuG2zA4fibR6wssT0+DF9qUdnaE9UmD5HcigOqWGfewltxWym5XwwQmgeb4e6oSnJzj5r
rSezgd76m5H7N683ex3sboS0MqL0d+tkNoGnMC073+GMei1kfy911r2eYxZw3mQ177+uR+2y9Q3g
lOz0ru98EdE3GWAJ1gm/VudilbZFsvZTn7Rz+OCoi+GGI0Uo1v7YTbtsjoHuEUGQU0EKW11k4Sut
Wv9E159OQ8i6SH+Vvh5z+VK54mxqzDFJOz32gu2W3gjS3vW4W44hQPDMY2cdcjBkPYwE7BYyAIc9
LLCHtmcGbcz2vvE4kvpdduq77t6yu3hbZjT9SPlCdDuoYx4ND0RcoBkyNDXnu746EgV8U7X3LqeD
XRo7555FhENm9yCc8TLv5lv3X+vr/ypsv6uwCWRF343Vn0KHz9+G/zt8a+S36Yf62p+/9q/6mviD
6RZFAYIS8Wf8zL/ybFz7DwY13T/qvditKZf9G6Nn/IF41gVHb3N4QmzIFuBfFlbvj9m5ik2b4zPb
VJRl/6TIJt5h9HA5s6O35+ME7xgnpnebJ7NuiKqHBbnzew3LRdGIdo2GFpxJhNj8CK6k7j+EZLQd
Sh2Y0r6Pi/YuqrQ+3yKdw9HSND0oc7T3GASAAkFEw2vJqA/ZdgZWTPFN6kBJOQiEfp0sFXyZc5ga
CMuBsAQPo1nYT07Rv2TGRJE/yx/6GpIQs6u6k43/UFYhWKkC29aidDLaA5xN5KIhNOfUDbNT1AML
dw/ugrTJqtWf/NQgcUvTYvO+KIb0IBvgnxxW6DPNUuvBwesPQX8852MJ+lMzjPtAgcPKITwj6WqA
SNOe4h3q2fLTGkugjmBHwozag5IHa+IvlSUTAJXcqFRhmmvc6AvPn9qWJvltKnXNntKe8rYe27ty
meTdXkGIXboCq9NC2gNdWLOYeatO7uf+pz4hn3FZZJ7+5ObYap2q95e26WPr04nxaQfZ7Hut4+oG
3lnaH5giZNz6yyEuRbeIWr8Bsh2jo1gMUiggul6Xr8wq1J67TtgfsLvkuA07Ydw0cHr07WAb2eOU
ZmB8+7Aznpr8mqQ44uhBbR+Nt16VaW8qGvzlKGo2m9EYfdUySV2GffH2+vnk/KkY2YDqEv6+NwHM
FosiV/0SfU0xbPSmK7ZdR2mk9CpFZBE3WXq4jgrVdxht29i8CT2j4wjZtXStbxywX9EuyIxU7RxJ
6QrgmYtkUAA9KWnLQwsvNHbbyir3fWO1SA6Svtu0cWg+VRS4nI1RTR4Y9RRgV9fmjAVY/oekg/jB
1alHSWnHa4uV5kOZq+yx0UT2Iaqa6amuInnjAbF/SFSPs4AFzlnVVIMOhd2FR2qm0adkqgQUlsmG
4sbDZosLmzdtbba2pBWwvbA12Cjsdrb4FjF82jVZAQTiAGpKKvWsSHDcetSOtllmirfBEQPrPnTE
ks6rGqMVjec43fiJ3kbnNCtnzkqXVRunBCDPAUDglogpNZdusqYzKO+D3J9OsRog8JRpvFKtHpxy
hyzTJe06b2vMiyHtQvGYdV66zb1Ro/PuwDvGPxLn3jY1dPmhLa0nu83AfNv6J4RPU7Kc+nqIqKcr
Ta37NDvlYaBaFAaOs4k9RfaMyzkd4wBOjACpNKB8r4EfnZUXyUbtTmoC9/U0Yd+MLePQhYXP8bRG
b0LXbE4YaNcm9c8DNreUpFKMb8shs8XHkTblws4nHD1BQzjMMGMTLUnPk9DbmEFFQfn/sXdmvW0j
2xb+K437LoHz8HAPcK3RdpykEyfp5EVQbIUiRXGmKPLX369EOjFlJ905FSDEwSH6pWO7xCpV7drD
2mvNo+JwnGlxASM8jlBDDj4fLdJEp5RIk9OrI2K819GoMl8Xpod2xPYA3kaxc3xcbx+uggtn5Bov
Qjf1y2kFa+FfIB/9mxVR0V2dBcEG6t/LDGjPtElEzzngbKjzVHhbANvokLUp/M26IQwCQhRkqHN4
8T5FxA5KlVl1ULezcnvQ/YvRLmpgx6wVKCvT7cuDnmRXjZLE7+mHrBdaaiM1TRNmjFaSlyj0d9eN
mlwccJ+mGlLHiB1EpspRNulpL5Ebnh4sq76uyDX9uT02+QeX+euXhITH4DLZx3Y+hd4suyrpOKN3
2yqJWKjJkruNTDrNlbTENd3asTqxoySjhKxtby0695vJMYQyTcv2wTW+MLE5hQz8mEBDBgNiuHwC
E8ZxsVXg+KrqPQl5JZ3h3mmX8Sq1X8Z1iWznDhqSCyjRGkHtGEB2GqGwTVtMk73OnB2KKxEJHwKl
5k/NOmCVclI9H0+WhSB39cUFZ3kVxpxQ6IdUdC/EKUosjNYR5tP3WYX3Y40UzOoBMj2sRs0Nk8VW
tDjCRnVJyVEzOA6V9kY1xQfRlHdEJTnnTSjhNDeVUh3IilYjN3rJtV2/hAg/rqdx3BSzvIS1IXNU
sw1+/usu/a27ZAms8vcLki/jrNj+MV3vzgUAAVnyh53D5Fpjk84LhfQbyDSQqiRBO3YPWD9gJLYo
Bn5r3egRD4PYNOg+Ei4NQcJDf4Y5FkJ9us2f0cyAp/UzHpNh95OwlCJt0VgFZhpWEof83VkkbXCr
5NbR1l40ionO9sLPvbpYTWPYYvbI+o0Kw53BU0Ud/OBA0XBB7q/5OKKSoE7gIl3mh2T0YsW7z+p0
tJ97dRrDDtbkN1AtLbeZXl45sA5NQTtZ13EZjd6ihp1M4sgbXZObU8Fk7q235GmO7wLiB0qNyEkt
1CSNL/Y5NH5WnsNaF5Ny09IUqUEXsPYiSFH05b0RbDI94obtjaXD3YUh5nCkqz+rJn11JES3WccL
Y5+oyxSKP1Kyzm5ih9aVakB2VhI4bb30vgS0Oi2BQU3IMgWTTI/qG8gEvFkFK8bxoNxtoV0UQJvR
bEVjxxwQVLMwRRN25GkLIU39ARXnAPoGcW1BBQaVwKtsB8Ri5O3gTdAKfR7ae2eSmEm21PcWn79X
URej7DMtIsdd1nnpv0HfLCYyUptlsgNmQvFudVEBKFlSonyV1S6ccIgNzeg8wIpCYw1iI9FnW8XU
p54PVKTal/Cq0jlxBfPvzVZ1V1zE+zewAlazYmUv3H25TAwyCSs6wsGOwI1i6J4CEb6yGCF6M4FL
/z3MCZjNQkyCps9pASkmaaYSoI45smahU37e5+5Uh0TuKgG0cw1ekPKABnassWls5X43gTdP6ctD
cQYo+kVqWksXJbGijpWJs9MQnmpWo/e17seAW0oTkiXIMPUSan9IulBdgg7gUuOKurXxMi5zFW5Q
24ZLID+q5lzLR/U0PyoGDB0kck3HWxxLwCspzUczVw0+oW1mXKfIItTRCjEUU4ciLs8qdJi8xVYv
gWClSToNw9FsF6S3sMq9d47Ni0Cr7AvvYBnzUeQrMxUM3cJO9uvGDD4FaWEsgniVTaqgovHbDUZX
qeZuDJrbpwDhgDnR7IMveWGBI7twMu9PNw7ieelxAWnIRk52HrBWRwUTDP6aBmvzMtUC9VNtNOoE
kOX1cbT73NTGkXKbk8wCP6iXZkSio2mQYoClG8hnFKRTaBeNJRzL4MOgyZggEZhOd2r21ygv9mji
HVdTi1wCCh11ulAdvsEYIMLcwt+fr/TgHek57yZStvu57nz23Fy5QtI8hSHaGt2CdyX5hOdqTO3Q
99/sD0j3RTkOTEDxcZH4bnarRFCQAazYvWngrp/meXODTxvOnWBXzfB0rXkDMGqKNJI9i450Fhfa
SHntWxnqZw14XQhbwFCaNJ/TcgG5mh1Yl6oGdbfvOYelpnmwXRy063ykkEjStsk7GrxZRfo5ppoR
2LByuhVqTCQzFJPsQ24GyjsER6F4GakWJxfQU7FNbPIPjQpL2i56u0MpjK7tUrlSi7wy6X6HpntS
jXbbmZUgS3gsUPREpGOH80JrN69avgCmD6DBGpEU8WGy2FkvKcd/9g+IBQaRg4JJCg976RxGU7th
PZMmN5c2DDBAnpQvx9UWNHEVm1fJAXhcYBVvEUW4hBHAunIaGx6lzHxjrYIUoC3U2FuYZi6aKrSm
BkBqYPTuXVmEb/z6+HqlluA7QKTCMa4uan+02RtNPQ8zSmGF/cKv+P3cjhaVVdcXkRFFqCNCyrun
w2VaryD7RtDUgdPSX6exhyiM07zNY+24tMEPXoSUMwCtl8WE+kM904glphmUCxMoarObWrPn5V5b
uykNyg59xRB05Obblbb14HSmQQglFBA2MDob6eaQhxUw+HqF5EkAQ3ioqleIxO/mEDQfZjTz091Q
7JJp5e6d5VZXXsWh9smy8hcBSvWXuXl871S5jVymVYDA1a1LpNiiW9c9fAihEpgmib2xQFJODiu/
mFReeKup5bVtFNnLxNGu/BjaPjOOwxtBH0vX/etwu4IsRYe/jrb1L1mG5pXvUoIzmzJeGEbpT1dm
DYyyKsIXNcpJC+OYORemDhVvGCBPqW8/Qajj3oJiWcYQY143FgyrB61O54UTgjF0+MSoaW5TopfX
KB4i+8UldISNHh/V5TyrXjjPKH5fKNDiJrs9zH8QC17XaX7pZSle8UGnDl8gVkKjgTLd7lPrY7g7
/lWtSuBtNaJFJQR1lMW2lK8KMpLRkUaNiA5se39wXxXh4TUIGVS/wBjx4ugbpjl8kCYxzH71hh4H
ivBg6Y4pIHIMGkTI29GH0kWoJR0d73Uf/SU9LMtL59Bk2Bpo6ElaWEvsr3+FZla18EBTzipnZCI/
g2KAQ3C3oEpjzgGd6uiQJIDPjURdeHbwoTr45mUzcm7rIr/Od6gAJiPviz5K7CvAuKv5CNw8NQFL
nZuxDQuEsVeunASiwxjlMir98WqeWRm5Z6du9OgzTLZR8c7wixV0S54zSt1oeYR/DB4FwMhOXL0v
VgfQH5MgtfIgvEjZfXsHRbPMhejA3tJ3wSFDuAiE/DLVYggIJnZCGP5OLyuBi7+o64w6EIXmGOtN
jaeBllJQOK/MN+DQbSv7GIOFbaKrTD/ktgsMkbKZSYaCtsItzdhJ1mRZW8j4j3Gvu4k8q+fxVeFC
/PR1TKrsNn4i+vGPfukh5/f8QP9QIIT2tjN//fROJ3WSHw2BUg31s/sNhHrGGAo8cuQqDOjiIb0Y
4ot2PyZ7BiEf1VJwAzSE8lAnIkB4tEbfW4UfT/CpdsrTcX40A0J5ZFgu75kBPILkPHtRy0+vgsjx
4h2AiTxNEmmT3io4igBS0gurthU4wYowrFXgvXlnuUXQxgKRKjrJn18E+u4NGuoAm7ZbhbhqWIug
kXNv9+c3SZ6f3grk9HXRPaiL/naeswNhu2P0XXRao9vzIOC2v2UV7ogdCyFC5Plxjy0B3ME/2wln
IzwyCu7YBIBFizSTe2wNXHesqDC1UM9ot8jvmvz6fu9HUx+H278rHtduyESI8qLcQXDgINVMW2T3
n9sCWAMLeUOq8N+sxW/ZAt9dBZDd0qtgQLVKMw4N1N1BYFkf7wWHgwCAHNgTBKGn5zcdhB+swlP9
rJ81B4Yx1klX2axEO8mzVQBEP7ZEVZCe96HNnzSaIXspwI0C0ZJuGzbwfvFgXx/vAloMyPRxKzht
oXVAjgG702m/E4nbwB27fPFkHrs9zp33ePqONcZ1gqPEhXdbPK3pHdAq6Dq5VlmDaHLzYwtF5vb0
nB0CVkE3dM0U5ASnZ3hHgdeXPQo6noHDzQeCtn3OjoJrc2vS7wK+ttssgzMImmO1Ttu/fyIMdUzH
NNef3fk/fNePTwQugqNiL10XwgHxtJtvQCcCwK7wa6RcBNXFBQCsCi9Gf/qqyS4BhwGmvHWRBhcv
0ZIl7SPjBjJ5C/r2rzv98R4AF4OpsAxd7ezF4PYA5R/ZLaCD43EdvCPxXYvnzBwAPR/TCQN9X2t4
BnQCdEj8ZW9GHCNgR/DdmEyv9+VrJAw02GIcvd0cg/vySXV03oqEGaSDEhI06ptdJHS2Cq7OZYCW
JBXP0+b4bWHid71jjQC39dkkVkEfWw6UZS476vScrQLeITUv+PgG6xiQ8BH1X6nLQHPG6OGaqqaf
e4cQC6JnDnta5zwP0BJQKJScvo7fQ6QMceLzR8EmnEb1FO6qzlAOziCAAxBweqlNwHWgCz0SAek8
Ped+EXsBIKiIl1uzOLjUiaAUk/YOYdkEJQth4vN7QVVwnAxWGxz4acEHdCuS/O3yuhIG0Rg7xMou
uaP2Wz6PlMwxgTTxpIgqxTO8XUDDsPRZMMak0uGzBMvz3LWgKhYCQPgHZNQHtwtaLJOULYBrljCR
Pgc6ddqn7yJhIXCQRdml2wXtsRvSWYAFur2sJM6CKJpYyLu3e+CJg2zbYwf+WK6GbwlGln1AqyBK
Sxxgub3AWaAsASK9ywqc1RPEXsAVMxCIGZ5FfIah5KcTqCQINZQIH64998wiChcR0lLRkdkelcH5
SPCUWbIRM2lUV0ezTFTPnrOIRMwULqi3PJRhB3cv0FemSYfM7lgnl0xA0IULZz7SqdhMz4ymWYOb
P/01gphYzhaY5ElFNf0hb3JmCyx3DI+PCoNDV4wfnEXomNjlVoGKCfcitK0PSfX+7UhhyYbrVHRW
fT0rw7oXIEeSNQjgLogDHCHS2Zq9M7MIkz28SWQTiShOz/CCJp0SseSB0DEI5knv8ZsL8DiXpKoW
1TWq7TY3hHiG5y4qRPiyq0AmkZwxRqF/EGxrbCtE1oLH+vQM7mrEZxH9hlLmQKQPmLxGxrg/fcek
toZziCvdTn9w1hCXTto9FBkypCwImk8b/DyLbAPK0R1qjF0Rb0DeseDNab+Sfz9G0EkWwyvk4P4+
O31HJ5KiWwPsVfvzwR0B3aLBV/IICO+QVAA86s9fBtTTaDRWIcZQOjt5+sAB7QW69+V9ZEB44KqA
lHTn/cwcst9YBTB4Xf1qUNMnhJPdBOQEuO91Q1BRiYet/vgudLAECol2Z7BJA514WdojUMmMoNDD
19yuAjf+41WgvAz8DLouUWEWT2uAh7QXSBrIJtAMAahwVTzAzuydr4IxJh7BAevKeAOaPvGLJu0c
O9RNaEMWqaHTcz59cu2o8uA9d/ayNcADWgWOqSG7CiKLiLEDh/idzNHJHgoPrCs5tB84oFWgrvJE
Lf5n80d4CJAQEAB0X7V7disQLQLngEkDnrfTM8DMAfU/ycsB3XsXWA1aWN8yxj2zKJh+VTInMGid
nsH5yqIQLrkIFlYPb5Du+m+TfLwISC2NBVOlwSINzUEim9G+k4SvbI+B2JFQVzuU3ZlVpHwFKMkG
nPWAVR3aIpBJfcLH87P2QMCSKRyRPuochLMcok12CWOhwWD90yfhH5jOr709k60f3p9af/xNfmq4
aVta/vYXHvping7Q9buIphaB4e/9omjdb4duO1/E//+rh+04FU4e/fChkHL6nO7Puwk+/ejeZz3M
6uEfl/4mW2d32/r0g7p7zZfrPf1D/xeuP6/368cQfL4XzN23N/nf/+m95yMj8DcD57uzcYUFkR43
85s46g98aqOSH3i3jvJ1/vCK4mtsE4WyI0/WIbzYWeT33rq1KNJjx2Gcre/jx2/dguPkR46izV3h
08PbG/yUM5EdfLoJ19U62zweuQU2So/cNZX8EX/5YxKH5f5zf9lhX/wFu3DOqvv3ve+zQyLJvv9i
E2de/5W7RI3syEtW3Pcfr3iHpJUd+PJ+ve1tQNU4NW5IjwsfPW3r/RPZdsZIDx3dQ9/e//7adgPp
kePqbNgTWFF22OuntqkN1KQHZoDyblf39kWbFpYd+kVc+vmTZYZP9xdcLzdrP+pZj66+J/vON2vE
as71OtoagfzQeb6+Q4FnUxS9Pd31+UiP799tfW/d7yVsMVHyQ3MX5OesQW2iRH7sPPf5L0l6tqmL
PX/F6HGZnQ8tMjzSQ8dRcWZDOgie7MgvN5+z9Zn3RGgoej/khz6s+/cWmU9RB5QfuPpjud4n+dbv
X+sdTvlXjP99qs9TN/mz9Fhfa1s/clYFj+jN5ujf9a4xwh0BpfsVb/4Rvs6HkU7xQYtJkR76ROg1
WWcxN2Xv2ulaqX/NB3yfMUxy3V9t/f6KG6c8vOxbv9qFeCT9qEZrO8ikh8423nm79ql0Ijvw600U
5XV4WJ+FCSiKCySf7PB/p0Ul+UW+jUuY5Z7biB29g+z7tx/wdCN2ED/Z4W9Z/U2eb3ouRdd6KT/2
sR9VdnUW2XHfFevtw8Y4EWm0CC/ZYd9vsj03W2/ktt9IemSfyOZse+vAiMh1yg79Yc29E3lF/2h2
WXzpwTd58cf7516+JSuQHt/P7+Io93ueW4fUkh67jmFa8B5W+LRP2or3j0d+LtP0Fdv7NP/0QAfz
3J/1k2viN+7CzTr71/8DAAD//w==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_xlchart.v5.15</cx:f>
        <cx:nf>_xlchart.v5.14</cx:nf>
      </cx:strDim>
      <cx:numDim type="colorVal">
        <cx:f>_xlchart.v5.17</cx:f>
        <cx:nf>_xlchart.v5.16</cx:nf>
      </cx:numDim>
    </cx:data>
  </cx:chartData>
  <cx:chart>
    <cx:title pos="t" align="ctr" overlay="0">
      <cx:tx>
        <cx:txData>
          <cx:v>Number of Injuries/Illnesses in 2012 by State Saftey Plans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Number of Injuries/Illnesses in 2012 by State Saftey Plans</a:t>
          </a:r>
        </a:p>
      </cx:txPr>
    </cx:title>
    <cx:plotArea>
      <cx:plotAreaRegion>
        <cx:series layoutId="regionMap" uniqueId="{FAE6BA46-C2A9-4407-B4E7-F95B4A4DB384}">
          <cx:tx>
            <cx:txData>
              <cx:f>_xlchart.v5.16</cx:f>
              <cx:v># of Injuries/Illnesses</cx:v>
            </cx:txData>
          </cx:tx>
          <cx:dataLabels>
            <cx:visibility seriesName="0" categoryName="0" value="1"/>
          </cx:dataLabels>
          <cx:dataId val="0"/>
          <cx:layoutPr>
            <cx:geography cultureLanguage="en-US" cultureRegion="US" attribution="Powered by Bing">
              <cx:geoCache provider="{E9337A44-BEBE-4D9F-B70C-5C5E7DAFC167}">
                <cx:binary>1H1rc9u2uvVfyeTzSxcgLiT27O6ZkpIvceykcZK2+cJxHJd3gvfbrz8LlhxbjBp7z/F5Z6R2qlok
xAdYeG4LD6B/34z/uslur+tXY54Vzb9uxl9fR21b/uuXX5qb6Da/bo7y+KbWjf67PbrR+S/677/j
m9tfvtXXQ1yEv9iE8l9uouu6vR1f/+ff+LbwVr/VN9dtrIvfu9t6+nDbdFnb/OTa3kuvrr/lcbGK
m7aOb1r66+sr3bXRK/+61llcXL9+dVu0cTt9nMrbX1/v3Pv61S/Lb/zh6a8yCNh239CWsSNFmOI2
peTuxV6/ynQRbi9bLjlyFScupVTdveT9sy+vc7R/vlx3Ul1/+1bfNg26d/f+Y/udvuCy//rVje6K
1oxkiEH99fWnIm5vv726aq/b2+b1q7jR/uYGX5sOfbq6G4FfdrH4z78XH2BMFp88gms5gE9d+gGt
P26b9tXnuA7jIn5JsNwjyW3huNTegOH8AJakzGGKPIC5mSgbsJ4t1n6sFs0XUP3x+SChuoibRnd1
fD+tX0Cl3CMmHeESvkXB3kVJ2UfccZhkwt2rUs+RaD9ADy0X2Fy8O0xsrpvm+ibqmtu2haq/lM3j
9hF1bOZwh21sHt0FyKFHkgjCmAv9eqw/F8+V5x/g2W2+xOi3g8TIv87iv3X9snbOObIFl1JRtRcg
+KIjCQgdyrdeaRen58m0H6THbRcI+YeJ0FmGkEHHL6lA5IjanHIhyMaCubsK5Kojyl1j4MTmutrF
5zkS7UfnoeUCm7O3B6k9H2+LAvHQ7e39AL2A+xFHLkd8wOXWvSzBkUeMM+gX2SoX3NNjI/cskfaj
86jpAp6PlwcJz4cIMeWrsya7Lr7dj9L/HiEO/2K7trr3/2qBEPyPoK5LJN+qD7t/9iaMe65U+0Ha
bb3A6cPZQeLka6jRTRvfdO39UL0ITMIRVDAm9nohxz5ymGsjGBf3D93g80xp9sOz03iBjv/xING5
1PX/Te4qjgRTzBFs64YW6ZADN+QK5kopNwAuctfny7UfqmX7BVqX/kGi9S7NriOdv2TaCpxcxrnc
6hFZxNvKORLERSzuOHvDhedItB+hh5YLbN6dHyQ2l7df6+smfUFs4IsE4mjmOFsdWSar6silxEE8
4W50aGHrniPRfmweWi6wuVwfJDar2+x6uK5fMpJTR4S4jrTZQxj9mJtzxBGCPMkZ3UZ6C2yeI9F+
bB5aLrBZHSY2v2XXX69f1KTB90twcfI+iEaI9hgaVyIIB4Ngky1Tt8iAniHQfmS+N1wA89th5j8X
13HxghrDBXIb4CLuNWYREUh1ZFNJOXH4xtPw3cjtSXH2g7JttoDk4jB15RRWLH5BOvSOq4EZIwzh
12MdoQJxge1wmxB+51sQFjxORJ8WZD8a9+0WcJweZmpzpoeXdPf2Eea+FA7fDDlZ2C3FEIoRIukW
ErIImZ+SZj8im1YLPM5+O0g3f3k7vDq9zssmil/S13N2JF0hqbpPNhfAGE4AMZqt7h3OgrV5tlj7
EVo0X0B1eXqQUP1Wx7N+0cVSfmQrZiPl37qPhXvBIumR8T5Kik00vbBozxBoPzzfGy6A+e3LQQLz
HqxnM2X99YuuGnCzVI1Fg22iQpZppuMcucx1leM8sNaP/c1zpdoP0W7rBU7vD9PWHWe6jr+9oPux
3SOhhKA2Qzz8OBZwsSbqOozbhgYwL5i/x9g8Q5L9sHxvuEDk+DDj5cvb/volAWHqiAnJETA/6MRj
XCiVR1KAQ3PAR5vXwqI9Lc9+WO7bLVC5PMwagv+DSg9QYijyIKb25u61DAdQCQJD5nITPZvXIvV/
jkT7kXloucDm82HasJNbjTKcF7RhzEYRDmh/rrblHVCJxyrjsiPOOaoLyNYRLUzZMwTaj8z3hgtg
Tg4TmD/i5kYXTVzcW/oXWLHhR5IpJRhomc1rAY3Cig3W3YTa72WeJdJ+cB41XcDzx2HmnX9MGhWI
4QuCYx8BE2lLumUzF6ueYJmPEBrAF5EtevfP3havPS3QP0Bz33AJzF8HGTxfxDdRHF6/rNq4KIZS
qCvcaM0CGVdAbYjC4sz+GtDnSLQfmoeWC2wuDlNpLq7r6WVrBZh7pECSgc/cNWWOPHIIIgSU7m4w
W3iZ50jyD5h878MSk9VB6stZ8S2+flEWQB0ZRXBAxWxfu9CA+wdDgPINtV3vXJDMzxBoPzLfGy6A
OTvM4hrDOV3cjvGNvjf0//sIgPEjlLIzFAZulzMXcTMl8ohirRmRNcK2xxnm86TZD8zjtgtsLi8O
Umk2Zf2r61S3Lxg6c6DDsPwCJnOjOUv+jJAjmxFE1nKhM8+VZz8+u60XCF0dplkzc+4vXaf3s/h/
rzsoi4Y7sblZtbx7LXQHy80SV0BSb13OYm3gORLtx+eh5QKby0MN0ZoG2wrisoxfDh7knY6NdbTv
NbWLiABFt6CdbcLtLXwLeMzmgGcItR+hncYLkC6uDtLEfWqvoxdEB0QathRghWbr9Bd1NHdLA45r
27Zc4PKUHPsB2bRaIPHp40EicaGL9kUjNO4cofZCUAUSZp8lowS6wkGwSbbwM88QZT8e3xsuILk4
TEg+39Y5UHk5/YDrJ46w8c/Sq4BOAymgJIKyu9eSyXxakv2IfO/CApHPh4nIb3V6XTTXzctBglgZ
dWMuYf9AyJh9akyhSgNb2e5eC2SeI9F+aB5aLrD57cNBGrBzJBLdTTq9IDbgwpD126jvWySXAskl
VjBRTbtRl4UBe44o+0F5aLkA5fwwgzATVL65rZvbF4QFS8wUuSMY5v1bOx0Q0AjQsC18A45aoPM8
mfbj87jtAqHLNwepNm91FzcvzM2QI4V6ZSJRSbN57aqPorB5FGGYuyVvFgA9S6T9+DxquoDn7WEu
0Lyrb0P9kjQzjhrAZgzsC9yarkUCQ22CBQCcNMAW1MzTguxH5L7dAo53h+lkLmKzVfBl+RizFVBR
ePmth8fAP17KVPyIKlRkoOTp3rVt1mKeJct+UB41XeBycZg0pq9RJXP97SVJTHD+ysXm2vvF/QUs
lKBwljsujhDYheU5ouxH5aHlAhT/ME8O2GzNenH+0sHSvmTgjre5ytKCgb9EXAZ1efA+Oxzz3Ua4
p6Xaj9FunxY4Xa4OMgR4F8UvqDgIzzjyFdg0Z2/ejyoz1P5hW/o/4POUNPtx2bRa4PHu9CDxOH/p
HNNFXR/H9jGkLHevhSlTOCvFJVgse7Rh47HGPC3Pfkzu2y1QOT9MqvLsG3Zk3pv6FyD6OQZdYVPf
/ekZixyTUqQxqJFBlrnw+08Ksh+NbbMFGGeHabL+uEbpfxG2Lxoaw7Eg7sXJTv+wMHYXGqPs7P5M
oUWE/DyZ9oPzuO0CoT9+O0gjhj1yL7pHViIMRkmfQ+yHpPFxmEyFfWQ7yuVIOu+1dBMnPy3Jfkzu
2y3w+O0wdy1/vB1flLekCLKYy5Ep7vcpWIrBGiZcznbvJczbY5/ypDj7Mdk2W0Dy8c+DUJGbn56h
txmdjWPZufO/PUxQYfcYrBjWiBeJJHYyUxeo3G87W66B7Z7p98/y7IdmcSTgThf+Px0Y+M+HCX4/
fXF13V6v745tfHSe4M+v3nUXR0oumm6n895IYDN2Z99+fa0oI48ANN+xowf3p0u+0n+/Qv7X5V8f
yqQf2t9eN+2vry3Um4H3xOYac67T9syTAaccmkvOEaUO9tVgzQ1HdnGzZ7AwmQ5OlzSZLKoFXIU9
6ogDzdpnY06yvLsEDg5qqlxsR7xbFr3v7XudTWCevg/N9u9XRZe/13HRNr++pghMys1tRlTBcZYR
8mUsZdjYyyCZ6Xl5c/0Bjtrc/f8mWqQ0mkZymo7az8O/s9B6N07BWeK6q2IoTvOYvGlIsFZB9ydN
LS9hDcKT70dp7hFBoS8/iMBAPDIkhziAicLsPBZBCylL1w3Jqa4nctm5VzFVsTd3TenZFRlWiUUy
j2fBRVmGyQmis2I92H/x3vbnaFWUVnhBZsuLtXvcqtQrHXpZRTLwuOg9WiYrqw8jj5Q3fMxxU+R1
ReRZ6ZeksdfmfyfOPR5Pn5pZn8R54zXWehLqlOu2irwwlW8r0heTN5NWd55VN4ytSNr5Eys+T27q
1ZhNp6N0vZyFHrfZedgNjhcn8++8RQfczPVi17oQInE91rJm3aRvudX9HmRzuU7DzrMt1f4u1V+U
WesmdK7nBhLkCfWUZD6Xjp9XyiNRtO50turH3K+79MNoBR+TaqjXaZOv+7b80imbnMRZ9z5snPOE
Fl/nsPPbJPUrOWQncoYYQ9tmHiuKm3zk5CRN3MmbyHBT8HAVyq55WzSD8DJS+qVs8LD5OE7ZuzBP
Qv/xwaFbwDdz8EaXUx2H0fYc1+9//uejzvHv3UmiDx+aY2Af/kKJ6+b82J/ehdp+EzE0y5uMWfn+
XRBma2aMLu/88YNdudelheXYHEf7Dxd3zMqOEb13oEbXbA7O/Lti/GBVFrb4wRzdtdtaEwlr4sBa
IOD9bjI21gSn+t3vfGECZwC60KKtMcEWWAbaC9q9tT9bS0JhZHCeGSgXipNMFI4F/H4U7w6KsKN7
1JiBQ3ukxuaJIKIV1Nh2QOVgo8euGmc0qQs6pOLWpUHbqbVd8tLKfFL28fxZiK5Mr7lVi+a4qKZm
4qvWHkU0+pYOyNewqHlh+doeU+eNisTUrVJlFdXpoPKsuchEXlqTp9NRlF9F2iajXllSZgnzQ8fh
9NYZ9dR9yKLRya5dV5TBDctZJS9DGVcl83IaNxCFl6LO30WUtEOxCjNRp6WnB5Hnb6kzVRA5zHM6
nds5K5K/rabXaPMI0j2DhDq9nTGCK7C5wsYxs98Sw4UZ8djUOTSPu0hG7m0w6CKpTtucZ/w0431T
O6dzE7bx4M9xiZMjMxLEdnD888cvrD0oNpyfalZHGYoGsFddGW/wyNrPCXMbSWT8LaEpS2O/1Uyw
yFPKtqrkuB6HsG5XddSGHDaSW3NZvB84mxrbp3yWA3vTyqhoUk/ritX0Eie1Vbj2cyF33QGyBRPu
uJhCpl7OTMtdGccotuyoZtY3adU9sVfh7IROdZy5vGXEK+pWyi+pIEF79vPnLrAxz+UKlAsKkWyQ
98vnlt2kHW0x91s4Yc5Jrydl1vwZ8cAuQm9I4i5+VwQ4BLv1okjDL3s/fzwynsdTA493EJljg5Ti
4NmgQ7vdDkUfW2SM2DfLyZyK+WIgUlxDkaz2TM+xk13GFtX0gqXV1F2lDSFz5CHjzjAo/60kKJaT
OOwAcYY54noREkROFGTJROpvXA5QueOJypmmx6IeuoavYzfg8kvdYQgqr5Go7PqiydTXat3HmpTD
E6igVmJ3WISN9B3LW6ZGD0Uwi9nQypgkU1oEN4GaC1Gf6KrMg2ltBXmjppPJrUdMkZ/3ny4sGcJw
hZDoTlHB94BnW0Ch5kSosrW+4igDJ7dOxzYyCpGPOsKh2t2Q8Jn7iBUmu/RGZTMMhIhJ1F3lpUwm
v7BoXVypPMrrYlUJXdsf8j4umq8/F9PY04fIjTvgPVDNQFCOhcP2oC0LW9INgVuTah6/jnVbYxKQ
LiXAh4wDE5Y31qy3rko7rYzStIM2b3EZdk/g88NgYacrDsZgqNp3OeMwbbuD5VZ2006N1F+LTFiw
4Qms1zx4/UTaSZyzQMDuN2GHKp08EQUsal3mNRWnrpVYfepVEaytsfxThFZFPGf9OR/TUudPmBVD
KSzGC4Pk2KgzsE2iZQpEHtu+kQ1FqYqZfW0CW1r5OkF8hoCpmtu4LPyhmioIZzl5j2t6qnI9rdx0
nqyroSyDs0bVGUKhfJ7JdJ5HVdEGXqGIDFq/E8TKPshchXPuYwf3CJNoWwlC6zdkVhm+NY2Doaqe
UFMK7mqnQ9gRhn37ShIQYKAdTe74uEOYmUXVF335xRFaJMIvCSosKi8IOqVqn86OBdMeTBvrmXUc
17o7c1LSwMWlcWiZrI67gT2tQ3xpxVEiiG24QlHsWTe6u5gW6YjINIh0+aWsoUXVmjWpyy9sGrHp
nDXdhOFQQZ/Nn/NonCbH66J6qCIfBn+QH8JqDqzTOufJ/Lm2ukZeurE0AcLI+zxTJ2knDDy6YQpT
aOod0X8o6ySdP8+ZTIfUI1lmnFaM0QdAulARPmSIVefPbj6OwI6JZMJbM5OwdVelaFhzLJ3OYJeO
YYwAo7p7vHJDaxo8V48JvkIjeIDksVWY2KAtRZ5ej40sqvJY9TXtrzjTc/u2rtOg9rIsr+3ct8Ig
H09DDuf6V+EWAf/ck55ikjluiDijrwqNEOXntmFpNTH6Dk4FBHWA3BFFN4upwYKpCKkqsy8zzZs6
9EabOGXjDTrR2RnrqgGG4udPXFojnEfEiU3ht7GFBFnr4olNTZpoyNnwF5s7MxmHjhvzZzdOCuct
+0rIL0HCZkzCwe7aJrxwYFgwT38uhjlCdEcpGHJl24GvQDGRzREl7yrFzPquspTMP+e8yFvmIWsT
1q2uogrWKEqbgq7rwNHx+75xQ1icMhI6XIdua/faQwHZkPVea4fVeRa48mpkdYY8qRmo7D+0rkVi
vxLzqM8xiUjkJYQHcenxQFKj7BHBPNR9hOjiLEjS1mh+j7T7HaqbnXLyWFqzsT/5eY+Xdg3skEsM
DWDfLWyDRtjtcSqDqBiqxvnUdwVBECvq2kYQ289m3oJ65fw0osOIaTumiuEtbO8iW0uWZkqzLhns
4CoYpZnSdhXPeX0alzYzJrKaG0KPq6wvm/hkFlMKrQuG3MTUdHJzaKdDK6jRz7tkLyybiwjIhduE
VQOCYCsXprpiRT7rpLA/uW3EoFttGRoBWot1RnXv9BjF/BNkCyLkwq0PW2lMSl1WcDRWRBHG01GY
j3SVgvTOVOLw03jIzDhU06DlZVCNuCuOmOniFOayOU4tp2bHpVv3rPEn+At094muLaJMdA2EALZa
QVWIwFHgi661Y0qdrNPTJxb2xlK1dYWpNWdzrG9a4qZ24U2trubPjl0Y/5hbmgKQUeZZOK3nXNI2
PFbM6oZPiFJrDMfgJAyzj/UzrEkRWwpTjA9ZaaxbB7N5GtvlALPWIiLBA+M2IPgLORbFUOQhx1C0
rRNZrS+yLoFKRMpO8NdmfIwpNOdqfk9s329ilMek00JHwfeDZkakLVykneSHUJcOM5eTrKyPfe5o
WIdNeGtH7tinPjLLKCyeMgsLd2QeyXFClE3glnA+9DLxIolG1FqOzsemo5gh7YQfTohP4PsxPjwp
uRbrYLD02HgyYxMGPOuDAiELjB5GaajHrH3vyMYNkuOg5S6MARSy/1BjuQMeILeg+O1YwFFtYQur
ocBQjplbQFegRQaOMB0NEFYSU7ypKVH9B6JzDUlEmsI3pbI1eerPR5srtmsT0XnjBGAksECJnwBY
ZjYIBxsrJOP0MYommQVe26Ws9IOBBMmltGdeT+sqqmXpesq2VRJ5dV3F1RuSdWwUXoloxzqvw9zi
F0EeOcyvBj2GNyTOyOkQdFyuUqfQ2TeeZHP9Idcyx68AzTQb3vGeknFeuUmhROlXiB+b7ngYhNtf
1lUUjNqTOcnpW0ZqqlZFATLNT8a2qwNPj241J15U9DUf/XBMeyhDP9fDlHmjJRKeHCubdvxKZu3E
Q5+MtBu6k1INEQ0QvwVhe9ZGDiIz35mzYZ6R1mIqlmdjOgWdVzVlIo975YRsJXJrnD8OUtvx545n
YbBivLWpPyE/1ZMnw7ZRKxXbQ+qHIgtP8RMZ7arSZJjPA1UQckIHGtnHodW4EVmXqc75p0n0YWp9
UpqM48exHVl7YTVtYX2Ax3C6b6KWsv40O31YaK/UmkbN72qcs/QkiMFuHM+au7n2VKqZHflOPTeV
+5XmiVt8i+xS9+MKU2WqblXXDgPx02xoaHLaBkUl3BXyAJHJkyC3UnmpqGOl6UkvS7vJotvILViL
UR4pc2t+MTPdY0rPtG7K6HccD9FKsi4KXpbOWaeCOMreFmJMq3Cd9GE79G8HEYRxfGxprmP5QbR1
rc9kwqPQPcZckQz8az8TuPWsceNBeaHFZdWuoqCek+lsCBsrik+GOIe38VM1cBjYvow78ae2Oima
M0yOwQr8gSFsoZddiahLee3E3FG+y2zHwVu7+dCK4wzXQJVzPG7WDa++zl2l7P5NIusytE/paIGD
96dEpJ1zMhYJzTNP8N74RSKsGN0JmYBTuR6DCSdj+ImIlAjfTUM5lM77JLCSITt2UmbZ5VnaTcrt
38mEiVh5lVKGk3DqVkTpZycMAms+5zxrMFLWVMFkX8BqV5E4t1hQO9lbGlcxzd4nyZC4wXpIYAjC
tY5RL1X7MFlGpKm3MmKvSRhNcbUiZZrUoOBbYoniTzu0CzwvTzKlPnWhW1V+jdQbI2u7XQwP4lMZ
mS+B/AhZvKpSJqbnUYPe+2VECyaPk2gwI8ayNsWbbqLWuipyx5h83reh6/hqaDUmwFwg3jhpVZ3j
vnLT1agVM4avShy84EuaAE/LIooks6CxgYeWPLLFHzQbzTgXXCXgkqzOqgGFVaRuxG+rCglNdVzH
MSItf3Dp5FR+7Eais4Ag76ruc5sUXVxgvKwIhHzUzZyOF27iGJFjIF3OVxIzC09guFR9DazRTDBZ
WwZ5MVn4LFO5GZq+p7gVLtatBsjQ40wV9HHbn7pmrPoKwi3CZ2IstbxKBQ8UOPdBgQDCOkJEMRbb
2RPMjcJXOollOhe0091gdJg1tb+NcZWYhfmLNSK9YCSuravtUFub2+8HeXMfmAI7vXDsMocAtLCi
/msayzKuT+KCTeh0Zc/48TUvtFkYkysk4KFWntgApee+xVRD5t3V4VlB1RQIj6ZRP8l3Ku80Rqm3
8wy32CU4ttoHzRH0ykvJZILeMBc2PsyckFRf1WYEdQkNgl3b9CmyY+RofqkLOdDTqXNNdk420G6m
hwzSDOMjeYwWa+FkpvOjnCLM05DW5jERjyQ+nHRFnOjTbMW8a9+gp8wM72Yizd3UQUp00nwLjesG
7bBSyjC7mjYyom8G1JqHGX/ojGnurC0iijQ5m/GbX2N5EhKQSGQ9xJ2GTqskNMxHMwDfuHfs6iuV
YYHp0whErOh83SPYfdeYVTt8od2bN96HLt6yghh1yGdh5C86GUbDpy4LszA+LkIX3xtVjIbsNG0m
h7bnbDNX4qRRrXOyHXKV9DXEGWOW4kvgATQenpRxCj/f02qW5BMit8TtV2VltUXskyYM8HCRRPi9
oFWbleA2MxAGoGwAU9SdOTo06tzBv+KzdOpk4h6nCBbH6Q1TTTbq05Zrkud+pniW917QhKANqaId
7o/aqsEbgkaRXeZVh/9O+QDeTpCBgiqqwOVnl33aBiAFhjrB02kU6v6zLIIRWUAwzWbuD/jlFJDE
I6tsWBi3jrLOXWc5XGy+Hq0iUM2ZUHBV419EjgnsTZhpnaanWzo5abOoTo67KEO+ezPxBvupT8sk
wnCcsDudqbSbYcCaYEiD+TOLXD20nyo2RIM8bTddH1XYYIhYOc4pepSGQyPWciYUVq6tuRk+OpZm
1oCvMlN8w5+6TTpgBGhnm/62cWzjrcYEx/1VDPYRy4fZDF4Z65NpoTxQFpPML1hJa9whJ2py2F50
DebVhmSZqcjq4Lgrqjqwz8KgmvEd84Z6C5CWgzWsBE9BUQY0Reqb58idCr/NQEyI8zyVRp9aPsQg
4cPUbWEqmQwm+LxmgqVJjpHZmsHrYmaoArtzU3DxSVaEaI6zVNDLvwaEZ4H1Zgiauo4vFUsMSak7
uLsLJw2YbH/noLGmYD0GiTVFx3IoRdasQF3gGAHPAQkkv/CQUaTkcIYK4M8Wn9ErWeTGbeQiMNOt
tmuKybcZyaTVYKJZTGLWvxlmkQfO7+ncDdZVjWAarMJcVkp+gb3F/LKGcsYIJJyYPgRlYcH4I700
LFUWI15FZK1yPZRfpJqiin7lYyazSymrcgqOua2b1vp7iGkyBmt4NJYJr8nAf1u+m1Gn/gxGckjb
jySskjD0AzGxaPwwOIhtqm+qj/vK/qsJXFATJ3Xa9bnyLXtu0s8z72yuvQ7eYUSyT6lGTOk4QnW0
wyzPE2X7PT60nN5zBqxMjattTzZYVmUCgthHPe1kunVnbrKsN/ZPTaGxJoj+jfLGTW7uKO7Y+yCx
zWeCEgt3TOFkbgwY2Ams4HaFWduIs6CEKoeIFoPLuZ1ouU6gqEYrVW6ubKcsYkpYIoXTInBpQ8Eb
c2qFfj1ONXM8atfEfd9FTjhobyAFCHs+zYGyz4aqMFoeWrOhAxusE+GNIyxrz6qZYH5zgvWHS/CW
RvI0xkrjl+2DRK3g0ipMFetqk7EVWOZ2Ui8pyo7/nm4MVrohGitsNsJssLLKkJBNLWvOV3mYVzrw
okp21lUXixJ9bges4vVvYjs0YVzERzzD6TMjVnencJZO4Ue8QHRGyUvbLDOiMmE0c9IJZjuNPRE1
RZ6voySDNh5vBgQ8sDF6Kaoy8L28oVZyHtksc9wniK9FQg8uB/YBM9iGcZP0B1o5alFyBb7avoq0
lpDaCcMR2jBomNnK4kaDsh7ES+T1cWVkfyK7283tzONxci5+IcQcD4rnL3jWuhu1NTQOqKqNaUzA
AUMK5AHQpJ8/akGgQ5sIipHxLFBW+K80af2jxcPBTSs3QCh5P0cISka0X5UB5+9wSJaZ3UpGBtQu
ToCw5jUHZFvj+HNZdikEHBWA+ePiJ4ZcieVwzHN7V5agZzbo2yS8wlZ2mLFYUBOPNw3OSl3PGqHz
U+P84wNRcQPiAD8OZoNcvCtiedT5NKoJzXISfKjGAo4iTOHxz5wphZnbavbPO0gNbfewvGN6CO6W
CIfiF69wqviSyByzhIdFmyHJ2liMIZoNaT9JNglxPPLG7Y+TMpjr37uBTckq7wpjz1kN02A1M4c/
ekKi3ZkOiZBKmU2AzFECp80tl8UmRazBmVj1Idso1YC4Djo+dmkAux67fQwIIt5N0EzF4BwQWliR
ESQpWdXNfl8hsz8WOdOCeCNMy+TD1Fe4HfoR0Mt4Yjar/GGznlVuzOzPO7GEEcDh5yUIfucAlCzF
b4Tszhv43aq1R6u/jJrUWKb5LhAqG1F0v0+W23Ecf/t8qktgAQTnJRAAaV7m95R2n+eMiEawp7K7
3Lq9MYyqxCMallV7dYPz6v6754HyN7+ABsXASY38B3PAhgBMdB8nlxu3hCDZoOGkGfSiaCrjMH7+
QGNfHk1TTAgsP5mfZUU9CgejueAzh2ke43oW6alTWHUqfCfPHfZF1lCYp1Twx0cBOhcrePiZPiSZ
S1OXB3Y+daEMTzehSC/AjmAe2VWOt5/3aluK8ahj4ArxKIUCmbuFeWy/3EWOEKzLOHHUnNSzTaJm
bYvRVCN0qP3v9N/NXGAN3ddNCG5VeXkwI1v0WhG2ND+Ht0YJTujrtATz89bm4B7I+zwQYahPJ8QG
Ql8GY5zScfIDG0tOfzVVlSMNqhMUt1XrPOtmu/WJJrLJV24tQLW9ZSPVTL5Xm/W8VCIZYe+CIqfV
eJGGUa9QMtP1MqbgRBKUapwi0XDifJVZSQkotgGKY6FZ5KWbsAIRugtnIe/M2CbVSAcC0z1EuQ3T
jdTQhAFDb1sIaLXtIk8o7A43IMSSnXPJmswEc9YmtimxOAptJ6VL59hLmzans1c0tSrilSydLOm8
e8qjgttEVd4mkLmLoLCyNmB858o1TtypeladIbdIpb0uXY1H5imyiv4NwWpFHPrZmOPYnhPw+VmS
fWIIexW7lFOreHmWSGIZMqDpa/Cs0yYPU8PUsGoVpV0O2hUMjINVBi+JWlcHvtXpcCC5V+EcdGG/
V5UqnWEdVlDu6qOYVD/rj1hvMCtaiAGJLS9122AR4WNcgm0OVyhCQjnBcVRXlCZ+ThF0/j0h9Wzc
N0KOg/2FinFq3UueD0H5e6FUktrrpGhMZWMJwzG2PupCsZa+LvQEbFfDaM/15BELzETvIzSjwvUn
PgXD21Q1bTN7WI4eYmTTyq2xLhpHpDnhJGuHr5Lk6RStAo6Au/Byp8jrPwswL1bnuZslt60tqrAe
Hsq3bg67nRwXUSbtDlH0XZwF4tvEiVPRGqezmRrZXTRYOFmKlK1WqIgpvb4mMqewZKF2IIadprY3
pFavPsKIa/eqLJSVHeexCIUXheFwJaZYJKspHoKTmPfsNCZsPsvrsT8Fk6E/OLW0/VGJ6NKJ24yA
M+7rjwEm9SkPhW48aF/0NanL7M+QxHpVdIQUXhDV/BjJLigluxDnbvk/7H1Zc6S4tu4vIgIx8wrk
4EyP5bLLrheFXQMgISSEJAS//nxZ3fucdve+3Xef13tfuiuiyiYhpaW1vonwq+TYjuOisuts6VWT
J12HbzcM9J7lPtkx2du7jQ0m3KErN7tiDeMBKzYT3zplHyOSqLNOgvYs3Gx26QwIGtqX9uikLZuu
XIqHXHUTeH3Vf+/niTZDp1pIScexSWk5nYotEvuVjmCBR5Um+NXFOtYJG/P9gl95VWAee9de2gN0
D/T7VPLhwD0ZtmotWbrvWCgfVQJsvhoA0cxVEMv2afFb8TYEY4pR3orPSxH1uzAy4QlvLO36SgZB
fJ0ApttrM8MRzXL6APCwh17JxOV3AqoH8wxR5JOLWNfv1ToGOzIL82l2CQAHlIJmXr09xbNeeZWK
pahpXtKueOldVK5XUCDYb3OUMLKTVhmMOb3o1srBN/ijMGkumoAG+iRKyBGahBj24F3MMScJeU5n
Q6aaFp18C9msrj0SiM5zRi4rlKYXDrV1y8mjnb0Jc+6ugH4HJwhQu6gpUP2+k2WJx2rbCtJhbFbB
66Km5ccUBL6OerK9zTOTERQFCvLBbZuxcrtBDRUUU9o2alu4P2W2ndoqJKq/XUmOQoyRqnZLPMQn
+IcGddJ+0vtI2eicDsJD6Zw+p8v6LbSU3iYE28fN1jSAFsO+ar1weZOuMt4luRlvVZfo11V59GQh
6O12riyHBoLXed+mqgpsnLyBmZZVHA3jQQIoqKJQmAcP/fXD3K2G19yY9mnq1ulFeyWiavLW15Ro
xSqGzwfGtQDmho3nu61OfLHcl9HcDfW4OfbGhNoqkDziGW80niqlHHkoQSJcqUgXtdUhPSX9mLzN
ReavGfB+B9ohsbgoNRW1wYSJ1LbXWRHIvhoIL990gKamKdCfsSpl83SfLRnfo9BnWV32W340RHb3
0OlA27F0+imSozo468mBKZe96Zg+LZiTn7ZJbMVhUslasUm0P1Y8kENncmt3aAPXR6PLlFY6mcDY
8tZA6uzcVVZydZjQh5KqzefyqRxN+R57FX9mmsp3t7nth8UCb1wuo5sEwoJDiJOimfxkHtFfBlW6
jO4acm3+dQvleIgHQqHMApx8261hgrPMoyKFDNpsnNo8O8LTR2s1j+zAU6ufoO2K8flddCLhGO9Z
Fs+vwOWm+3Ls9JGsQ/kohN7O7cymnc9RcjEGi/52TEJz0jZZ7seZ6s8a4v5vMXcoDtG0uttkFdg8
wLTuSGzs2et8ueoXH0vgNsV4oJlIGozHUFgC9iivtkDTa4ry9rBFRfdUADp5nbbCfMaB3x6x2fKb
jQQGGqas3w8lTa/BcJO4NqIcmmJbxxjrXY/7rQ3kPQcEf996qaYaypBwrxc2vSpjkxbD9bZd6zKx
ZwiVONABIT+38VYK1Gzhd3HOiyMB51c7tSV3hWtjIPM6+B7QCBq06zVNtr6sV+HR6za5BaRdXPM0
drnZhYhiHEw1lIpeL4Fq74GyDLdBso7Pg9Fv+JkWQG9PnmeBDobZnN36kkF+mSrSn0qpoq82oHap
h24JbyD1sU995Nx06KIhTuqyI/k5oVIX+zIUY3kSXaEa8LjJVjnw3U1RbiKv2GZKV4mYjrcyAN9/
XoMpx7POwsXo66l0IHqI12S5GpNJ3MU+CR7ysexVnXndyV1XKv2Jtb0TO1C+a3cWPZd9E+gxhQiR
UhIccjfP26e1GLXtDpfWI2zKySMDgeOpyaXlJ46ZXA81ydG51Kmw1N0ALWFzHVvSfl7yTa61DIfs
GnI9SpqFoEU8Gwzi5jntMf1p1BGtTJqhcWpHyIqOzmT5KY18OLLPW7zSyFWrn8LSniIUu/CqSMAI
HKZhHXXTuTm1j2XQcgYFTjuUutIBbQdeB0npH/sYqpkq6pLhQa4k2A5LhqmyDvMpCq+XkvmxjjRw
/Jt8QDltIJDbGglk68Qi09d46Tw/mWD1M7sb1iArtxiPfwy9aIDTCH5RaakoFXfGJKwwzZqxbIgA
sM8S+6EAvVlbskZilxA7dNe8AztbiREwb70ZP41VLFYQP7ll/Dj2SSp3LYjCG94DJm2Y7/0xbhNS
NFkRdjkgMabJFW+1Ah1p03ytogXsd2YicxukpYengtFkrvKEx4DigNk9ExXo765EaxJrtUYHKSmJ
d63rIhvVaOG6QNbg5iFFW6q8yz6tQSJzNGa2WPuhRiU1+AcyDHrE9qIITUW269SgqrSdiC93XOQk
73Yq8jJNb0jgMvsEMlfQI5uK5K117uu2de1T26mvbalSVmFMEI8LtB07WlB9CHF4hCgSmQb9lW/n
YY2GWx33du86XdZqUpuqcsg0VSVEKh71OGSN1tla2aJPUF+dEd9MS7d9LgfQeK2HnQYekLAmfl6m
ZsNhk9yXcxc/5hAQ6aZ3wHqwHrBgKujhlu9EKv6gpnEudnOet9ezHOWjnWbT7qxvHb0CatzmVSB8
eSUkm5ponIY9n2j6OPKQ7ErTyTOnaXATcZ+cIwXSUrYzyOsSY1ETRRSvPbK5PWw+ioYKoXiDaMLS
TfNOkUzeQj+4mCulF1qV8xL6euItg0FmdqoqiaDQkEIQaa/mDDe3WwFyP24Ub+mh4L2nAwO/1mhs
yqXaVq5vccrj8O8zPjQ9Q3+Bj0A/4dTp9zYvs9qOqntmfUu+Annze4h2yoMMS7HPVc7uAxbq2oms
ewlH8TQwKMFaDG77PKLsVS6RkVUaS/kah1SfbBRTX1HtWVHDoJOcqIpw020IhLv3rsawG98xjCUn
t5D+G+/i/CunLXnhJF6uHZjbJlWTvIoBGT8DfI/4paZ5VcUsnG4ySmP0rSiOl0WYfEv4ZRheR3E5
tX00v0tXBP1uyHoQoQCTZXY1pmMv61n33oBr2iTAwnxhpI4H1JEqC3qW3gxqjt67rjO8igZ8hooN
eVfUHL+3BvyFNdGtKr0SmY3yxnQQcmr0Wrw9CSXNF4Wprau5gtvsKw7eRVdlUCzuGBieNUax4NhP
afR00Q3syea4rfo1UHdp6tm7dYXC8YDJcy8thRpK0jS+BnWnz2qFqKTSLVqaaz9b9c4j4/t6Bszo
qt4N/psxK/YKNiXmNKuAYn53YK1cBUbO7Ubm4hNA6haSqd5vaOYhG/2BjB9H9yLvzDlZMb9VAdoR
0wx0CtJdMF3sT+Hm0mczD8Nrrpyv+QwL3BAGE7xqS04ewa4VJVRB6OGqzCzdcFjQVJ1Q/cZl56eu
Y2jlSrSeUHEE8jbuFhLUll6UeKsIU7XTysFhAEUKFlGddKJjCXf71mWgUgSvGUeTpneXMdbVdJ36
CD11PNLtZZztyO8iSZa5wVRBOUpamclN1ZrYdlgPQRixMbnLbEyLipOpj98GyEaDsXZB4RndgzDj
PrzhncxkWWPa9omq7NaJ2dY5Dtx0bTrwV8VQWai5k7UZ3UoFP68FjeKwnq0vibofHNChuPKQeZd2
r62a+pe25YlsmwVbBTQK3DjxqCvnJ5mZfYtebbyynQ3Ez3mavUt3HfRPYtylE7i2RxpG4F4OCkIp
MzZ6TYKQ3TOrOL6HJIBcyjIomcEBOMjccfs/RFDmIZ7jzMa1KVXn05cULFP3+BtYG6gL4WCG8gKN
RoR6dUYG2oW6h17gwoNgH2759zahoc8O0FVv2G8Tmcv+1aqlC7pqLAB0BZhsKVsyHBEox+bZdgAU
imuDhtLfhqwM16S27WwnftjAbuHbwpHHJHuPCzs60aSDset4ji1ub4MVESqLuYboJRb0MTap6rNd
BqFqH59Ca6dVQofUG/Q4mB3aaa9UwVCPAyMbDhXSTQQxF1p3VaJirvBLzqZIDr3JxboqoLAOSGpf
Q1JlhyXZtaNP+mGnFihuSmAHoyyuN7R+xY4GQ0bBgjlaKluRZCqTXb5ucXIA7yeeVWGHpwDqGlNF
EuHwVWKxd3ZQm4jv4cjRZUH93mm+k9lcdo3T0Kn4aosmkI9bZtdfKvtT2bfuHmCpOwIH7q9lSOOa
R5m9YWRdxU7FAmItV4IIVsHwyEq/5FcTWrgcfkW1JpUfFz4etAmhYvSFWkaYcxz/rraQcpTWRNAq
wzlqGxNv66e5DxaPBiEYduhAMSFSptL0oLPEiIaKwr8HG/Wrqki7TORTwXueNgtSxL5pvMxDVzNz
GA3GLXCYRjQj3Q7thJ6Ptku5+94G/oK4oKOOxnrjXbuHT8vRYC8sKSDOiaZyrGmYSLlL1nA+klnm
r4MbEjLXOY1aWQNQ7FNMqPk634oiC20Thak1L5A+QDZRaQWVXQ1Nx+TQIJEIuiKAW7ctJm9RJRP6
8BsPws1XS8zzXc6z4RS0s4SU3aYwV0BbpwSkG9Fq56YY0xKUVGC6A3wL+GJy3wZVDG3dcVLDxGoL
wOx9g2ABa4OWDzYIJe5zU/uMKH+/4stukpIW5Y5BW/EjgHgJ4CFT7XWAMjx/xXC5dA85E/rSdcVR
f0QHk510kqf9O0pkvB5il7BPconpDWSS7fdWEzz5Ytk85GrUAhnZtt5Xqg+Xp8Kn9n7RQ4dbgI0N
7HAuJKppLmBW4Gn5iQA+zJuSyeWKALTomwXamC9LnMBHmPI5OY4JY5An6vRxoq3cm2gMXzI9w0yb
Q4fY6WGDQn/e1gqWo/UWnsqobyI7O5i6hhEC+bJ3pbtqMw112jxukIO2dPH4uOVwkUZgGq7VmK/R
HgwReFZExPZz07rYofQG8Dv0lVE55IVxO1/cw+M638RW2es2Iq5owrRV+R5CCPV58bmB6tiMuEuo
AfKvie6KthJowO+m4NLxznCUjxV66rWvMk5LyFH41HcNDnQG5RXgkvtNAAGotkypbMcdBHZNHIp+
t00eP9OmkNNBNiJU42L1c5m7cRfR2deLSdfXHNXCnb0ZtWqGyRWf5lQbi8ul6YSBoAcKJCJ5Ew80
OhfdwHPIhOgqKk1oeQ6CLnpfh56ffKDme2j1WA0NWPQGV4wdwTPk5Vr36cx0nS/wVjd2WdlcDbow
dGe7vhhQf3U8wKgcreneZEv6HNBO+VsgVzwGGCDFWg1KkNe+hOKhEhBi3EooTMJdvqQrhoIygqth
omEqdoKw7jNPvV5qnJvo6tCfN12sp+Ly3LK7JV4AQ8eRpLfFIOKXCSqLtnJ2eI1nIV+0kbJCcA2w
RygqIZRqHZb8oF/bYAlb9FY+qAN0Hjfawt4zA3f5OrY2uNIMm7rRPc/vjDXyZNIJXg+d82vgAvkx
oGHxDMS4z7EM2uxdRVu8g/F6/uT0Gl1xBBZGNXPFcunWQgHpzAiIJ5/n4jjH3Zg1WxmgcRJ96Q9j
GrnhE9yyfaMBbjUaSz2ppzi1O7Qv5DyusoM2cCEvHV39S0kNqdRsQ1gnU74TxUB/QlYcNkmamKcC
7f6BJJS8SyjQX0L8SFoFHg8Okv8XeG6KGw+S/6Ccwa4r7BsEyuZe2XClVWFkSLAPtvuyDTg6GpKI
A84DPWLMmOOmyCFOwU9fL1OkvzCAHU3hMahMSCfYKt8R+RwUQ/LIujgRdQJU/0qpkYAKg9KSx/G3
1QL9h6tdAQ/S7ziguHANOHC4mF4w0UqhPulklkl6Z1g3ocrPeG8ptEl6gv8ZIgG/MjGBawDhKO+S
FVKa9bBE8GpETSxDb7qr0HaCbVcQcq/mifZ+Sb+lYyL5kclCmKSmiQ5N0BQuTRaN4sWhZgGnBX0E
K0mfhQ2Ed2RD21iEa19rnunQX9nVA8Wsssin+yQZl+JrNo4GRWVSfPAD6ljahWmDPg86hSZYs7aF
oCWBxgpyZLTxUFWt8EJj00DGnqSQgnZK/ginYM3nBoQmhHq7WS0r78BY9i2HWki19CIixxqcQIO0
rN3C6cHFhcEI08c+0/pZFgt1rAERW2Dug2Wo9+yWMTlb2cwL8kbJLlSxnad3yzdH1gq/RfVrvcgE
LVm1qQ6V4UjhZ2ZlDcT6cidJ1oblcOha7/Lpiw3aLUqrnhYcfwctfJ75c2BmDMxnts50yGoflkXu
9v9Az300iID8g4G6hFf28jq6MoPw4SM5N4aYOZhX5beQwUXyO+sdZTwF/aRj0ULtuRRuFHUoEh3l
Va4HGJGqATzKXJt49PkT+0V0/f3n+sgu42Pl4OlhV0XOMchDcEUfP1afrrAmtX3+nUt18TaJ34Qf
gpcDFmIgQZf9A1H5kZO/XBE2bjyNi3cYlO8lYuCPmgyAhoUJ4Zf4IX67ovtNVROnowY1P+ddYiGC
c6EPYPnoGcjK376K3/MSfjdz/L+b5vAhtehDmkOMwJ4/rI6/5Dn8602tfwhy+O1Hfo9yIAiLC7Gb
L69U+lf6y+/BMCSCTOD38Aa8XCYMc0hcsghOX5Jf7F8gj38lwaT4qxSQVgiMICouu+BfARUfvrd/
n99Aoo82kRQvr78sJzg8EMTyy0P3cS11Btse/UB8k9M5f16XJL1aoT7UVbrh8Fg7MU0N6MhThtaU
VJJMbhdu7bxDKRkONpqn65SGNnpJu43fAqnQ3XkCA5TUkZp82lidrM/oBt2L4UI3pl23qgPW5uvS
AVKulGGm8cgXcAf0C+STjWf5Ojrq7jZdUo8KNC4W7aLON5z8etn3IoHsQDMBfoM7W+VqNYesxEeE
q495uDVamSD/ZY39Pc6CPNt3OL3bY5mQzTaXwvvO7DCj01g5/z7lwXQHbsKJalmEv6MU5D6AMop7
F+ioAZ8Aj82v5KqTDY4JC+ExWAL8bTynKjrZol3vofif1qsWHB0EOWL1wanAB5RAqLdAwIomRPwQ
FUo+lAlrP22Mu7tpgAmR5QMEtp0oIGOcpTuwBXkQAPHHqWaJBFYBsMbf68LysYGmzBuFHIDoyShl
8k01Cw0RV3OkJO3tATqJNs4PBRTSLRwKfbiFjUeHPgJ1Ggt/G+ebGElt4De4gi5OWoCkLRJzaobK
No4cDn94lv0XuKOTOf7k+IiUmxjzQFWkPXX+lk8OMwFUCr2GPUC2WuxVodC9YlCNs7ZOg47RO0rW
YO+oJPNSg/2LIzxMi3nseg4D1zWApzOQcOG8EHqOICamzZTM7rJw8u24eQYeM/jlueUCETbuZIy1
Krwlq2AmBnY9z27ZRMWXCN6Xl5Z2UbS9+v6CdX83y2SEqFLMFgN9+LWL/3/B+4dULMygCSrGf4uf
/lLwbkCyvn3r7PwD3rkPpfK3n/xXhA3eAhiht0BqQYr3zYWXqP9/BWLFiEHLEF+DYpahz7nkmf9P
GSyg3cMpl0NOBXcojtbfy2BC8O4zvJAj/J9MnP+gDH48wlP8aoKoW7w3kuDP+HTRxyJYxmsWcBWo
Y9EPPzvZlocAAhFkOAE5/sPT+b0A/59dkL9dCSbVJA6By+Pde3+60jAmY7J5gitF0IKLEFb5UWKq
p52t//Mr4Rol+oMcaULF5Z7/oF1sTQCZoOLqaBYkV1Eb3s1OMEAm2/N/fCHoUaMEskVQDbjWxwu5
fCCl1Js6rjP/yQf+kwb9T4b//28ukxYJQagRcLo/PTlk0IDhh2cHDOhS7kq4oRCEksFs7fv/xaPD
WkWrCa45L5B18fGOWoUGUgIPOToqgDojY6OiMiquNby2f39Tl9/0B73ZZeEVl8MXARFwzyP89+OV
cieKwJSLOnYLKFhAZ5/W1j+TYH1WDtjB31/s0oj+5WJoVS9hGHipwJ+jIwKMXNibUh1LgNdNPsPw
yooJrsugfwuLVtQ9hMuweMNZ/fcX/jfbC9EycRojiSjJ4MH4eJcAVmw0dKM6AiMGfaSnuErLgD8H
DH/6+0tdHthf7hEJeaAAoVTArv54qc0yu/aYGI+BnfRRWAUwMgrp499f5d/e0B+ucplU/rC3MH7C
UGgHXKX0KQ4y/+zEMp5G/b97dH+40p8e3cJFJ92IK8F4szaw2LxtF8f+/8X2Cv96UxB7F2hLyxyO
l78YtCUVsEpJJY7KRbJRoQsu/C06kC0RK6IAQ9nAY4NgAIjSjyF0TA0b4nIXT8l4uiQ9ZJghc78r
PELotByXb3nXizpnNL4CUE/AsfGfK+JkrtqNuBuVzyAo1QbSPypBR0l1MeR3VOxCnO61xYlxzP0k
HlZdRl94HsmrlDL61Qm3NmjV0iPNN2RzrGN5WBjWM4dNtK3nFfxCxUdfNG5qkytjgIBZPow7E+Xj
owlYcgrLbfkGqLA8EJPhs2cEV0HHdV6K2bG6yyFY2q3JgE6Rd0Hdz/g8ARKc3gTMyw13Ru1l2aq7
NtpkYyCcz2oXU8pgNRpKDzmhKQ8Z1Wo/hdQjTsEW0AyooIaQXMDMj8IlWG5qKIgiaK1QXLq2H3dZ
hiMAODrZG+AApnaIFDglyBA6ML3JM/LLZFOIqT8UpQjqHK7RLxCApmffEva1LeTwnC0c7vY5Vq9T
JqIvFPcOengh6lWJxG74TI4OVZer0tRxDM9I5bMk6Cv0lsPzvBQQ0QWzeAiC3nyleDTnjk0KPBL7
GRJ8p5Zl0RdR9D/BHdNHk23yCtM0Pv08y/M6RJLv9RACIMIbzYfunvWZ/4TuOblCRUewgBMwwrWA
u9AG9F01RHY89S0kzWAX2v62jVV5x+DZ+5kFJbklkuEh2iFFmkiwFEX1a9kPc5ucgP8X112GR8ZB
uHyhtmP1lnQrMhNV+xkiPNxSm/f8KwhTHLHwrTc07RhEsYjA2Gq56WyA3TIK1Q2xTpVNBioTIJoK
EF9H3FzUI5TaW5WFo76GMmr7giEk/exHLn5GeSdPuMcVEYOonBjSJiQJkPJZRhn5HI8S6yfVYQqQ
KEmhfyi7zsm99aK8hr4rvmSu4SswFMA2NMyqlZBv8aCGdrd8nieNbZcg1rJ2CY44EDzFwcQKQ046
LKCm4SRvMSYVI3srlyjYlyP2EfppAJt96YbDDIvjp0WX7mXTGz+kypphvwQ66uEZiNNttzG4OdBE
txipMtDb71up5u/Rhr2VAOglzbCk8xPadfXasiQ95+uAGoooiBS+uSA+ZeEF14V/LahB+yantGv5
1wku5ZOn7bjTHtgU1+wnZEvlNSVZfMIHIXvSihUD2TwtTQf+/Lblpd+BqixB0OMbsjGOPhujqnUF
zM+wY9NHcBOWNwCHux/Qq6bHkWdQuWRdtl1DLPKi5tUdYiEFSGYYh3fbUowngM4/Zwod3BQYsJRk
OJS6/WGszptu9o/jFB2NdO8WTmvwtFAYW6qyM47C/KGz2JRkxMeC38PdOMjTdi3HPk8AXleRyvmX
gqjtHJZ+L7Z8qFtw8aYWC1JGKg4tQRWbAYsaVdHfQ4MIyhTszV2MpnI/IbVsx+0Az7tTyDGZGRI9
NKqbWIw7kMu5qxLcdyTYGwILi7tiYenb4OfiIXaG3EKjTD4zCHNP3mJFcRRUBH9SZCwOq2zciNtP
Z7hEKlFM5Z0Z7fJtDjSo+XZGzekSXjyQDBQ3AMU3sAMFBCKoHzCO5w/gYED1a414lxwWMegXbPFA
JdfXZLGoZL86LVvq6TCEAjqtlaGIQQjfZAsuraVEZsxcIIeFkOVbl45XahzGqgVijxUMV7vuh7tY
GbnvlrjAlyDU3XzxgvUykucBmkxU8qmzPaIak5rneDo9KI8GAgOy+1V1l65/NbwgP8IF1cpd1kga
buSWU9PfstS3e7eCac8XdBJVEJj0lrXpfkaCVO2QwAbGfENFNBL8wJbJp97jCW05HRsf5vCHBZhS
Lb5hhgRUrY8tToPPUO3RugCSe6KbFQ+zRe0JWlQPmH53I3cCz7yUdh+zFKE6cF3cxjQK32G6NWcH
r23Npb0rIM44InMRM30nywNCwoIbo/u7GAbKl4Cx+W71nbmhbPvSh/HypeBr0RSr7A/JhpS0DVLL
3dhBkwaBEr0f+Gs+adH0cfdTtrStE9M/YT8/IymxPUaFDHZQ7E21CWMF/HuGkEau7QHF/T1IkV8b
5Tj0ILhJrgJkOzxPIyqvHlFxQlGQzz3EsbJGziMYul9FNktmtQeNS/aYvZaKZ5BO4dyGfABgsD2K
KE30YezKCrleCn7WuWSIrxkGFDOGIW/CEmGlqAkI/ytkFIVlVai8B5GlAQCtbtoQkqXiXoAvmwy8
kUhJExW0r0+ziAS0GrE4ydwgklYWdjrFw2wbSwRAlwbhNDLPzivAfbHh8Bk06p/IF/izoqVfENHL
uuCQQLDXnRZYA5yvIkFdcUqclVCMQxKBIBP04tpmFYzl+U8kJXRFVTgufqg0ayvSt/mVL3JF6mUt
9YzuJg13F7UCwzPIOdB/uHbN/ZjlIEJYAulDjUgptjMKcvRmg6jPgS8i89eChxwhZH54XFgMnBxy
phYdwkqTHikDqzuNA+MNnATvSWFhiWasAmYFrhdACmB77C8UDveACOHghiAsjzVgRD3O6mg9YJ9G
cSUZUCw7FOYYTdZAdELfOMhqkGUR30WhLBrE7JAXAevTrcUZTSDpgj5xTCIEL5RDvN1iu7bf2iEn
QNjIHFRD7pGHMQTBVe/TsNjnrUB9SzKU76RFd4JpKVmqBUQZaA3c8JHbBfbzYk3/Md/q0td+6OMR
UY3ZH0B/CvsXEmw+dtjztrWJncPhOOEAbbJocTemtWEOCzr6BCQXQc8dB2BGog19BS+1PGPDp2cD
HqCvSPlPg9pHyB1z++XzACEgORAKDLt/HtTaqMUewOfRgjyDFjtrjpq65Hhh32A/wSxP9n8/Yvxl
MoTFKsRomCTI7gHO8SdWYU5cKtpFDUc3oQkbqaU4oHAcjyMUdVDSyn+KdPxL+3+5YJ6WMJIBCwaT
9fGJjxoNTgJpHArKtMDEN6LO9zOSBhumxRuUjhA0zh36wRQi9F/HziI3kkGSu5B9R4agRjZE+ia3
yR38jHP975/HBWf/84ogKfDrFBEnQK3/PJQr38sAag9+7IRITtbN4qeMJ+ypxSwzXDwQ8vgdnPbY
SB0j5tYh0+mSjqHuFEGj3eMm0MqMJ3ifimaFAaTCK8lBFg2rTc9J1JfXo2b6mkPSsjNu6hUSk2h6
bCmqcuwxuELzf9HsIGbqDbmcGwRm+M+hCEj+sF7c/0hd9MNz2Pfs669TcRzBgtXLxqN/st/92SZ6
WY0kRUcZwl2IDMg/U05IG6cMpxc/moyh3w4gBDEeojWIIl6mPg+OAdrGqmAIKIKBG25cbfBSzP9G
+e5/24l/xLH+MmeXoAsKCB7+i70z227bSrfuq5wXQAaaje4WAFtRFNVYsnyDIVs2emCj38DT/5N2
KsdO/VU5uU9dZFRGbIkkwI2vWWsuPNAWt+mfbs9hwRggMyPb+/TbO1tLmhsp5r86Bv5tYsFvYVDB
lhIrFWTD65fkpz57zMYpdvA27B1B8ewkHFy1dIawNaFAsOhvrGBBoH1OC4re//4Gzev9/usJRIkC
dMTDQ3Q1O/7pdyNJw4VUzule9DOq6xIN1UmLY/9TNVIa9yCklzsfYfFzzYYD5kP7TZP2vGHCbicg
lmtkIZy3HetgkBmoihnbsyYuuj31t3/KIfq/tzHQ7IMW9zSu31/9P/Pqv5pXM2RmV/bHnfxv8+rz
18/dz3k33xntP/7S76Nq3/6N5w2D6CuymyH29ef9a0Wns70jsAM/OAlclssR9a9JtcVWjgcVznRM
79+3cn9MqvW/s6DD9/3rfciaD42cwcYQWLSDBftPT57SQp61xOl0sqrVn9LbtegANYFwFG2+1KfJ
zcQiq0M2xYC+Rs1raUiK+QntrHPo1yF+LCuUAEHNy7/tjNy5M7veOSl4FyIYSk1CMkJ7FZhWp22R
9o8fRV9V587DHhjhABu3/uBlZ1N5qPfsDq8OrC/cmcDLEFLa1nmAK8QYQ2+3+uRVGE70+gKfbHzw
6bFyRL5J8dwt83wUGqusQHVO/VFv55inaKphePIaH4a7Vz105vDsAN899J6hdkjnk4sDd/OBlqx7
UIkVby2fl7/Gg9poszUcC+mvIaYqvBaOoTYiFW4fZEVbPoEiUG+uW7X0J01MRMPqqAvP0f4CNC99
aatiXHDa5jICyGhu/RRFr2u36YOtnHwz6YCBAk2v1alLZvME7hzsYjZQHsLU7+BmWWZIrb0+oXwq
Qt1Qnwuluj64KsL2LLqyU5vVeXF1AfafEMHMadByDT+URV6d0USnW7R56xHZjWGiqbaSqJzgQeXw
srwAAll2Mf0+32tlcjcXeb512WtGa2rnYc/0bq/PzXxSaT2egE5z+BkVSRRDNS+Py9CO20L5RTg4
hXkHJ7vf86irb91Wn0+ir5c9blDrLYdYe0TaMuArMEsVVoVWbGpTImbuUtM7VFKMmIxafdtCkovq
uKzvaaqtR6h7w6vlm+W3xez1J3MaMfkWqr6reluDEONuE1sfPvJZySVEh+tf6K+rj1aXTVvDkzA8
BhNmU11gNcE1vNGsTr23c9/fGYNsTmAAWQxbMDOCnBsnQULu+18sK0fP0HYG6jptteoyVGVabIRT
p/d1P+kMzpEDbdAor2xUmmnr9ekaMKN9m8zJu6lHZmhMp+VZoAFD5a8j2TLXMUz7BJW/wQx3M2l+
fpKrAMufSG+vUzx8zeskv+jSr7mnkvWusHMp6XBi7YvXWF4VxEmP7bqdnRKtoGuPN3XmuJxfaYqH
EVgSCt88yrXS/pgZlf6CF0CdMBvomxQg4m3mSlsx9Wyn+w5BzWtbohsOtFKqG2lnyZMvCvvOa0XQ
eTLZTZNbXzK9Hx5M3CkbbFYDtf+0FhX3ZO0GdgNqAcsnG3enHxC99HOtzSywnPhg5Xl8MH2jO9gI
8oA4tWD9UU1hNQycLq6eOUbkZanLdV+zoN1MY2VvMk3qt8DQ6nnHjEyGLsSkTYdP8Q6eS3LXpcKM
nNaxPpVZ6dMjaB274xj2zFU9tjw6TmElqCZLjaGTke5tJ66O44oUCrYpDRtS9Naetuh89TsGxIYR
ArwrqrNWeMmza4BWxtfSxDIUbRtzkmRyjdaqeS8pibxgdCp1a62onrk0dlYwmZi05wQvFpJVw/bj
sNQShZDayOlscyY/W6Va9sZsrNU923vjpevjegyvrgJJyoCDKVHdGhRa7JLpS6tRmduOUQD4oGRe
HC/ZsAXq9ceY5f/ifEjcSg4Pg5WO0579Pt/24yrNXlvDwcsrJSOU2MX82OUq8b6IpADWy1i51Gf7
QzXlc+tuPGlrxVYbxyF/X1wpjYK5rtF1b//UAd9Dof6iDrCZMf+3MiB8I00Dn8OvGU4//tZPUh3D
uj59KW+JIrB/qgNM8RvrTuoA8UPG88vKWjeAQFyzBxnmguX4Y2VtkdVCXyVcj87Wcrmcf6cw+BMI
npqALA8TWhUsHBRFprj2Sz/VxgMUT9mOozrXM1uYiQ0yuSYWzEQmafN072j2cszR9hQbnUnE69CI
6UMhesXa1K/bl58+vf9PO2D8qT/+jjxhJ3sVw7GppzX59dWIepGFz9fhzNPGYMK7Mk4c3QZHkJoG
EIbTLMZXd5LM5rvKG9oQKhIlPIRFVyC/det3fxj0O35GijK+LI0Pq615xm5x7PgrohJD/UV//X0t
/VN9//0V87SH7MPYQve+1/8/fX4iw9sEgWw4gzBNElZra/kBiYtnbQd3aWyyDJSRR5mLiWZ1HbTV
S6Fbuwohr4GnrBneU9X3RshBaUd4WRvsFFWqY7bv7AK2YZOnl2L0jyRWpH10HXQ892l7A7TVVgw3
Nec269Kp2v336/DvlwExou5yIRzuDXjLv14Gd9FwQMiyP5NUwFIi8SgwBA2oDGQ9qsusOv9Rxkb5
F83Sn3pznWIMBo3Lg597kX9cX9ZPnyWHZyJkn9Tn2mM6S9M9niGAAPmM0+f//gb/1BF+/02+bqJ+
vG7oac5+/U2SZmttMeee4T2IN3Y7XbmLB28xg0KmG72Flhha+uI1IU7+ufqrm+ZPTSG/nhvFJDbN
Yo/N6fCnXw8RJ0N3ieXbbQubbIvRfisIPC939lr1GxbdDfFaXPrdXLYzxW3RuF+xIIG49RdxUg4m
otCac+zBOYiOD9hOTStKvWX5KjUmLbqGbzm08fB3e4Lb1vEvhijGv18o6EccGygoYHEjIf3149Od
0a5tShg2X3H1lqG8p6jViqEWgbUQH3Bk4l58TjwfWMPaQg9EFZwx35/cb2jO1iZc0sRFw51PX7PO
ct8nW6buX40W7H+7yEjGuImoZckV4Ntp/foqnc7L9C4drNtcABrzvWjw03V3BSr722EaWS/jd76f
qsUeieVJXZxv9a7nUb4rhWQFVbbVgyQ+SgVuOScvc141h6VHmS3tVn7AaO8xSq7jcGxyVjfYrfBW
xHlfn2ep9TgxEO0nCTNEqk1YOyElV0UFM5QPZp5cEgz2KihHtz0Pcfs0mJVmRc6E0s3IFpOzgVXr
Guizl5/K1PZeUUeKY+p4xmlFP+2Hs54ig+ekyg6a1+GumBdvjYzZ1qI1V19k3w6PIzw+rCfV4G7j
vh0PxBGZT21K0NYudqn5gzUt4s9IfyA6ZHWrfRorQBwS/+YB4KQ8GK1fvmeTdPjeW1XxmCGldIMJ
8fmxizty7PgcsAOY/l3LKn2D6L3dGoYypk1pu9TI0wxtOJzMFMFfb3XYKv27NIY0EcFNHPY8asw5
hJrqYA5wy4+q0lNUEL58pC61d6OfayZEvmp985ym2/S6ytftRGmHuE/pbzSc8zcYStIOIR7pY1An
5pRs1UC1Zs3zvFmSafS2XROn7Gytal/zR6HMCfajDvt/nP19zirKjQndcxtbrYEYyji0Bq2ucHwV
G2bHi34/0+czwuzA7eTcScPWGma/3ynLpRD/oRIcf2gGsXNfFYTpDz1hP2vq6j7yO47y5ov5u/hw
/KFFHIoBKBHutnbdwV8aYkA2GdPC3CybR534lUO+WBbrcq5BjKObnSGXCzgCbVTM83Aoi7ndEFiS
6GFXDkZ8l/5QRRaLO6cRM0R/OFHEX7WT8w8l5cizcOt8F1iirL2qLdvv0kvDIm9lW3+XZKLav+oz
FfbmUIt9w8dQEAOBhFYVM6NPfWaG27l0y2rTx1QFW7tOqjX0VpsTszYLsCBV2mklvJMl6S/Y6YAr
NknmfdMQcGZ6pDfmAL3HG72zDUIgPtaWO7j0pLXq23XZ94j8OtzuSerCx+yntd2yQKmz7VKyQEDz
yfovtE0cRKGr7KXcddCxWUQ4wnzRZLUaEX7SoqKdrHTtDn+1Bk5lqOuXvKr86mB1/lBuCsiLD+s4
WNA58OIZN+mc9m6NO99Mh11MyV4/8jC2jlgjzGI7Sl7BphnKZN0wVFhxNOSLnG8rD6XJRuOr0oF2
MsZjhz6xjJLYSsbIZakng8ztqU9qwtPWr7hUfAcD9oA5nZyAtD0Yeib2aP4LJ4R+1FpR1mRxtI4x
q3IcPNIHJD7nIrSgP9KUArXTbvS4BFgkYxAkbuq7cmOQftQc0syYk03hi/QqCcZvSg4mZkIAyVDx
FLv2ldlupn3qMPwsIGv5HplnYyU0KWNxJTTraSlnczw70mdpVNMJ39pjzSMpwfzAX/Bx4VpbqO5G
/YqVuk6PLaRrtSX4cc1uCJYYngR+ijdbxTgqPYObF8ItoKxN76zIIHA4XrUTFokaId6SDUPf9rWc
ZyqLPMmnR3wf82fZpRbWagalG6+wdSAPXszPscsGrn3dTcaZhbkl7vvBNp6MAYtyMDug88MBGjjt
N8vvbN/BAIDF4Sa9eZdpLpNVvb3enHne9ju37NP+opg/eKHezlybdK55YQ0dmXHDE8x/ZqfB3V1x
SnYRU13VHNhNxuYlR0tQPJhe7YuDEvk83g5quBafRKBe7EJz1KaZK35106yM9ZVZDStkGff65q8v
feZ84nXhTDsLu+ZdjC0I3CAtmmIN/WLiqyPLpMjua6DviJpGqoKE/8aZag51eke/vWCWsmSqc7nn
To23lZZKZlX62DKBAMBpbViMAuLi36Fi8I44QHBZX+vkoa6e8V37R1CLGbtKVnzcF+Ar3uaaEQMD
tXx5sAal9zcJZW5+00gAgI8eT4tdX+vkovpJ+8qs22mvbO7MPDZe4o835DRhels6t4WOAOFxJ00+
1hD2x/IFFad9UWOPL5TB1VS8zE6V9Ht4C9U3uNDXMyRryzSiD2C0nYGz6reSLKwXDYnTtpqRlsPZ
4Jhbujl9yMCm3WBqz+3INjsTYG1pCx5Hqek/dzlJrZvSrPmarFps+QdRYzL4WnEgL0dku3w3QOVw
j+Q2Du0tnu1pw0Nmbm+MbjSdMPaR9fCktSad0rvNP6F/8Z+0hTL9uPpDZ7zDxVp6JAaGO4HdMflR
qjKuNKUZrOBBclnmUMPxRf7CNA23anFxI099y1Cn34sKV9R+na+UNIAW/bqTZdE0t7WjxImRmAAT
09bVdJMsSHRCz+6r9IlKpH/Xr1OLgKOzn4Ii7Wd8pvPktTwFlvaxTFoj+2g0q+VNwUoFtnyQAzAW
fhgEoU1KfENy1GI5f04TBopA23unOGRsY+5Vj7B31wHhyDbZOnKTZuaQWxdVlKt9rhx5JX3ISXdu
hZGCMFuobrBrACaB6efV2RVJ4FacHX1fbgxlqS6aSog+u5XsDV6qUIkbLfGi92Es4Wq8sOhAgJJ2
3Gs86fxn7vWqv9SojzhgTemDra5Sh9iT8TVZOpuZrlMa5YMNCmSOZuCIAlZTSXpKG/c+SIOEO3oj
M4urSeOwqFNmDUVzcjuZWhewNqVzQGfn876UIua36DSJJqSHDxBQjY3DbVnGvP6OFdC2T70ihZun
64elZbkCY8ZBayCYRN1+bzz+2aj8xSSFwcK1mf/PG5W77ivx079I/3/8lT/mKA4J9FTygDVRblvX
VeG/9inMUYgH8cAr0lgDGaYd+ddCxfnNdEz8fqw9OP4ALf8xR0H6T2NA98K2RaAn1v2/M0exzOsi
75dBALNfx7VNHksWfNs/DwKKflyLefSzSw6QFtOjZegMSTpSoO9AywlxL5y263dNiR5wywLwWlrN
1zKriKdmVuf2u03GLVqmrkNWDNZD+sNLY3tIaPXQQfjC0qQu9sla6/NlKFv9HeX/rEMVokDyaF9S
D+r/aDSEVjepWXjTrvFFsqHUyI9VXhvfrIS9Pwyc1vusQb8OFTPJo1uIllTWhC0IZfgDi/l4l6zN
Gll+ySylYCgR1pYzknxjdsDK1lJ2WDwtoX0AsvmZ/I40qmwtD2q2T2cnnbJDtq75SRUiO7iTPX6a
89HcCIbgDvgIJ33o3Ov3rW/UcplG2OIRjUDVbSzJOw68cR3gBDHJjnyyq2/auABoArZzSGbnczZP
w4d+ctL8bAPjjdi+u3dZp6MoWTLyX8PSWeD5uzR0QewryF29PmQLe5kBHghXYvkYL6h4NPBAI8Sr
OHlkFhKT8EDuTxEiDuR4JxbtZp2V+iiyzLB3jlD6IamtaeM7WPtZ1eQVsia8BEngZpZ8WToF0TBp
4XF5iPGPGk9MNJm2JymH4xUxXjG7OPtLwS2RrxkLLVel/Rrldt93kVO6y+tApIBz4Z1A+IH/UakI
+auKeLhTQukdSCstT79hRhXItLJi32eCPKQEhpXdZmibmtS9b1eO3aBOiyQCcd3cF07VHZcGhpNe
tcY9a+Z5A03EOcaCGU9AY+K8z4R8RAq/DPFTBiCodGmqFI4bslFE2rUmTyIhRvVWh5fpyiMl/uxJ
NDzAnLwNH4SQWFVR5V9E0abNgYrSEMAN2LvUQUr0YheMVS9Oc1yQ9UImE7NOTGNsKmG6r3x692Of
XK3JDAceK1mjv3I15ctnVFku2ahNf7UP+mSyd3pKsKel1NXXbEKtOBLM1fknh17hvWrdRSI6IjEw
IHWv0k4T6w+ePZ4C/6R52Wmqh/TGiev5zeQ5IzHnz+NmQbqxHFSypHbYA+WAREQwSbpfcoTIe18X
pRFQWw7ouODgDejVK5cwjyy7ZGox1jBtJ4SDDesPvtmx5yLMlEuGpzxvwM7JGPvFCUbFCNFKE1bY
pFzNSNJ8GqEO83gNcq32k4tT61kfdhX9960CK30ue/saPOCOUZpYCUtGQ/D4zl3pRaXmZmetacoJ
h1wMWsJGANRFVenNH032lGTvqDY5XmkBK73weu+P2hdt9Wu+U5qDhtEjvdI+k97cr1ty6iuYOsQX
f1Rxo4vAW8b0CVSm2exgwHbgJnXchizQsKTvOYmWRygvlMQ4p6kqs7Ik7KfUEe8cviv0GSZ332ZN
fLBHxztZcBzWx6kwJ7mfCxz8hw5xS+RJzSDHs9dvV/Dn93jer6o6Mn8IDUw4zewRllSxtPluVZZ3
zDVvgVtFN61OypibG9cCrxHxm1h2eHG/KY0EglfGtWq2iVzziFgy615jKTRtLTJDIsfPzZvGqXEZ
eDnVkZaRS0bAkTKeWNZlkW6VJte5EEn+uWtdiJjY+JmqldMrQwf4Jl0jBN81oaZIyxnrVIaDqb9L
EhGyWM8Z2bEE7G74AwIOjgaIJkCNIhfEJd6KilD0mk2a5yJcW+pBvhDaHamRLt5E3YnyxukSK0Aj
Ne21trOaTcwalhV5A+hP3NJejhTsbE+fjCWxnrEuvghu4YGMCEX/QYyYuXe82b137MyIkiFeosGk
u3T9GrJRvQ7mptTI3kJGOKuHOu7FuUR/C9OwcyvjdmbceLsOq5PvvLaxPraD+pgAVyY7y8nop42M
siucJn2gk57ya9tx7WHWxegfKhBF5ODw/EruDTXFHd2cKBf6+Or3th5FOE0+QJ7ZOwuv+F3f9k89
9Rf1FOGPVy3ff66nDmUJdyTrf66ofv9Lv1dUnvsb3n/EJqwyDdhe1x3T7xWVb2CmxB2ONZLFxlW8
9L8VFesn8m/Qk8B75kUIhvT/8pQ7v/kIV67eH8dEW+aYf6eiYgn2a0WFhdJkF2Cz0+B7YSGI+XV+
mzkZqYBGnx4V8oEsmCXrFM4u50a2LlMdFisiuuKNHmXRtlc7BBbjEPWIraKkJwdz34H2Q4XdlM5x
XV0Rb0qcG0iNdV3dj1BExM7IeQ7eF8SNvbQkndjgNi3IgAv0CZous6clnBHEByVoa5MHmb4KPHyj
Q1AUjgnW4916WI11EEGdo2xcS9fqNhOhMykjyCY+9j2PAIBBWvvZzxf3i4dGJhrgxGxgbgAlpp0a
SAv1KCsjiFLCPPnmQGXkV87tTKRGUE3jQ1/i0nB7w4ISXU46TD/HyB7R+i73KtWHMyFpFd9ETdUb
l0SPNMwxT9lBbesJGJtcPpS2xCIAsGpjwAndU0b5R1N2jG1Sb6cys9OCtMkaZnl4kOACF3yYqH8p
C+y43YrBNV/YzptBxpH4aJjK2fip+JRMC9y9ZiF8cbWsy2jm3WFqFiC0hnnBYtFHNvrmjbZkTqA4
Ei+WqxH/U88Ptj6j+ilL1A1SuekXJzblTriNFXZuXdwYVQVZ0VEtuBvL5WNPs+S2Hzm25rQGtT2M
63jS501rNrDwZVd9yyfHZzIslm1vUwgnnds/4F38YmPEjwzkcSFjT1j1rM6C1F5ffKHBHXermomL
DTuRusJlWvaYd5jWLeWrG0u68yXr4aLIAmi4aaVvduPMEcP3m/KKtgP0iwvWjFFWOFK7nxpVPZZd
UYV1wd7MtApGtHwiDBaKe3DrwEMV/lnme/2HQq1xIHr01AspP5FUtrkxbF4pNpYk0qc4eVo9F/9Z
CdR9RM/ToINnfNVtdDb8NxaD3uOij+8lf/4uIXXy3sXbd535xv6DC8TjHuUx84AOoxv2/HU9M94b
CFeftF2hq2a3amP9oJvc0a4zDidKOnF1XgWysxgtctvfNspaX6cOEtdGw/91FHlqYCpiJRJY1iSi
tihQdOQxo/h2vHHIESPB2LmdmHe4QKVqZgeNlzMmVdoepQ2GEzgHPPOAGgVjTECssw7PGnR3iuAH
L1v0bQyKd2LG3bf1x2Ue80tqdXfaUD4bOPcohcUDOqJyU3vySy9d98CT53kBdoQDrP9UURZvCwYY
uLcyENxE2Ib19Uot76BuWWgjCwrWUX9BaY+JY/HjvZwn7XbGGr6JR5lEuS5eOQz7O1NWaqv1QLzK
IgFiwZPrWTjaHKqcurOKOx2gOrOJXDu6cWoHcWa+Tm7cbka36nal25qHvD+SC38aKiBI7QCWvc7O
PHWZJzg+FF5RRZWi1plnmW0LwgRAT+X9A5PO8l56dnKYyCIKlrWwDqTKqPtKleuuHgqTzYxkvlIo
ZjLddMR5Nx8AHMYFuN9+vp/F8Dyy46aGoL6bGdswviWqUcz6Y51rovSj1ujM/EIQgFWdCBk6V533
uWnJr3Wc1X/KLeh/wgTZQN0eXxbLy+6IR3oj0lMcIFS18IOMN0dONlh4SEef+o63rFepjIDqmzdJ
WVdb1p7c0npShlMlyk0JS/2ycOwGqeK8Y8lJ7I9bL59WWuWAAhYND+qVU7ao5ZO/KOZKVaa3j22H
1Upn1ph4dXVHRyJY/vvlKC+JHRsHSzKwZ9QoXBmUNjO7fs2bA5DHuGGTNZRUh7X/MOTuN9noc5iY
ytjO9NN44DwGz4HmDF4goc6S3yAydDoUR6NNxgQgRQ2uaLpuPXMAw5+2iq94LQl/Hp9TguENsV9o
JbB+6VgZMM20XwotJ+o1FflIcF86m85d0ZE6EeTk0OJt8PL1pETn3Cse2I9WF/MVKWZuvUM3TPbH
nuDCY7pWDBcRY9ifB+7+LDQY3KehocWuYMQt3Ye21GDsx4beHRtT95i+gw0c8MzA8m6HA4TP5A5z
b/noaTl0OZJ83B3bPW5cbKrpq/REz3xcVHu8KekbsxQMNZXXgbxLlkEQZtrRnblCulha5jE+TNLj
+2FNEwBOtWr3kqP9G9J+6nNkJPPtgEzqshCgokfIGlRHA1dDKs9tguUCodbxBVBj+9Z2evbKM5lm
cK7G295aq7t4sv1vuiKfMwLdYT0QVT29aMwdz5XuHpBvl19hnTjvNsm/7FVTqx0hRU7lJvEZKNiA
rypO2xB9p7lEeAsR0fkxnyLrudR7HqfFPpVOX76D2s3jYzWagO5Qmc/3cSucZ54j/gY4dLIdl8WE
/OviGMOISGzhAa6t+lJkmS84jJL42S/q6aJQPXJXLql2yXKnl2hcq+41Z1pwtkqJunAi1dkNTR8z
kQ/A810MbfEAaPJxtFcgySm35bEw2EmhaODLKsGt3K2t1cYh41wS4s0+w9u3mL5+K4HxvhIcMH8l
7qD95AkxQeQiQoNZRpX4gWoX7Yj8drrUNucNNsBO+yL0BSdYVwOntTQP1iStcLd3NbLx/ETVZH+s
8XiQxmDNUZ7l7QLRsMpfWuDONHyNNTzgC4SmqCmrPTuDLA9857IcLI+O/HK5zix45TRPbqe/xv4Q
i02dEeAVGTjVdmMpsgcAoPoOYqMLJn+sgdZ6It9xPOce7SlWJoAz7mmZh/ZosHoDsibo6icgkyUS
FNbrktmT14lNq4MQdHKT3IyUPUtg9PLeGPsh6hFdnUptGqvAjRtYP24uD4h+WIhUZd294hcd3CBL
RrQ0I9OMj8ViStzaAkU9+7B2/epQQN3G+oxY13Q+Y0TyP7hpXb3BkW62VnoF8nHExxUAtaLRwtkv
OBFJXtEPGbPFW38V7qfJ7sq9BDyUhGZir/jVrMX67M7QigaY389wqtHre5WlRNB2Ux/UWBT3iaf4
vyQdQsLPrXSBGhq3E4EnqfE2+ZOJwNEG3S3i4d72B5Z2uTL113GlgNzQD4/cS3pPAEvtGu9+a7Zg
vSsnAQ/U5PHHzB/qDwtZ5P3WqlN1M/bjsptyMIvR2rEEIlGpOORJcdEZ8n9sa/ecLFPUpNUUQndm
lD/CCyX65l4MPlBil0CahAjcLLJ9ad45JbWhRz7arnUoLAK7m8Rn311NJxCNTK6mBQjpsKEFC0fN
MpbQ6DN955dJcu4Hc93M5opqFNzhbhX2EK3SKrejro8nQ0s3zthVX9PcRJabjY771ckRM7E5rtOo
cIbuQ2K78WdHNPF2anTiobmaax9KpBG3qamKQ0KZ1QdxbEMuzzq8xqSki/xdMtqrGezzD6mlJUeL
Nd82cZu+lLEqnzKgszs9szX6g3g8dZLMAG5wx7thwopQU6dGpP0mh6XSeraO7bj3Mh/RcG0mxUd8
vkYXpDHya8iPNlBKKU1n08brelNohjzOjjBOvMOS7KYs+xKv2UCGDdOTCpHuNvGt+tCWJIebxfoi
FzWPoWEa3RtrWvdita32laVwd/hn6/B/0W+izLianv5zl/x4paH9T/jWNXTLbz/3yr//1d97Zdf7
zeZHuVBPsEyR4fdHq+xZvzH3v6KH8Pb8+C+/7x4s+zcTy4XtmSgOxLWL/t9OGTAbvbMNxsjBgQXJ
7e90yvZ38slPuwfaeNp1WnF+pmMZgA1/7ZRHsN64zrJmD1nRmOnOuOPhN2f+LkUDTSaryXIZHbp3
77Mww6WRUZLODhiKCc8EXm4Mp095nFkvtEjLpXHM+nHqnZhMW0Nd5GqBlnFhQe7pENjfsT+0bzIN
R6VbgB0KZ8WgORpAbvVBSiNvnZjjp+fCaGB/lDgh0Wy3ZbtpYTnDKF6W2QgLxl8qIn6m/tZXIytO
uK9iW2i9uEvpny88KkWoNWrSkOMBDWBySOQWl6CGyka0T3qYFM9iqhLn1sTeLGm3QISMyBTIlvWo
nVWm1xuFoOVVZxhF8VvFw1d+izEFnajJsY/HuocjAU0m5QeXwEkwohxUXDtdyPnTQDPTZpuUKYSl
G2vVq28ZF3xvx7ZiYmuzUiaqLH5fHRvbf2HM/YtcNZefyyt7EZg2XupZLx7Q6qsLkW3pHXVV/SR7
r7kb+m5ablRLn84Ig4w4VASuB+a2ImuGaW/b6Kh9pHfPOnbZtHSYIOSMmKcTk3UiAQQRZPjuV/nJ
SDzvEpcNYa1q7XQjiuE9sugo5wbjddUD4MOKLPHMw3D3L3afZukpRy637/n8OFhbnqtO1u7WNJ1P
6egjckdQCsXHplo1jNa71wR3CwyTiohaD+AAIAa2Gp3xhMdfHMDvW0etBNChUOpS+raQ0tcr68Vx
c4PR5zyHbVmMaKiYcvT7VasG3rNh8bzK2s9w2NrXbmzMF6kvjMj9tWUIQeRX/25oFWaBgYIBiPLi
3ysG/cGyCP/R7LLknhZVJRtfkd4e2pP1yYxR0gbceTaBw6k2v3lrQewA7oqTBAl9rfd05uIqrzOg
LzRmh3FEhr/L4lE7mbE2zSFr/Wpj6cqryZ3FJjQckEnYxH7PcnwAr2gXp5TxwIXa2MAV2jnOh9pY
xG3aa/qckIIAbR6/ZN6sdugY3WrtEgoIPybkLp/lEmh8EN1+sbPGe20ntL5XalNLhehYMddHm5kV
kc/VzhuPMds26YzVHPck1GjDcXDkqB/Ktl2yF1OSIHq0+R8ZYdw+H9040R6XuetZHcW3MGenm2wa
+hfM/2dy6ZNTOUID/oL4gViiawHbCO2YUG7XkYuR4YNN5vw2WxfYE0yCNzEhXlvd4V8HSy9J903m
52yAd635aXPbg88FKUvZOBpplOE4oYTLEbEjUEjnZ8eJE2fP11t7qrFb7Zquw6s/2hbCLXJZJaEZ
JpzdAuyCNpj9/2PvPLbjRrZt+yvvB1Aj4ALAaybSJ5OeFMlODFIS4T0C7uvvTB0zSqrzVO/0b6c6
KiYyYQKx915rroh9Pt9hP4sEJ8mgLb2e+wkUrC/SQ6VB385BeV8twPLTTh3SAQpr4FfTcSQoloYX
aHqHbRcNh2nH5MH45i6sNLnC6oPAYfJNNqIJ7X0YRN41GWUP/dIRuheNO79P3WezJSov1Qw3l1lX
N6Mv7k2bAn9oadIYFy595JC/MBCvzFIho60qu7BL3fIkgH5/p6lH4LGlXps2G/fT2OQPpRz8m3So
6OtdGPdO3g236GTtbQNyifiIeN45crlOGn9GaCr6MI67fItRFGc9AQWUInOGz7it6nXmL6+V8txw
zr2bpW7PQNhImrLiIczsirQKxSw5lYY4t60abyh6fIYC1UfAartjEOdvEkUadtX26OuU24UVgd37
paoYkw6DcUyLhDijfB4Q2UdvVWIBJDeZoWbeDDAn0NUq76sW5Wsz7kUR9U84qHpujNHYRe30qS8I
HMgZ86ZvoYsMpqXe7MylczWp2DmQ0QEpjrJVHLSsxmxvF1heSzzRWxDeSPgB18CK1plz9IkSCCcD
mIiu42CXLBcsVAGcGC5SwV0hF+8a8gu+nyFbknTjN0l/zxibEg0R1cZGSLWhSx1fLxDdPgDvVIyp
QW6+kBxZbE09UEAllr8tOqBK1TLAMoJ7+QWyi4FLW5dhNZYLsnOAIoTnQKuxiws3RZfnTk7GDWyG
Zy9qChJvAqxxUbfI69ZS5rTSSMDMI+Ej0VWQFX4Ay4MKJu8T7YWZZROIxsZ5AXaDycjtnQo1rGnD
+gCFz2CIstlg5LnzmB3uPPgwR6ONAIPXEbN2QxvPfS26L9xxZbNO9FifhN3eS5VWd9PSi2s7Benp
95xpnXMbOONWTMRCTAh29pbVKrbSDrBx5aXf7c4pvusC/IeMcYCGQ69GcDyOnI8lXlQ7TOcG0xcD
pKcK/8V9HGT+NzxY0aYOyKlolPVmBPozScroRVoSggTk8bBz3KcS1MSZZyoL2Y0Pq8FknVvmRj1F
rYNINn2Dl/EVt7y7WyqnXy1qGdAzzi8zbTgyZCoSZr32vSnybDXY4pDFU7ZpTav+HinCPzL0mWsw
bel+gPRUhdYykxMvlXmbdxLYdzdmd6Upr0vkQFfF0uoNoApBTY1ioA/JlhvrTWcWC1XPZatedN80
xHcUjpfRRmgkiw2T3B7yvWemC/mLwmqQR7C4Zi7RibQe0BY6eDLJMrU3camSd4Saj4Ylq7U9NuIt
trxkXyW+970123s9mJ+KPpmPKDUMDO+1xGm2btw+2U2ZIF5wVstVjZJ75dnNK4oLCCkEbmFkVKyd
db0ZyoZRJ6EA+3SaUasONW47FEupNJ8SGN5XOff8CocgOKS2C3ZW2sdhLdJdOxBCWPXTg7MgoqOB
Ra9tcEOgVsu3nv1n2Nu6emAaPgAiWzjXqrDnNeq4YePKqqdHiQR40hWUfsP/qiLrxQRf+yoa175B
1ZGHhe/eNSaQEMv9CmDFROKhSVeKk/pUl0N10o313SvGkH3Btw4+VLzWfKXQLLtx79ewcTq6iJuk
YVw++DLesWPx7iEURvSAxnTLwHW6If9D3ZLRd2y56FXe7kgmJXKvc0LXq7lFoRyhBZisNR0Q89qu
06cpq+W9opW0q8fEBeNrweLXsca3AYjEGyS/DqCMwyv9ymg6uUaM+tynye6y2WzM8gZEDCCcMSBT
qvpEMbBvrAK4mSFu1NjdLDmBhjETmrZDLV4Xb22Oj3Pppsex07d0VG7Qip/ZrZEkJJeZ5x7W8Dzj
5lUDGb5zymNOAA4zH5dZOCJLsCBXZUrCnSwavHyII6zZc8l/yIrl1moZfvxv4ff/U/iZYGKxe/y/
C7+rSicdVJWfar5//tW/5qP+H7iYiXGGx/+P2u7fRV/gUL9hwKOmw75j0Wj893zUxsKP+x6yPERO
HFSXqeU/56MWHxiwrjB0pZeHw+m/cu7Zv7AziCCn0Wo7JlWkyYDU+sWklSCK1WSatAe3VJ6/xspg
3ou4Wc4ofEELNmTlEYToiY/O8NQjWvH2MBel4hWTMJhsrQH6n2cSqCPLHRuVAYMKKfUr5DnGo89K
ufZiLMSbSvRBaMbpdGOWhv6etpaJazzKnwk/6llR/SSM4kKdEYpQ0JWWR1ZaQzQe4KZ23PUEIu3x
tsoHjXPs+k+X7D/YBX+R3HEGHEeiLOQ0XAbZv5JI09nHQYet+DC1lKkSXegumnUQWn1/+V18798f
7xfb04/j4YZhuQTdAH6Ygv7P/jTLQNIXZVl9gIYH9TDKP6JlZEFVnIPfH+ky2v5TQX85kmdbOEBN
DKMXNMrPR1q0NMHUyvwwqqZbW4x6VxSnxo40i+RhsHLnsu1S978/6H/4eVi5YGhKbiZf/CB7/sl+
R/hsNxZll7Nbi0GWG5cJZydIJVjryWWX/N8fjZ4Kgeym70jKmZ9/YhT4xCYVaY4JYnSzc9kWy3aS
rTnegL98/P2xfiXdXM4nPRIO4tmoCdBB/HwwZDJ5XGQiOTTxlNuhHasuXzcNFDafGgvNWzzd6Fab
V2OXDXvG+H2Nu1J2//VvRs3gX8ytqBk8FpWfvwZiBm8utJ0eGg2RFdXdjJQtUuoxkMyp/uZgf72H
XGHSXQKITVKs86sgtcU4ZPetTOn8L8td5bcdLRqeYPrXWYyR7ZKlTU5p5v/Ncf96G7k0ykx4N1IG
nhS/rEskK45JRIzKhdo20KHhao62HskgSshe+/2F/eVYtCn4fETBaERYBf8SYeHQoDGHOEBwynZl
TXYRzIJatPNFR28//f5Yv6y3P44FOYpTCVDMuSQm/PT0p0UvjdbgHlrmZTTX1GXFMU/swVz//jgX
8+Sfnv1/HMfGUSxZZLhdrZ+Po2Xetej0kgMJRUSwTCNm7BWZt+jWB9t9iJOk6LFr9NQWS1unakNl
Fv9Dpv51+r//OdDhl3vn8h1MPMpQw6Rnyb+ImQeq0eSybT2ogWK5NnGVrKIFGb3CuHTEEIxZWdrz
36znP07hLz/dYgmSiLmho6Ex+vmnD5FkUqy85BAzDf/SprI40nedr+u0jHetXZfMSOkJMkucsReE
atTzcBhlOX1jaNi0X+shKI4Z0el77A7FUTFXg7+YGne/v0L/6Xu6XBhU5ewOEDr90m+Fm6HGxTOM
vcB++sGGzyHTs8kDLlEuR7mHs1d7MKUMD/0Lle9ZDDjWCKRT6qCzyjkx5lGHiQTa68CQnbeVQ1yl
TGUC7+/YV3+9a33B2aSxgp7r0r7++ZRiH+krjJLJoQgEfYWMYVQWlh3J9L8/J399EimYuGQe0Gz+
++u7MTEsTorRJQc6kWhOk4X6vswq95RTJD78/li/Lufcnr5AaEZLibEfsoxfftTsd25HI4/lnITo
deSrYU0Iuw5zHpUtYiKYIdM4n8jZ8F6NogRiWbn97u++hHt5En++XX0bm/wFLsiF/pEr8Of9QN7W
hsWTofaeHtv5cMlXhaATTHZ9iHS93Bm2FB9urJIwSai9aUHF0NVIU23RZRHfeerIvj0GtCFv+yGw
NOKXtKZvRdYjbmlKgnMed+oYJ411v+S2+hwmnT/7c76cl7yFjRc0rXzwmik7WtRnp4FsyXrVFaN1
7+pMPsi4FkSt4xmOGdTptagT4xFuynI341HUxNbFw02BkuM9x6jzQWdWnTt0s8sqmEr1CVTerY/E
tgLEQZyq9gvqh26berGOVwyDL3sEOsBiBRnFeYe3a34t6b8/jbZdN7SABgCxHfKJz3zoHbw3GK/j
TQdO7oxqvTg6LkuL2Q4JLF0WbxJT3M+ool0UlgXbRhpWgkiTMQkivUVc5OwQxLEZgm3dffM9DAVl
2nivUAZb/74yU+43nv4o22ZVwOGRyhjooDAvrhieeq+Lo1xyW4Lo7F3+tnMrvgb9fmbOydhhoUhy
4zGo7PnMewa6aTOPNz9Or5Jjv7HKWNzVdhNnxwpwb3xQZgSX2EL8cs6Yl+pNs8RpvfF+rFaocE5t
v7BC4RY13mhHcUcSIWaKECTFsmfcwbmbXf8i+hYifsQd73zROIwN5sqAry7j8nKdOnwOTvr4zFA+
WiOtSj5aEZBgqWhaRrsACx39RZeXQhrZ9pNfEqG5ojdRHAviFD8wWFm0CSrnHcgsrUceGni+KimW
Oxc1dR/2WTvdiqGZbpLZIVfFc8zkLZd4kScsniiv0L9v7Mt9SPivOvo6pck9x36frJfJZANjFtWy
LQc00CsPt+M5Gmeci4rSa171eHfvsIUIEV7ELWsST1ETpPwAXHTpuKB+4AbbCGCQ7zEu5j1qGe5e
F+cYPYB4umRJUjFItzIeZUxPlOByZz5HRp4eMz/fBIuRrafWmW5oqzZbtD4mysal2mB9o2FqVO1d
1MfJQRDoexrRVoYJ9K21BDh1IaEuR41fem97rnqMem9DAnL23sgyO2MBoX5XrneDP2EHwrsOcflP
jIxT+xW0D/5akutERYKqkSHnFwZJ4xY1X2hK2rGo44mnI0ObJu7sWM/EQhINhAsxNYNtHDf2dtTQ
v4Fn4rUwNEaEYoT/VPCz8sxvQ9Jsc7QRPcDdDuMGDdBX5Iz2OSqSG8J7/NUw2NN6ACMa8sLBHNsk
T1JJBCRdbZ1y0MFCZ25Y9zCXsoCWZbaYjKoXIUm3pR+dBPE9Q74PxvvvtTa6TWoUNoY3pwSCOlgH
Q/gvjYRrRDuuzsN58nmr6dp6K2yg6aiJ0cVCC5MYNQB9Pg6DOpHdFr30NeP+2JmnY5wXLMDOZY9U
WPO1TGz70iBs7swk747G4EIhW+RVhkXUr1f0iL0ugHLW4On43giiRmaw7dj54cyjg4vs9GhWDtxZ
yAHelXZzvlCVwy9ZDbO1PLmI/bfTmCtNJ9cKTj0zqxs2Sg6GPsl6kXkif2qRbDwxKBkfYLKwf6i6
mswhEHTzOfMQ9COo8LZO1vvfaIm3hymX0yEmQZmDsos+t5G4991xvPfGeWYUqPXm8v4Bvl7VQxwm
dVPcdpAtiClwmxwKusNWwMoQl7Uze5HMn3gXlpLEXuElLEUlIyWHUJCVFwXevk4pfTT337pgm7cN
FuGQYjVgrIHrUdzgX3r28qUB7pAM106zIKyMcuSV614id9i6qVWcyNLMtsDi3FuB/GVL2n30pU+j
8WTrad0najymoxYE8RJH+manE6kJbonwKBxYJw9l0MZHu2HfvrJGFETLQOTFKmXvQImQG3f53Hqb
Ym5fyP51t6Loh1ftlP4nqV/ZvJKlaT1ahet9mcYlwPPsYsifNdmnSKXZj5VTs6+XJbiejEYihu3m
kITzOjT6xsPMNgb7YMLijClIt99rC1tRPabzselJEysccQ4I7MpDJzCvHBd1TBaV3k57eXBH0DYN
NmUrm+I/jR3aFEwljcSg+wAu5chFDR4mF50ZL+G8X5XG4HydFtHdeb1B14BA+rVfNdbal9wCMi1r
YAeRuxsRKm+l3w/IYxLnKZu76jbqmRUXykwPKm2sM2cwWduIaJpBmbsBIvrRCMqzpH0QKqJVb6Mm
Z1TcePYVEfXdiogK90G5jbku/LHCMkPrN186/11fBD8sNHAyujGxQ2Iy22RF1r2/i4fSylflaJIk
2ynENmKyr7VgfCwWxbY/sCu5qjsjLTdzZlTOKknB9+dZ6b26maSJUzXRacKFRnKBcvLDbATz955y
/AolmL7rHdKI8SsFQ4dxueSd7gRjS2rB4F5Tsde7rEBnqwazOuZYoHi6+voMBCW/raXb3/jdNO3t
pouDMAl8+P5Le8AYbDABUP6pQjd5TnXp75xoKD6ysvHImWWW8MWJ3GYrZZp9Bm6BYL/26uqAIJle
Upq3z15XvxV89KZtKifHZ7ZYedgxNHgXNaZ7FoHOOES1Zi9LBBMM17hkhJ4u+mQqsNpQczZc8WST
FdbX0QiYNuqaoGc4nN2mjKL57DHW+oANNxwJCiOsM+Ad2MT2spvdWTEWyPpbUwzdB2Ap1uwm563B
IgBliiwN58LreYI1UnrdVzQfPk43p5ziz9gg/rVPQGDyYPclZVJvfDbk0Z0n8t2uk9HVTyiRhw+n
TfzXCBh+uSrLwEBzJhb/IqwCpuAxdC+Lcm9IZz5aVopLoJDDF9xnybXIyCY1/AE/WtqkiFzHzAzZ
RUXXjLA95igNXQ2rUcgj88nmW/XT3ilTcXbGJF/DCuGdUVkEZoe51mSssDjFWJXSZtqbauyPZlvU
RGA7VsVyNi/RAyMXaw6RpmviZSGzoFJil5SpPGD16RbjEWCf2AZZxXXjpbCzRd0fa6xuX2tqIyoM
fFelUXAWwPC8KetyK9NREufYqy1IG1Y77aWw1fOMPubdsGrj05J6vFL+HD26ADNCs+JjJ2cKnswy
QbOi3fYNI23CdlIEIb71JzbGatMrKYAoNPfSfo6wxqKcZnlVueKmKp6FW4qV8I17byCkAFrSAprA
3zqLcbGiohd3MqDPE5sTxlBMkc2SbGCfGhszK9M6RCQfWW7B3TOok3EikJ5CAuveIhNzq+X4Hcku
ASO0fQFLWsE2A28VEjp3tDpwpmYymKvC1VtICUTb+ZaxJsWbF3Q6MXZ1i51ezHeIfxL7hfZ31oz3
l+S/fAeZf3popIVBjGjAc1oOUIGFvQI+WK7kMFhHXK8Cj2w8HZN2znEq0h6wpmHmeW4ZhsS9+Mh6
uJLU+Lx12AgdHV0R6glvBrBC312JfkqvMgipmURVYbPhCimq5bofp5sRERR65knu3baJyUEdfEoT
wp61DymdreDtZHYC7Gtab/2eTDfmNZvaqJadKZOKrJTgrZ2NYtvOJGP0Nb2DJRIH+AG4boz3RDpb
mDyYGnVwXRbdsTCa17FYbnSmjn0ln+pWnVlyaRhBSz3JdvlMm+gZTt49451dzW4aN0T+HohkRA1P
k9Lrgw/ThTSwtIBXAhKqntB7YZeorA/wF2ysjIhFPrYOuST+NrDENtX1aYo9YkMi+bUYAlS9BV3t
lWtQERBsor8s9vJ1wsos8S5vGy9PxnAO5uiLgFCGiKn1s6PT1sSJzOAjq8TemctmaJIX0pCR4Pbx
lds8CX/Qj43fAGTokgfPjmJkVGBV0cjoF8Nq/c2EnRk2+9head2iSJzSy2M+iyMDI+9Fdk65S4pG
+usO4schaSTt0ZEMdWTLQTztqtFkC520mYP+mlQTBOVGu42LCW6CDL4Jib3pCMmNhs4qCzpf7KzB
Gu1TjzKoQ6YbD9NtDmeCz7OaLH2faTpjpEZq1B8iJqnB1huzur0k1Dgpifb4sbYmft1qlbEf2nu2
9ozrXvfoRTujuqRnBDRNZTdScmYB8TUaaYQPuZJIFckDyFEZMbjKpxCxfAopZrsVZVHEba/XFcsL
fabLTGOutHrVEQWCMhpqjAoof4os4LrhHfdM3Nh8NhzycSww5cCyGymuU8NNhk0fzJQd2mNZGrvU
DkvzUp2YyTR8TxdrJBtoRp5pZgt5Mm12jLNRvUbARF10Hp55b3Zuv5HIXGv6XYP4wNoo3XMfD5eS
N+irOYzdusMsNrB1yA0pdrVptwf29ny0IUsyNCoK9LU7R8sW3h311Sj7N4nhcp20bP9WTlzfuu0S
ZuZQQoPBbbbwyj9YWceLtLPV0Y5dmgIdRb6vycT+Man5cbyhdozNXMn2oKTNzCZDVQvhrnj58b8E
fmHdC0nZX3mEHiE9XPZM5Ov3rsDwFk6tRZeAJI6bcWHbY1BsMutZSvkQZJxMhLfuSsR9s/3RKK5z
IhysifAHndE3zosE32qSIM0wAr5iEY/ZEQtPuZMFMrcq6fkBSconso4sdx2Nl1s3yUmN0IKrXmaC
7ww18NC6JdI+Yje2ixGL/ZLp5TzV89yT9czvcvDrPdYuZR++auJEIM02O7Zq1PZa5x6IkUyN2SpZ
6IrQvGQx0PCDlMAhBJfSbQ6ZEkXB/S8W4yqoovqd5l8ChCelo+gvp6BtO2tlgsaiJdMo/DkloINt
jx3DucqJEbl2IaidqnRhQra4NK/Ukh1/3HcGAObtkHIF7AVXEt615Y7JsKRMQrfC94tr9WmQkUpT
hDLrLteXc5Jrpmxwcu+4VhPxpAOnjSZl6BADdLZKeHPVpRXX6XI5e/hymDiPBG6QFrWVDndA7wg+
OxguH5in8iGyAgN5J5l+dV7Rz78Ywidcvi+F4E+y0mkPcKf416rnbJkoPFFk2958HvigzbxA8V8T
yyBeYiIs03XWZ4htOu77mLSsK9Ojz4owmYLfNCz1uZjodYaUuwnRKBNG5EnvtBJLxMulNTyRCGJe
BeaojkOsqncVo3O8IMbrlRHzCDu2ZjY59uqoarN6z7yuPwTNZADb74ZcoMLMlXlPccAvLC1J+0tF
UcYOWI3lDuqNdUXd0n7pg8vpLUSeHUlfWc4DPv37MetTdlp8cavLcP8vRf2On4FDgxsajnk/q0NP
yxW3mW907wuC/UjQkesb/i5ok+zE4vuh3W4IYzOh9Ojrr6XwgzBgmEcCVquOoufq9L3iYZ+YlSo9
B3QsiInr26EHzCnns00L/FwXg3ptoduAoZOLecojy7wBl6GObm7zzXsqH3cNkyHYCdul+cFYlHiq
y10w1rTm3NqlpeDi9Agzv6cmHAPNXeIt4gPuQv3OKNLAMhXXPNNV66o1YTASDT3rY+BwpqAPGTj2
lfr0FHCeFZx17sFWzNx5bq0IRyO8hn3AvOwNjww5Dx5RQjRRPHz3JXVySIExvXRVMr1Ng88UqmND
3tJKraNNzLaCNyP+iSuzG8rreOw1ST+j/60eHPWZVFNwHFxsUSgkeTM5ydhsZ9fD9w7WBzdo0KjX
VLpuuepajE9rr6LBvc7rpJr/0X7+Xx/43/jACc34vQ/8y/eu/z/PuB+QdP8kdvjnX/5L4O79wQaW
gR2QbDbcSB7+LXbwrT8YCAeUfIz0mHxbtP7/hdcRf0hboIsn4pSZDbOif4sdbO8PJkhSMAoMGAyA
4PlvJO7S/3W+cEniZFDsQohllmv/GMn8aTgdzXg6yzSKD13h6VPlly7EBHSwJwZSzjp3mHKsgnQp
7nEZh3MR5Sv0pMkaSPe4z+LWwDSjtLdt+6B9gGwC0M7Og+fE7/NdHBjRyk50QPjPRHGqZdFn4UQK
0oHC02u3OtVqCV3DGeUq8N3cBYbryvUQwKVw8YvuG+UcSz8DqUBflsg0srgpWqDGrXAMKeCE6Usw
js9mlyuMM9C/n5Z+uKDD8nmbDIag8Er1XTRWJhvgEjn6hGyKysbIhxCcWXPvzg2G0mFBPdsKZkR1
Zdwlqk67dUzO9b61GxAO41yups4WX5a2HU4p/NpHcDf2dm67+NYKgHCtAiBhK6LBs25jFTJZgzan
0+G5WGXicS4eoth1t5Y9gVLp+GdPNOYpMJMnBJUuVsx+OPuYrClD+9BoSPKM0F9EK1A0/UNGEPkt
oEn7TtGbg0kvW8fcVjMZWU7uG8s60FB2wOM4G6umLpJzk6/5zhkZ6L0DDDYoVhYDM5Dy9hdIezVO
xfjKc2ZrZ+r4JvKXoYdqQ0t67cF8Cx13xJgJktG56o12UKuuBInhsytB29bvaZP3T043k+NTJ4u5
MQaLqDaYmijcutLlerj6avEJ80vFK4pkRA78lg2RcM+qZP9NK+RpzmYHzbso39pLQ4qcMgz5sx+v
3WzeRGbvrvM0iu7ZpNvlevCq/Ay2vblmrIIGELxd7K3qopJ4tDt5m9mGWhuxN7yqVll3c0Onwo3k
dDUv9ffegvKyKudFblSTRLcLWaTHKcgJB5MU9owREOkjEsxNqda6NNSdafcvONfK0IXTf0BJpqLT
2It8uJuCqGregZN0b2Js0Gwimb6TRc0GOmrsh0xecu1dYh9gDzUy7IeCUzbWRXumQfo2gjC5NmrL
2Fij+O6UxZs3jqiSC7dscCbDN2HmLW4QJJvYodvZZ3sf60cs5WjuCAbdyEblmpa/1sVeOJhqt0pW
hC3k5Ti+xWy3oL/OTECg0TTdhMCzNVcLV3njen2xSS5JDLjpFxLwRCyu6gYaGIrWWd0NtXU7uubr
0gWvotW84gCWt54gpTeQSc2myoubdgd41NqJyJJfKDMecX9/x+mu0HjjMty06F72LtpnH7OsU6/K
AOlOGktrjzHLvOcTIDrZXXzdNckJzsV4mExKVG5mxE2hjrrROndBt0Q7X00tKRBt/VrA7tb3bT/j
uhWMxwytoFqV1aptsvo8D/awhlc18coOdjgc4kOWLUNzZy2WX+y1MgtwonpOT5ktUiwnHXEHq0lU
7rljospEqYoP6KvMTVP340oydV6btfS/OC3gYnYXpxJaLKGDXbxjLAKOUkKLcBWabga+47Z0YBNH
U569TC6KzwIp98knYMMpe3BipHViLOwcAiHb1L2LqyLb1BIZrxyxexBo54Qpxu9jmtkQd7Sud4Nz
aRqbRXQeBywwxLkuy2MDEuHg9n57nhByPkMxiHV+0iScwiXq6hxjZkWta9gFEaIn7MIvmDXkumI3
zqhJLRuX/4vZhajOlGtNwnbIQBvd0JsVkBZc2zuQ3OmzUrXNHbl79iOalziUku1v7JqQF+d6mXfK
UJVHJl2WvS5poLEheyMwABMReju8MV0h04tCblq5XtBuLTQQeGaG63yJ5k8d44uKB8/bxm7k5MwD
a72bVPfVURK3AvI5bPF0uumiCX1QdGnA3qj2Ksn1Gy8WuR37fNiXC5E00EKqC261HkcZFnj/vlol
b5uNR7DMFSUOqIrIfIiAyu9toxCnRHi0+ks/BR+Adj5e2j3jCbFCYuNvSu+yhadzvUceKg5ivhiM
AgQ8cnQmLDa+OMl+ZAZbtf62q4V1pTGqnCgKks1k5ffqokv1OhycY00DgNFh8qkTrA6r2aN9SQCF
E6KhydcB7cNDE6CVBsiaNWuazbetWV08WDQCmbLM57iOkusELS1sbEJBQRQEoDgT80hgDFRg3Zym
omg2YmFC61btRFlfj5s0z2s6ztBLFu3Eh3YJPmDgFofIbb8BFdUbnY0fhLHpjTBnc6M1rxuzjQ8I
lqK9HnMb6oJ/TVf5HgQn2vmC9qGvB/duxLm/bY0ObXd6r0Vn3I1xil1b+kdF45KnMb8mYuMiK8uQ
7cIWcAXds05u3QXqmsMwuFy5g+5Dpojzk5PRyRlp6jn3jUbBdFzSftZ0okRUbSzenLQsEmb78GPs
mZ6ZM1az2EhY9WSxYIBeHiAXBMbL2FnTDPHfg8cNAIuMn4GW/LKaMjMH3uYxoJr3jRk9ZGDd0/Uy
LGxluix3rofMbLmtXLxFSP7o8grast/nypyozbHQ3ViVha+3Jsn5i13r6UvBUPno9amJ/LrsdpjD
R7rUBRHWoTnjOqcdMLL055Su0xD3+5nCeANepd4j8pTvc8oQCfFqeqSjqklTx/507+MTPhYC/adt
uxu8AeN2tvzoGygSY9f1o3vbzX6zHf3G3NoYSzBgwyJdQS/mBDGmnbaxiKJnZ1b12kM0xegjQ4sN
P9jZJ+0C+UosKLXHSpvjircbQJ7Kqe1TW+si3vQ0o5h3WMg4sbKkg9i66PypXxg7k1vkkfK6ZHl8
BMRQRuvF7wZ9EPGsT0T5GAejaSQbP8UEdIWMM7gxXUgPYdUvDagNlz5c5QdLu45tLddZ1IjXzr2Q
TSZIAXd+3Db3aUCbEkg4o4QKv9euw223bbFd7pmiTgMo/gnahGAe1q1QQPSAcYJgjfLUvCpSv3DB
kUzzy2InzlZ27s7ulW7oVwD3w7890sHNGHl0lT3sI7RrGMCSLtrYk1FcO/MlhI8dUIPYHr7SwUkc
8QWjCP32Wqg4jLTtZ9t6dkqYhhnZxHD3+xcW7wX/SydPVWB+OF6GsAC3KEZB9luAizIxT1S8Wbyh
dkNG2mrXCntitwnFkXFxU5KsZAKXjBmfuvGZ7DncOSDjr0aaTwcZ+wztSxvxP9oBnaGbKGlP45Dc
BFw0JAFdQ0GHuuTbBLHgLWDP/US0jXdSTlxKRgmDd9UJtmZrFZlRcEb1QnTq7L30hd19gaEAIi1y
nW1uLHjqJ1ccWos2BQ6rVL7atYMpr/OhGSS2xzqQW8E5T4k5sKCKhX0DjoT1NDkmo2FuILfKl4Hs
rJn06MJToGmSGOg/9qxVRGG9nUugmtAxbUwBiCgqxIIbEJXBjvmG3rjTMJwWbxgxGkXjPcIRgBLl
OIWpC/qIpnP8jjUIFgLUISg50IgZvpl1C4ZoIMMZwR5d9L7ZGMRLb61BeN9okkxXdZcs1yBx64d6
NHFysZ6nn1Vvdo9w2/KXCLFJRLcwDY6E7VKtE+9zFDXYJY/79SSaSN7RcMKaKBiTWYvgAGDcVwSM
1psZIgB7f4HLwVWalnCPciHLi3I7ytrdEcFaHibBXrzGDvpIvoS9NUS7oSOfIknAap+mxXCdIuk6
sUgMax5AHhZvsNiwsPLZWZuEsdHUDNPS/2HvTHbjRtZt/SoXZ06DTbAD7rmDZPZSSpnq7QmhxiYZ
7Psgn/5+dJV3lX1Qe5+a18RwoSBZmUpG/M1a33KIskfuEaQDQIUyb3nWGyGvAPCC1cr1mgKqy97j
1GHsyFx3xOrRO98IbRk/HCbrXlARan8aTFMhgGhEuf2uxvqn//9P/b+lL/34XxsdHr4Wxde2/fr1
J3P7b1/1w+hg0ODTVwtPIHf5V9/v6yQYUlpx1hhAcvnzX32/5XwiaYLJE4o/bPFIC//o+8UnhKML
cJdO2LMYG/ydvh/V+y8aOw+VJYMHoRuI5XxiZX/WL7pQjrR4JBQcSkxrUH9idZUDW4GRYJQuR/e4
WjSs4zXjPuhPbT2tjVZZOxf72L7OiUkO7bDNNyaJFFT1KFZwYqUbB3P4Ooo4o4OxAehII/aSK1XX
68myrVcqA+NgVnoW9L6NfzmOuLhD96Mvqu4wWG20s3HCrckZrAMjhPU1c8TvpkGHHu6zOFzNPioM
G/stfY8HT01C2BRV7b0WTZsf4A3NWz1hjNe67lrvBpLOZRLdGk3o7QtiJB5MSOQI2lpBXCC8kpKB
bV+zvNHmI8PTxZXKNOcN4mjFsCCvAEbldHynkivpMZWdRzLjrN8hSzTXReZeht7wT7q06rWXR9EX
ZIXkUmDX289uP6zR+qLaknqza0g1348JMeqNNV3KqnQPTWEWpEag85ixt90Wrn+MCuYepUrPGr5N
eCxmujKm0dtkNKSrPq3te3qzYjPWQg8g5gloeao99GyN96E24wlPY+2YtQUHi1kDUYWpuW4lxT8b
czfe1J4GTHgc+wcjwTNm4oC5jsLc3onKyLdE7tp813a+VIPZntxEwzvXmw+OytX7lPbOph0lqhA3
bS9zivGM4DVmHH2p1lqlpjuRSPetx6dVQaHS86TdGRX2wn6IzB2knfBp8EDhEXbnfECvTacTJnF5
imzAxxm5byRRKfpUbzkvuV488tmbZsuuNllPhNxuPJvKk0kJrTvgsjfEZ+O3CPf6diYI0sOTnBcb
nhtxEdPYZteTrB5johEe4dROrxpZvYy1Zls/oawcrrwl4aAE8hwvsq2KVAwYAUDn6Hrwth9DrDu3
ljGUp2w0HmOlVUjSLFHvvb5ML6qsYcRALb4188a/EnWCbbPKBFC6BGu9u+81GoFt09KOrvxepGkw
92o84lfdSub7Pg7axtrGovICE3n9YrE28/0E0CoomGlTrAhIrUFm9uRZjGjH1uxp3TV2SzJrzTk/
a5q9922W2nFf1KfGMV/LrHbD69rKVHxVGdmzkzTuXV7atG7M5A5t0pNRsyOtRcLxHZjh+O80HnWy
icjGvp1ZrZ7bnr753S8srJSiQCbmdf2jXS3ditfHGECz1H1gxiY3PoaODVAy/ziWrslkHNPHtK6A
/95VVFxyXMqTaF9RNDWPZjYKkEa2nsIJXgMuLN1j0dpeq8G2lqZ+y0HJ+54P1cxAQy4VUBmF+uc5
rqm59UqLburJzd1nnT1/TVoNuPtLoSjCPiQensBOZn/FCbeKDeRhGx03Jp9cO115qEdR8jIsY+Y4
ZJAwMC7JN1cLQbkh6dTLRdNBlDY59kjEhv574BmWR3EaCRZ8yqeK9CjDZRFW6pMRHSAssVyBmq/O
ReeKD2YOXbqj4YbC6041wtJBS+hmyYwJ/U1hp/yTcxY1EKaVbjxYjGhysAkZmdjQkpIdZx9VWpcC
G14xRUT2STa6tFYDxMTy1iU0q3SQe6Gh6b7nkunsrwZtFbnKjTY6VeCtWsYfNkEJG50BlVyxBcS2
6iDYeWDdZV41DsC9VVo29aIV9cedFJZzgv/EQi+hCBdwKJm5MeRFD2Eh/jLMeFe4g7cr4yY9Iy0h
FAnG6aox7BJzmh1fhVXlbsuxEzEAEmwWCJhR6TE66wH9Ssc8em6zszVQVTyrZKwi5002TVRa2haJ
nn7PsEhuHLOdUdmQqbRytKK4Qfhc3nmD69x0DlgRW4YmTmPLvwKVZ60wIBjrVImIDRFyx9U895nO
xnue3uupfuOOam5wMzApcBdc8QBXZGXqtX4fzUa4Vbr0Hm0RtRcBMpfLocgOWeS2t2XnaZTHjCSH
Qg/fQS/ZbNmMdesSO8HRGe5zvtVL6hrs4HPf+zwYtSLIGxn8HjWiunJndz4J2/RWUU0AbDVOEtuy
hWu9LtETEl6KiVWsFIWyxCYcGyj/BlQQEM7mM+hkuVl2V21WVI+zW4Kac4Z+ZzTFvLOH3IZnbkD4
mFv41GNWxrf4OzAWNcr0rhKLIx6Nqr2uGuB/I//+vfKFvTIZ7a4iM4zP6DLHYCCHaiPQO7FO9r0t
UsYhWxmjiDkaZ/FiWTWSOKBx1esAle9kuLPxdehNgKXIbzYpgM+909bWMwTUik69XBwrbbSVCY5q
RD7ZTcog9AlcZX2CX9CcbRsmiIcGLMAnjQomVsmutuLhhik3c34zc/bZPHypPZFcTyKOn9Ex6jdh
aPh8k9ahEsjnjM1iqQdlbuk3rYKiHSQ8+Wdbumrnm07z6rkFIiWH8TZe/UvT2ipH6+o5GDFa/5I6
8XxlyLR8G1tSTioUVpt0KvUDzfNzCCSfmQ+iqwxz/krTpiUdZXEN6Ib2gjSf7Nu4rE+q8KcrC9NF
ttz+9ZoBG5mhuP/lShndo2b2HQv8NmrblSCvxNeAxLSDclBPYeEKYCWQR0gqDSq63DMBsempY0R8
NzZ8KH15qFl1YnRK7FdTYVpWAjv5yoWqx+3WIC7mqQIS4gI1lF7ElYdGOYofWmeqkt8sN//U9/+h
vjdZnVES/3V9f5tmr4xlf1rt/f5Fv5f3mJUFWz0cwpaBqtz2sQj9znmmmvik6w4LHtfUzaUB+KPE
d5f/8wfU6ncPs2V9glhl25ibhbl8nfd3ynserJ/LewOR6mKS9qnhAF/A/v+5vG+IoSqUY9RH0WlE
7Ypsi9aGiLW88y4gAAkUsP1IK3ATxLO9SRun1x7jzpYfGX0LKz+loaxFQJuzuN9BzLCaB3IUsisU
d4k8dwjyvwxNgiAWKO0xNqLsqhuliUaMkJdax0p3NBX5EgwI4TIPsriWVa2VnwvUJyd64Gre5ZOx
w1cwBNEcm9U2H8bG/zwkHPl7T2dd0HT1xNxhVL13nugyWHIvhCWz7MTGcogqDvyo8pLXodPilx71
c74HgkroTNX2qXPdQaPrIOHQQ4uAiXnCeDofcYYRAhALHIJbj/Sq6gadCC83Vm3jLvxUiI171CdW
ozZ5WS9mt8IWoAaI6Agheq9TcLThjQd9j+IizHg/GUPhPYU2FNq+PrLtGpgkGzFE0fdxzNpxJhUt
sZkkp5Q9AHsAWpOHkffNrCHx7llxUWqZWk5IiE8QD4zYuRbGmjhrgZjJGaKCIXYEmwbHjSf7cpYf
czhNrU2KeI7TZj1AewF8YULW3JmpCpsbPCPaQR+L5szlF9IzoQ0ZB8HcpY0L7jZt2EXIZ++ZVTL3
s1p9RlxcjBeD9NOt41fTq1uxMhnBnsLamWARlW29Hbw8vQYvY6GtETlpXHRmcDzrblUXCKYBPfYH
b1CB28fpNs8LSB4EedzaJkLsIc7U2iFqeS06prISeMS+nf3w0uRjDohF6/BrgMMnZGqoSJdzHtMy
jy5WVLfnke3BJQP2+ZmYPhDkvhEeCSNSFz4P5RYGbvKUYYdCb1dOz9A+NDNAZ4iyxDXD9Wgk7o2P
FOspppTdq9jRbjUVqg7lhMbCwG2s69AJs52GoImcRxd18hP9JCFwWA4fa8co7oEbwRDKwzhSgS1r
S+F4aVwVlNM8H4qGhhFxCK0whM7uMKLXJl40jZ6sqrSu/BmFycpg/PeA0B77DkM3csdRf2XfuImZ
qlruTNI4GT4FXRs834mwnXOTzHSIo/2AFYsWrhfWSljKvTamBYyKcCpbzEr9cNtHkXllKFw9QrCZ
6SQ8lVWP0/USZ07x1LSq2A2hW72NZvxs1M1AwKHnHflNY2ypLBHgbvFO85SpSwij7lgI1TxEhjW/
9NaM5Msflfkuy0a/0ubCRdlYW+4RaK+/FbL6ughR9obN8Ay6zMxv0JXI3rz+RXdk9jyBFHq2xi6x
A7v20ueaTI71mPKEOVoH4JjSeuO7Y7dNkLOOpWSp4yXZTtIi35JfZR9H1fqoVadUIn1C1X1ryAT+
kD3Th2JgTs5FKNWR9oyUmBKJE59iiuvY9hSbsU5r10KrJ8Lj+ioYwzFe3pdu5TJFCyJNDwDJjccS
Iyehgbb5JMiGBDvSPCZzcy8rzf1QdsmEEuglEfb2yIgnMEnBeHAbKa5yfQrR+rLqdKBnrd0kOvii
dU+wwmoejb69nzMPuWKjl+9OT0VaYaE6k4czvy2puJBfNXLp/Rz2UCQj8RjFArRZnZlgiXNmLYib
opMwjf5zR/JoUWZREJK8GMypQTyKVM2RVW/02lpx8nXJFwzaob5mHzsuM1i1Zh1nvZAPmrAJw1i6
UuM4XZuKtZ5IHQbxXWdqPHECDgxVrUaYJ9xQFpse2TaS9TU2J8PfZL0yboY2ISw6CxOaH/idUu3J
clR35SjIB0yj0bqHeeS9pWOOFa5PehOlWTaC/0aKfEfJ7V2XQ2G/ojIvr4iboR1CeM851+uWOkdG
Af8L+TOrCWyImAgM42Ey2D3h4GG2z2x+XBuWjay1TeJDmXtMb6oJq4VmmATQJLhzUByUQaer95o7
784YnekQaSGJQWSHBJEM24ONQWLX1UIRCWcmUM4qYt/RfH0rNfFB+2Ki0BvaLphqaFII8Td1Q35p
kmvpaWTEemKiA6BOLx1JyNB7rMMyqvUM/I1Sj6Xe3Kt61nFNNBBfl5DGBM7DNkEPhLVt9qH7NCXT
ayZPAdC+dh+BcMxSElVFTyhlUzTGM55wsZOs0bY87+9yLry7GlsAMThZ+RC5dA44cECgyjTfQCSz
s5NdkgNrt8VAjIke7bVRUXI6udPtBBmwFz65+brA03hOppJ1oAKkh97MyCh7hPcUOQhr+AmntTlW
QLrQysH7Tu38TIagvc3MqTwYRceKrdXVmk1dcg1Ay8WRVJCD06se0KDqPptNQwSsR8rM4KZfutZ4
k3XFtIPr8XoYc2BbKJbjs/BqKtq2xFaYIzCZLNV+M6wh3fQIFu6l7tibQYxL388eRniIY61GC++T
wWhvUPZ2u9FnwAZYobkdImkZGzkDGFsJvLmB1sTaYeyvmkTEgV2Mbw1Cli+1GqGJjV76kdOOoM+E
XMWx9wVS+dcmTdqDpXHd6yx1gEjxN0yJPr5R29lDt2IZLDOxHhLD3JpdQjBwpcl3X3rEX2WxBjqt
0IgZCLOL7DK8qq1MtlUn60NPQbLpsavvmVS2W1dRedEa2DsSvuEG5iUezkzRLXcGYgMduHCgKrQx
FjFj75094rIRYHT7CNTyFDv7cbCIArJPswATWggGZXoFRrI07Pdary5971E6JIVEfjPvOKI1sMna
i5EIoOn4CLdJOlNhZKwxUr28cavm4urtDrrbboYZvtLzdFwzR7jztA4xbgm5u2gqb1X7DMecBOMD
LRpy3Qw2n8hOVq5poOHUuMuc3t+LSbIntPILFqfz1CTxlqExS8RSKwKYnxdSwOjakzRjt1mV626u
irVArbCyGcvtisGaOYRdiygCRRwpTK8HTDLJfpYh7hDb+FqHjrZhf5OvEuKb2BCzeBmYCHMfWP1l
NA3/PcmneuMSE4vtUNs7aigujoalwu9maMd2TxaUX/UHxZRuD8+d0Ukye8e8my5ZYn8Rofv4z67k
fwOF8jyL9uOvW6n11+x1fG1+2pT89jU/RJI22Ccf9Ro8KJYKi6bxRyfl2p8QQTr0Rb9qJC3/E/sQ
Cn/m/ra7ZBD+sSvxPkHYoO5wEFh6lqlbf6eZopn7uZmCRIFkBZGkbiy5Pf8TSyEJIzNmv95PdOUv
neyKau1UeP2QubC6U25D2FdVT2eoe/MYwCUL0G/6i9O+2sqBR5RUv9l4CaEVII0viCUmK3T8qiCf
rD2+OdpsMNxZ1J0LZvTskrMvQms4B7nkiUXzW5jverRpFAv0FW8ioNXctu9lNxbXjM3nm0zaiJi8
XmdJiE9bBKEkoY6pd0qAHVxbjaJn1bGIx2zhNFeKC47bgswXTdlyN/LDmSuLwJWDC3n3UGpNd0d+
mjg2bfJFurX2kmS59hDVBaLDmpISnC0Ew6iyVpXXVrcIUxjhqvZCIMGHraW8yJBXasTmRZggTynA
iVGxLQ0JTNGhIku/MblKRoorjF8FbNSNjZqQHURXbeuZfz0ezItjKcwRbncic4ii1jQvkDcfIMCd
jBDdSayK+7GeoWaNleT2Yn2PC3f5I78up/xaeNULikUzmI1OHdMp+kL5cXAYzq0yy7ogqfhSA4Ih
ory8x7E4f06zQl9XVgwlnYBBdGVIvQEzAsnzHxTrWKpbhxrXWX4EQm9svjW6e1Zis8sYO9XIjQBx
fx+1fvaEPlM8GURz7IhpwegOF2JLGi9+5Y6OMYZ53M7VWXfEvA9BxnYM419LYTQPld9RZyVECgdW
lWGUNaszbdk+9GbCyuyuvp2GuHkRqffgtEm5K1WT7GgsomsnTN3NTAW19zE2bZrMe6TB1Wo6h/ER
W3R0FHnZ0uVGbX5hIdO/a3rdFIFb69alMzPrJgcjaKzpFPCvlhDPNllc3FuaoTYWZQoOhtIiNKnz
t60XUjVbMfm+i9hLMnQFN8ikcshV7e+a2qqgyFeGwZE7lUwybfgd3uCUN6ah+qso0joyFhvNfiSG
OLkSuaN/EbzwdTvhICEjga2PzXtZbg2vCYljgPZ7NU6Qcw6l1EmrspEQ4QqxZ9BdJJ+E3yYaiROO
K4v5ZyHSTUYCYoMjBcN8Lo3fOCn/DM3+w9CMIfoSz/rXJ/1j9xr/tA//7Qt+P+YZSn3Sbd0jA+UH
nf3HMW8YkP/gIXGzcxN4QAD/NTATMN2ZshneskL/MS1bhmi6buk24zdgbqb9dw74ZRr3Z94M1w7z
O3RLy1wORf2vVDiSepgkTN508otZmzFAj1intrkzsgXKhXVIFd1tMERRddXaAoD2NAEeZe13nuqi
2Td0dAvnUp1l3/sb2L/qLp4m+5wzLmfviHMY90u6ska9H+Z9njsiHO80d1JFzR58wOX6GIfKRz7W
5yYHczQOxCLoWajd+rkYAEM1ssHGZlLae9+syp2Sfo9/jgzFQ+T2BAkeQqpNefRdrx7uUYHr4l4r
WM5tKhGbGC8lgWpXvJfCIjKVHS0WUXIW0D85zJZNBuWRmKfurslFHiANTG7CPI93tWvOVjAWTvhQ
5Cb5lV1p7XlR5Tqbe+0NKWvy4EnR0C7msWQxSvylov+dAX5u4zLsX8Ok+lpTq+EtW0QvDqvywC8H
VM5YgGdsp0cJUNZ20TCmTBo246gP9ZXp4sc1COjy1E0cpYN2UGM5Tus01aLpXkNbO+trLhG5VKYV
6rodAkJYpUOokwGzN/SI2Bpm9+mArOyOCjhpThXhJSgGsA2bZj78kwPx9X9T+aEdWSQqf30g7Cn8
kuTPR8LvX/LjSLDFJ5BTOiozcDroXSjifszQHf2TKRygglRe3wu8fx0JpvmJmTuB1WxTFlKlR734
+8lgeJ98uFGebgKQAir391ig9jIm/4NExUmEAo+9GscexxaAOo6gP5OodAcSkLQj875tq4oUqzln
hMesFCPXnOUA8EXEpC3JQKS5qfkQI5a8M/162hVCIzc3S2gaGU7iZtTDbFyjQwjw3VWLKK763Oo6
38fBQx2tCH1IzrJR1WJzJC2hZKAGu8TkCTakf21qeABjvxiBvKfTDuJAejdLa977rDJZfYMfXI4u
AlTEKBhwEoqgcHkzTUZZiupmGemSkJOso5i3LYgjVtWrJm3w0mZ6fbQnrXrrzVi+dmgqzohSDAzE
cvo8NWgG/SpK3QCjW/d1aCKDOUImDpFJ2H0UOxej03D1l1lrPhJRNafrP31ezr+91/8HfNW5JD+s
/e//sn6GgX3/FSzAPn6ruo6BaFFL/flXkKNzkYxznPu5sfyDbfX2pjIVYyS/VKQ3oK5eAorM3D+X
EBCui9HkpSHkL+0gSXXycRaOuuva5cFHaEM0rh3fmL0oP4wk1Z6L2m45rDW1sRMpT73dAfXx4sWJ
muFYjBi7ICayylvPax5p92GPVOM1lHvILLG5Q77+IWunfvv3L/p7BOdPnztIlssHmKsS+KL9K1ez
8hwPEURV3IsyDz8by28/KkvjxTCFOmsutt9eYo9Ga9FtEITmJinW3bxtLYnvt1f6W0XqAQZXG+rA
Ug+h1LDgpEz8rbZM8yu3lXEVafi2494xrpmzq7PthU+RUObOT5LsKS0gsDpppu+TAjdkDKJxlw6k
YjNP6jaznvOZthBEXOmz9VE4/TWSKGPf9aG9Bx/LnFWE1jpRUwo2ZDQ3TC7irZ18zipfHoUox3eu
XHb7nTW+MxG3Du6UcZN2hIiEMf1TNfTbLiFWl4cyvXEHjYepTZN9an2gLZLNapkkAiGSs33lCYIz
uGEZSyVJW69Qf+MJnRsTF/tizCwKdcdVi02rKxJ5yqGPX09eZkIAKaqvXlZjDi3IeHCoK2nyuJeM
bRG3LficKrnKuk4/MctUZ68whpOd1rw40+qzfFPHs9xPTUwq/Swi805LOnXbdgZvqMkNyLRh3iNy
4NnU0vnChqt9FnFLZGmURtdCNH6gEwj8H2CPv5xZNsgAahg2kATW4C34vub88wMDoT0Mo8HV7mKU
B5fO74udhkPuiUwkEmlcOL6UQ3x2mnJ+H01vDtpuIYiJcYo/JFXMTYUS6ohpu352awGdIs7IIKOZ
QmLAvAwX32Ne813SobER4A30OBm/++tyge/rXTSj0YnUZsrxEyt9QSggNvRZemvTSSzQPo6raTsI
ECgcqGV6bGymzRu708xNojM/W0lYDzdNCu/w+8cWmywW/gRjcFPbuKkr6v0y8/QXT8vbZ18aBMJo
c32TMCGUOC9ipDQWIShvhZ7uIBmyW+sRDAEaANGyE9gr3E3qxaTH6/UPw+xfEj6/41//eHSXt59R
hAeo0WE4YcNt/Pm8Gmuj1SIyQu9Q3NPed5S2q6mptXumlrwCA80Tg/5We5BTQg1mq8qvTqohY2zn
6QvgzeIZBFKW1ZDh0qF6TQcHSLBfjwt+ESXj5wbmIO+0mRkHEuq13xS/f+sFAH7mx8ICSwysvUxD
/uQILea0bQjtc+8yPH8bJQ2oAWyd0OKFyxi+4JwJFxEUJAyOmCK2tY3jFRiq4apeMX4Pv/HsWRzM
U/nKzsq4ZiEBEMKs+nBbZ174QJgnU/K4iNj3/ftz81c36/LmC+w+hmGarL/Frz/7mDeLFWK078p+
cUeP5AR/49OM+rNpG8h7RPssiCl1mxHtuusA5SUrsyicg1clw5H1QkJAndkcMhsqSMng46FDOrPz
R8gx0EX64hZrRHKN5kidx9yHqtEx0v9GR046g5+ItzYcMU4Q9I7rvJ7VuRdjWuxc9oxBJW3MKiYz
mK7vw2eTOKa95mnesYVDuUFy6myz1mJ/ncXqc+OgA2rGISQHKG427N7IG+xQeX81aN9xzORLcD1k
OmMzg5raWmX6ZuQYnGKrYMiTAu8mDD38XLg86tQE6vz90Qux5H40oRYPGxhn/HgkJByRI5p3xL1C
CsmlNQS+WccfekWMvdRj3PD1OHwVJChxgixvDWF+LJ8gBgh95u0TOSdflZDfOpl5+qCDq2M2TzrH
C2GI71aZlwc0juqQjkRoNAsenchU8zpWI0HGbqZuGK1xl/z7DwJFIp/Snx5DxoLUDAa60O/l4C9l
A2d13qN3qu/izOjcALMpAoDvZ3OG2WA3EVuH+T/kBcRzHG0pxapXx+zmy0yWc7qJ8pZFOcvXOJPZ
sQawB76FAXcaDJpM8lUUFVviKJfH1XD1t2kEhsfx372xxhq+9okrtLXv2Dnb29gjjaWgHDuRb2pv
cpfJ/0rhbc2YQ2VhtiWaCjyAj7Vz70XsDDCuEi0l8ke6HsPip2wxxWlmsmOuo10I0ZnGdQuo4KO2
uVb4fMXrhh52r4y53QmeWowCyVJyLr9X8hu6Z/Ls94zlhmmtzGTe+Nb0bFQM5K0SfR0/T5yvWskD
wciPD6s0SYYg1tx9t6CgrBu8H0dAoGBF/GxCsmfNbBBqMy5PaDyEH5A0Ez9xDyRPMNOybDVXo8UA
KSELs6X1npnN1bCdYuoWFeQWp8EKOGX8oflwJoiHWgqcRpVH3WOyqLW5s27mAWmkFffQ0dCA6bzc
lCMPNMfCURgb/h5238mvMUoMoAutwKtOUupDhGETwLP4Du6R1lsM2H0KIsOp0iutY89RW/4EwDIp
tc2MUektz8hbxPKSe+uJk10PtIKRYmQDYpn4IHgQGMryShNTDDbFsKwXo5yJwp7wjV1kwRQNy4hU
dw215R69n49ru51nmFupd/D6WWOJmqcEbRGtEoGomMeNGEBUeNjAkWqSIbNiDsanMKmpMlcqatYd
cVjaCsSEviZULvvmuuMdE9AsCWzK1nA1pijgsjHNb1w3x4Ceu2PAZeDzziyMnu8P0j+jrv8w6oKF
4HFz/3VnC2/59ae+9rcv+KEN0z+hvPqf1g/8Hci7uFnxisKFWJpnesUu/u//EtYn9hVMuUBE+A6K
MYZUv/e0AsMIWxGaWh464PZ81f/7vz/d5+0v//3nhkpYdMc/HY2LWA2hLzQKNnmuZf1ywU951w3Y
WL2jXufqSpNthSrDTO+UZbMwLYaZdIQledfNbMQm6fdAXisnmlc6JAOGbqudSS4lu5fA1uGMCjp8
SonqEld1Qsxv3CUyOjCxJ4c3LHpLC+rvocDM7DfEhLpPE6uKCwZvC3ojdD44zNLLPoaBeOGh7r0n
ELXU9/P3/OGO2d+E/IFYYjqFQ7wEFQ82kcWSIp718vck4yIn1JjIkewrlu1DlBF4LH01PHdJLe6I
aoZT2YNZ/tahaLmNtOGUZj05PhPNwOd5CVNmNj48qwhTiQmo65sGQhbSSrTEDzbKBcsIAHmtJqs9
MwtQJ9AVWCxRlk/fXJail7KQrB3cAWjgAN7n4IgKzWeE/y/BjmmJaxrrVEKnmw2ShqHUwqaLin1G
sMbGHsL4szFZSIssLweR4+IcQhfiZPeTEce3vd0jU+/LaJ+MWbSL0JYeSZkAUFWqyloj0XHuc9z/
yW4u4gw2+hSbMCIMsyd9IS2MaF1AgPiYDB32BI2ZS25yNhAt7zeIvsO0PvZhKjeyhXK2OPCcIKuV
f7UcwCtbTsst4lceJsrST7bh4PZ3g5tjSuM43Kea3r7FKDw68D6co4GYneq+zhbsoeuRAA3N71L6
GYRQ0riyWwOnDzF+0YxLzgFEFkS2O7xk7FnQwYnOuzLi0l2QupNSMIswxGDBC7t1hOpkg62luS3i
JdJWJUQtWw6LdIE8Azdv0hLjJ3Nm/2RfRmevq74ha5z6vb4YVOG+WeW3MUL5wAgWENQqEXP3XjSW
g28GZNpT2CuJ+6ioN5To0jpURM29VrjEz87YEOpLjvAWDV1DVpEFZ9gofUzXKiFSY+7aSD4B18UF
cJk1HC4Z4ZVcNDvXGJK7cXLjc276k5F98NulNghiSlTeW+7/WIMWODdTCYXSWVSFUVv769woIWkJ
SLCjPVKXTob5GHn8G2Fbr2U234uWdMaxwGIW0GkOxT4sjGqrlWRYFjyhAcBzF+O4SLdtngKwZU4Q
0LMHDHGgcYMPAkcqyk2rV3lQo8TZSiDQLAg7ui+6pFUTWTlgS+PK7HyD9Bnk/6oUd4zt99mo26gh
RMj115DJrhcTa3cU3qteqSpfDZiT14XX8AkURa3faDYpouu27dllNdjzEzl3ENUbcBTk+x1IfByv
kZkl67HO6dRsAutx5cz1ldPW/dGUfX43GQUA5aR07B3mkO5O83EfxUsuKHZP4kgfGX2hcUDpwR5I
rKXjxFQesn3QejO7odRzA0LesPko27hvgFJCocwBQfgtwfeo1BSyKhPD5hh5ATHuHUGJ6dkSxZMv
sIxH82IlZugtu+jOcYoYUaghg5DAvEAiiAJUTDTgvpkd5JtktfJul+MDrXm81olhO7glJmJk78PO
M6V5R9IkzLdsTvF8NvaBcXy+cShfkf+Jtj/ZJJpuaiVBl+Q2TvRMCGpoRP8xasGVqlBjuH3nPjDM
6q+q0VkEZFHLmeKWnB0rgrC0dxgBJfzrNJpvEZ3zzpFOe54HzsYUtey+ZJqGP8mX1wAOfbWJWmwK
oTn3QVfoeTDSuQdRktY3eT8kO/baS3izCSvLnyA6JsNWIdFfMSXpNjlAEcZvvCmXEZP4JpzZdILE
zHi3TYtAw8DTfEQaycQl4uG6QyirOhVQcxfXiR23t7L1xo9Bp38cihRBcGfqG92jLJXC7fFPeflL
XZLCio6X+UTEr/8FEQ58iV67sVNV3BpDjzssi/QH0zezb+0kus+uEYkF3V9catyFm8mo9W1WkWw9
zJ13kLpoWbSnWrrBTpRx6MZJf58IqzwiF7NerZaPNL6I8VqZdXHyjKrdQ/o1bttFb6s6QgrbfJzu
IyN3PGZuEGS7we+uySIdrls7C/d6bEtMh20KOc/jyMxwH/qt3Ce0GgxWe5c0zwGYacSZv7YkLR2l
bDwfyVmIt3kq85vEzMLHuJgRLAKXab+QsrmoHrUhuTbxau5bE98TWEr1lnckotH+zQ/WYBF3Hkq3
WWXAPYGt1O1jzZTyeiZS+5rIc3BCGesXPm91fGc7vXHPoMjczqWs1tNYd1PgTF38XNVVe7ZmVltx
W4aYyJfTnhtdvYKCzR6sWDBv/v/sndl2pEi6pV+lX4BczMNlu+OjXLNCQ9ywFBkRzGBgYAxP3x/K
qF4hhY7U2dd1cWrVqaoUDhg2/P/e36ZkONKqsXL2nYiUM0bl0Wm7666fZHYZt5aBgV5v3AD55OQO
Rq4/ThqGsX2NVCJ9oPITVVDya7dnJcp1P7ucaxr+i7IHFa0BF2Sy1FhuhD7O3/2OtLkonyoOj7ja
VollL0nDLTyQGEDBbtDLuwGH6S7NMUIxSKMDr7LAklQV15aYutCpvGMfayJsXHpQ/90f/z91frAT
fbQ9/t8olOu3KXDLP/Kfxs/SC7Z1ciDgDBE3tlRq/tP4oRfsG7ZLCtzSwAGM9n83ycDPqIfj9/GJ
BVn+m99awsZfFghznT/nG2R7/Sv/BFXSt3tk3+F3YYumjcHPe9sSLhtPcmh2hxNW2WJslqTkDt4H
Cgy31s+g0/tmCcLH62ZE8EQblvpDh1zJ2OQVEW93lGc6ujGGj2F8U9C9hby+puTUCP+Wo7mQ0DN6
ApONfi0gQ1VbNBpVSbR4MO0zLNgaUtJ/GpVogZhp+d471OXivCqmDKOhSjGsomOtTs4iga61UgEC
Xkqkkw3qk20KASOa+6jJWu34+L14rY9BiINMnLIl/7XMRhx7DgiGO6SCOD3SpMcLiSCZgzfxb8Fm
sJpmCIt2JufRhdt/M+fKeaa8A/WbTo46TykOtRvEwOigWmZi0k2sWC8odUBLHxX6k9AJ6vQATLtZ
NPjYQNaSNOJdo2k1f5NPc9e1uepXWkFKbVLa+V6ApN9mcwvWxdMq/jCYJdrVoCBx2zpR9dQNk3Ez
AABXuxohVkiZnpmN9cEc1zKmsCLzsg3x56nHjg36fTTXnot/ohHjAewqpYeodbhRG5aJ+RgVEBgH
x0CkaGI8xSpKXSwWjbGSRnvi4A8XjnLjsEE5gIyfGQZ0RyS9+yCbxpPZDSiz0sxuum0ioeKsFEOd
FHUCsa8bN9+YFATKndUV0dolHgGXRbb0qmBwaGs8fsqjLGC3daj3ePc4ZZT7BoBzOMaq97fmMAyb
ocvqNQU21MKTCR+d3ZkQALBlMYClTPXn2TFiCCx8jds8WtDMIEOeS5jO5jZosXZjzxa3wLeTs9zt
isdaR8IU6coY1jhru32hklgPzZZMDmIIQlqA0aZlF05Hn7oZg8YYDbWJWdQxWlDUT7w2uBydRhCR
3PbrvrHjIwE1o7eqrTK/dWmQwVwHUvVdJ2D20EWZeehKj3Rcx4u+8jW0OGgzI/gWlYrT0SRRTO3i
rjHvoiLtD0NbeluzUJwCgiqSt76t/ibFTltiOeYw8jkvgqabCEMit7RcT/FIKSUGqXDiwGQfIQuC
TXMtc6fgLZPEIGcDJ42ivyrNUrNCGTV3jl20F42vz9+KrgT61sTTPTK7ch/NEZ+gpukBaDsNA6QS
mryciMW6aBxyxlddncH8MhWkGUfmfojJp/7ixhhgAOLDHA7S+KFrinJc+V1U3OS2MNdyzmErdOWu
q33GoRcBenPYhmLCavr1RHRPsK0r2xyYWSIjOhMCmBZdSHHZLkAr6eqcakmuhiAlURomDTGv4xSg
r+v+zvTUxruAS5TEG3ufgcxZ17b5TETTA4p5mChE6IxhoExcLWFjcZrn8COaRPTu1SBBvXBZgIv9
1P5Tfv1v1eiTqhFtE5dC8/9cNbr4MfyvJ7Kzfq8c/fqHfi2MnvGXv6ThAQkzUMK+qJ5+LYxe8JeH
RgrBgwfH07EXmex/qkcoaBHR0X1yPeM1MJTqEUl+2BMN9LUOtsB/pZVaBA+/ldVRQCzeRYcKkk5C
mPs29sxQbgOMI64PytdyAs2r2Lm02kFccK72P2n9Uwz741oIOEg9QwGF/vaNh1FJna6eb1QHzxqM
ixnW+kXWW8H9xBM4Nc0cbH57FVf/3MXvlbHXYg+a7I5rg1Q1PVQltE39N+lnrWaZHnw4rlcarIID
J+SIXuRsoGpCBVaRiGBtrNE37gY3Ne8+vvjSFnzzYFGzuFQRwb2y/Xlzsw21lLGWbXVA/dp9Z0NB
O7owlH+ajJn2dTQH95Gpf3bL7zxiitY0zVx0v/Qq2Wr93uvrZJdBTfbKQ1uS9AoArPuuqnJZytMW
yYE+/esLusiydS7H6AXLvBRAf79gpmujMCWCfOpG9ZmHE4fk6Q7RnG9pX61IuU8fP1bjj+cKlMty
fdMBd0M60Iv277duJjwzfY6pzuxZCSFm9Czf5uU8N7piSweGk750alz4oLaQIOTGTaOc6r6CcoD7
xs2JvYg96d10k0lPtsVUoFZCJPJkjMH4CL/tk1FAjfjtOPAcupd8+zZvk4+dMvDvD6jCqB9Dd+v3
7E9j+04r2facyRiVzhb8KCrrJjYGgpsSzr30sxzjjm9woi6CfMIkzs09ptK3Di/0itiS6GSIu2Us
ycisz8rZNy4QB5UJZDoTBUPVKuOiNHWeAwkss8EOgIIWWMfUhO9izkADnNG4wC2jtZve0+szoU3j
jdFxQIzSABvXTFSw881XnLRCIiVGtYHdY2ZnreUQHcws4YYpvEscGLrSHrKC3cJN05otQ47AH8yv
nuRsWJORlRjGD0YpOEFiBThxAmkH0H49VtNwqvSE/ofrsAqrgEzW1ctEwHaA73RUEk3M0I1XQd60
/nqMGvHUZ6Z4msHlHFyVdw0EEARXfmmpKx3Db4lwe2b6Ag4RbDKjdZ79VsfT1hbo4Nlsiidr8bhp
jWbcOR0aknTGq0+lxmSZn4Lxya07PHeI1/AOy8gZb3q75U5Fbg8ryJxcENB6dG9mOX7o3h+c5xcv
HaxdnltrG3d4haab2W+CeyTszrOrscFOUY5vGmtwQAuD/veRSGrsOqWKxpt/xioxh1a/TlDO9+dp
Dg2yyOqlBetws+akhNzJQRXzWiNDMEENSibdIW+0Bloggdw+KDobG2iiELb6gvk07ChI4HSmHOWu
VOXazzVUuKckFnz8Dfq2AOXGPfRzCHp2lTIyCIbX1rAt6rMWByTu1UX2StCiGELlmjxSvm7xNI5Z
Wa7jOp+xDb+AVYLEsA59AjpiNYjlXgc7KKgF1+3+5fnbY+esrd63gWKAbgp8LZHEwwX6xcv/posi
zOiTnjFvzMle416vEw/B+BAHwbZvJAMYcoMfumQOiD0ZHFF0ZlChEkv8Ux/mzegHN4viCmUCBzV2
0vhg9eyia+hpONQEc3O8FW6lYyyLajIWt0VGXTqylkRqlHSGfhjoIytKdaVWYYuSXart6AJmQ9jE
2hTd0E9FDpPUDjtg6tRddDKpJj+5gUmRa9IaMB6ZnNOrYUJ29SB5/MlOVpxjJDE4w2rW83ql+Yqy
OWb1leYoh+cs7wQRMpsREcAq4nC4hXcKNasZDxzP7C2bReuCHKp+rdSwj4JpPOvierxzS6jBBCdg
CTS16cJ2cJxILzEeJd5FSD2Tu+qm0biEqdfdDEkj4dBEyvlK1ZjEncSSg7XG6D+eISNSeyx5McB/
3awhWNRQ99oebKVk2nTLFJpPmrgXQqcXuoIqMp1wkpe0T0bOnqs5i+l9i7n7HqQAfQgzoUATMriD
ox11YxUGtpIBLVQvurcq2VWhodlfuiTGftk2zxW91YsMCK69bwaLKRugGoOOOE6++yl35HcCEfiP
mZfHG5Y5xjKlpSTFYByxSs9YIzhiiCfH6JByTwk5yV680CQdpTjQjkl0PybsLYRtiKdJ5viGVT48
c1CM7zNO+mdomPK7TNOzh6yd+bAIC7doL3OATmmsoRoJdI4qAW4IltH6job/Zk45oEtuI94aFumh
xBXMevAwS2F8LWn1zoc5sXv/QEdttoY1FcYR3qdBZgodO+vbHCvHha6SH4tARKdBE/FVK7PkEPvB
HUlKzX3Rtc9TOS6zf2rcg6bpw6znOY1BtkjYhJEeg5pcwV6DUYAZadDPRTB4tyZUNS9M1bCIKDUV
WkiV1nyX3pkdLZDbACDZ5dibY7+dbfO+BFFJJgIYzJUilyQEJd3ATClsR61KK6ouKk+zvxWGxf+e
pL2u/eIkgRl9W/LHQQw3Iqq3M9IH4EZx3kM+k7l2Iimy59GVmH7nzokfYeXW+5TIu0svsfQw45bo
nIg2X09mJJ+IrmQvIjrHP1kD4Xdku/BamyBoNygybCYLG8DSRevL6TBZmX+hcTa6b8s6K0OtcOV3
vUA860QO01vuzgyapmekyFj3w3jUlqHUx8gnCN4xLoCUMZc2L/iLLODvKNyfO7dLgpMceDVkjAbM
g2WP/X4Fnok+EslpdEHziiE4WnFwcolgKEHI5cz3rWr3U6KYB5UTS3yXjuufAlFo68yvuXLGYlKu
qXONV8Li8q4zNMXuRQZJxzjdweGyn2faUf36ZQoEkkS5xdPQDq4WuUlyhfsLB2gvyFgBeKDv6NdC
HGsxvn+vLEAIKxJ0GBHm3DjPXsH6SDQ583RJgkwbwkknJajoHI8dw8S5ZvfPzzIqpy12TUIn5Rhp
C87DQ5tx1hRtuwfcMV51ir0vYXsBja6C+E1zMF3yo3viAsZzw40xLultUD8NZiMSijaKX52Wgnsd
1MwlqzadvBu7EQXAa+F2KFxXRRI3wPwGXwcUvY5H2z32ucxwvzbOdBtptfPkJgYT60TgwGkQLVBQ
mriZZMkw4rvBm4E513rhnuzZ8iXzomfcFrWmH0WfaD+7FlMS9a1gXPGb2eWkmhfcm+PAsCAxiZW8
CTrjzmoblqe4Hat823o2lo94TJcnij8EEYszsaz3wndYMBG4Vrd4n/xTllm8pr5kxBWS16gZi7it
M2c6ZKEjidjZFBzt9XtEjwh9eU5sLW9dK9X6W/BdhSvW6ZDEiX8DRztwWapEQEmfpbGZ0u2Up1ps
fMl8dsukLQ8dXAqD7UYBxxyxpA1JJCJEKOzI6VzhfDd3pRawB/HMRD/mdpuAde5wsWnJtOH/QBkR
9Xgsslmc8/qbG9Iu4aarBPqRFqRHrYuJVpAJS88ERD1GyrCaRg9OVj843EfjYtZbVJ4e3LtJRvCN
rOvYZ0q3SAjbYrww0O4YRAFQkD/UikYE+CLCaGymGLJYOxAkCuaUkbMjQVmX/9RS2yH3oI72AXg0
Ul0aVeMzw/vOrPCzapufWjFdBqM9HBjXbAz6Rr8MOqFfOuWkQkXTypVTuR97p9mwN45uR+oZ24xF
NMwacKmjbV/agBrOEVVW17xt1uVqLI6sfOUOTzWcRc3q1n7pbuKgOO9zW64gY06X+iTiLwJCylNb
m9ZFrUpKcRQ42UDSbCgIewhddWWVxg07v2pjaoP+03Ej52hZykYRT9s30zFoe4ON/BAU4w+H/kNy
Yfd8wlvHsQaAb/2CEWBHoJbUTjLhVxN9N2aQBLvAivWK2ZAKIBRqUzu41tSIc4DWDFJa/sEpdVtG
5Ew4AJTJEfbk1ZQPGRR5tt2fHMWXU8er0ylqLw4cDsRPgxLE22M/DMIsYMUTe+G8bPrViEccEMF4
8/Fx7Y/TD+Ywg0KFgQ8Mv+3bsnsQJcCU607si2oRl/ZIbO4a2UKWsEejPiMtgKPLy3T48XX/OPpz
XU/H5utyMrU5Kb4+dXEkL6yMUul+zAr3udNQUhKWWYww5ZYid11WE/3fhLm4Ucsu9+Orv2k22Fzc
JxwP6lDg8iPeZrDQNKN6Yrg1YvGIA8hMB/3OX2bdzJPM9rQ/+VddtBxLlp23aftM7i8/4b8Vu08q
dgZCeYoe/3PFbluQC/v9tdTrn3/mV8HO1//iT/DWUHzb2NEXg8qvgp3vEeODygsMl/lC5KKa9qtg
Zxl0ssDvBkgK6QF5FiPul9zLtP9yTEi/i00S2JYb/KuC3duRjZ0RsZdtMKHwb3XjTYUnHpYgVFH3
ewoYRK0W0OWI0TbZ1Ni9RWqW57TVKYcDxV48+XTeeFMudChgLIBjng/zh2uab6taDYIlNY8gPHpT
bbyJWdagvx1OXlruf3st71Tv3r0UbGSc9XhCkMq9/oRbizgWo3QWAArb/sJEokXgiNjQLmw+mQ3f
uxSPMniJTnL/aA7Ses/BxdvdrhghHI7oYUOKdvC4Rq8/fHxXb6aGlwdIrZWmp8WgoPH5+q5G8srz
wuEBwmELVmoyr6sW/veo3DCGfrRG+qGtmoh9gNDJVf344m9m/V8Xp967jGKo/G+KdUhvo8gSiJkI
QXYJtR2TTWXYzenjq/z5NB2arKaHtpETDjL317coY9+Sqon6XRvYLllCJudAbBGNpzaZKNk3fny5
N0sMN+WYi6+KsrvJMHlbYKMzaMLihF0WT+QaIa354VnmT9aUErt4eUbg9a+59ZUC8/e68p+PkVYt
ChQqzAZU77eLZ5Tk2YAErd9hXacpEwUFLyuoNx/f15tS7st9LYBCdKt6QD99ecy/FTptEm+qvMn7
nZUucbWadoqX9hVOCcpcHHk/vtp7T/H3q715aRTS4yZ2in7nq4Ew95osHMWeDmycWNX0ejEX5t8+
vqTJRPr7JuTlDukFuA4NjoAB+WYqm4Dg+wNOjJ2RuGzqiLG+j4nrO7j17FPeBS7XNzcercJ1U+DS
djvdP+Kl3PdxW+8UjudNP9LxagdP/D2OlgZxFRGYSbgA3kIAQV4Srw1cG59MTMY779/C0a4bLnYg
848R58uYM2XHZ0TZjkQgW0PBvRpHR200zYJwIQ3arX49IAfK4awWo/1Vnz3KaoYvLlAYUIsRMZkb
vhV/8i047/405uflC6ezYy7//W+DJgtIv5qdotuNXULpJHEIUyWQqfFdwjObWH4ZUwvl6uAGRVgX
c3Ucq6w9Sbq3ObwPSBWKLS5bZsBwE4HQliGiMKrI2KnMeDqLe7O9MN1ZO+DursNGdV04eA44jI6y
Ys+J/r5TPjluVtqsW1vztpgbINJaBPhSrj92ZKTSWyX2qgOuuBoL5yyx8y/94MuL3J4IvLRmjmpQ
UsJB6y4JQZz3TYp2YLILazWyLz6RYaI/aG2jdlmVa+Aqpp/5ZN10fpevAi/O9x0HgUv+crX9eLT+
+YHQomNjwFfPfvKPzsooY/KVhuWlk3qF7ov4b18/kJd7188RmKi+NP71J8kVHSZrWnPeMt+8fpdB
O0ISmPNu10bRwZD2hgY+PG/7BCOY8kvgPn58h3/O22hkmG1IL1x6Ky9GuN/GjowDVfFuul02FYRZ
gvA6xPVgbXyzncKPL/XnMCXzwMSPRv4B6sm32/O4h9MyqJpV0FfEyGqNgTy/9z55gO9ehU042xRE
8TzD1w+w1COt7EhA3Wluq1PC8gJtjzzAv/r4Zow/5zHuhmMOTSkPF7vz5joc6Wf8KEhHRs40YW3I
bOuOJakHknAzCOseWwoGPg7h+Nj6D60Z72ob7+snP8P6Yzpd2sH049BLwbG137Q7mwZxaqo8LEOo
8jdU1YptNGTd1h46DC6WPdsw4Eai4PT6R1EP3g3ZsAPgUF2dl/NsHZ0cM8rHv8l89zd5SLhw3sOu
fbvjiG1N0yLqz7sq7quD3jqbQAe0OlddcxFJQe/D68VTgUEGnbo2XfYCdw+ZE5BnfYCjXlX8KIwR
4DSg0HkevvYZNNAm7cTtVIE6FbAo906cDMdqKi40vftsc/H+DQQcYSEa2Hz/y7v/7aOIjDYgyXDg
oUI/jFsP9/hgx18SZrG1aIilimhIrkvP7Vix2vI4JfMzsXF3NOqCQy+iaD2ivtoAGwyua7Dgd749
/5hRPh0tPwm2eEAnzBqZtkhHi22bNuKTJcFYXvtvR31WWYbFb3fwZnQOHcD+uJ5ATmlZfKTvXB07
h0o9VfCwW2x+Vg+EKsv0g1UDSJLCLj8ZBS8GlD9/AtZ3CmimQVP89UP0J+aSyenlLtMSwLA9BbRv
bKuuPFtW8Bn17zWpzw+UKpK/ZbvuiJhYZ7UJtsnC1qFiuTV1WYeta2OuQqVfUg4DAZpwwR24q4WX
Fxs/psowmCq9W89CDKxndehqwQMdlXZvKEc/ofot9nNdP3tKv3UnLhTbL3K9QDqfPPM/t24+535k
huwQXJ3T0uv7hWHmEajBhNBATa0i7KJZEWozrYV6dqxP9onvTNtUcKBasK9/8Sm/vpgskIWD+5Q7
PCg/gxQ+MEkXGfWVf6unWEYSV6KyQUfWRVTxZo/YRHEvvMhhJLXxXW5YMe3fmboW7Ub6FFOOVVB3
8b9GLsyFjyeSd1ZfFymHSxOGhYmN9+ub7GIstQSvyF3vTU9R51+NXoOFIfpZeN03jrzuJwvUy97z
zZBFsEoP1TA5cIOde33BQGlyTFOGLMfw6qa32PdMABCmCpaBpeYfelTe0QsBXzwJNjdIw2lMYvbT
2a18fOvvDiaULKws2DP1t8ty2nckRyu+XxpSXagLrEhYf5OVltYQQ5Ps58eXe2fRdFE/LqQVzt4c
8l/fODkGeVz2Iy95ascdzK9oPcNz/eSM+O7zNahkMJJ4vNjjXl8Gf1JcG7aQO87IOAvUmISqgrtA
dgj8T4nHJVZ2H2owyjdDBA+CakCxGZV2NmNK+uR7/fNQ7rt0Gk0O5bbnO2+/12HqnTmROT9GdWQU
xl68le1MJOkSh14a2loQaL6jP73km/X6Jx+w8d4XzG6Ih82+3ae5//pZdAAeTItO9W4y7OSb8OCo
YSKNu0task5JG6B23XXd8wdW2rT0tBBtFU5I6Dl6fJTNhJkN2jScq8Si3G92HaRMJ6aZ+vHIeOdn
Us9c2C06ZVrvbVUzwQ01OZXb7FyY5NventXGxuFE/LKTfvJI3rlUwPwJJMajDAcc5fUTSTNDiqb1
ml03R+VP25q8a+xw2OQ1V///uK1FuQQsbCmp/TGriaWbLXy72ZHQ2V4DNHO3JN5FZ1nbPX/8AN+Z
xLgSZRG2iB5FrTdjHmdznNU9VyIYOA4jYCW3SKnNDavbjLm7tFc2MqBPpo93HyXna1LJXYNm0Jvv
OY71qgsSB4e8aah16Yy0ObPSDFvdlJ9cKnjBMbyZNdlpED/mQSZbiE6v35uf23VPSgtDxG4ROLnT
1OHvg2E0h04ZLXaiVpqhy54c1YOlBm3LybEfN/PoQZ6luc7HlRKsExzI/i7uyb+mwUjv3O9DURQu
7SRs/s81CuLzHNKT3MbJEr8jqyUnpeKWcNe7WIzQyDqDsUViYE1njpYEu3RCg76p6aCRZJMnxp3b
mzQOCyJzzG1mlKO7sQKRmORdG2n5w80olsQrwQkmORuT1gLsDPEs+SKL2pgORbVkXiapUdobTRfG
sZzHkdTPPlfywimr3j+3Mc9E1640imrL/68N23IgQmpc9XaQV2GVKzs+J/uEIITesepsS8OruFUa
TMtjW2n1HgUBnO4pRlu1CpL0HgGhRfoMlvHsAK8oFqQh13W+tBSneFOKqWpPmeI4ia4qEAMSeDkE
IJqVM40hiLZIPys1GenUHUphhqIkNoJsIhwTz56MqJd4CDhgPQPSvhUOHVUE+TKbrobIU7dVakMJ
QvUSeDc6WA2MOejH+wOb2HHb+CNmUruKXbGyRTxDoJEQe6qWJWpTREv5T9dMmHGNdPwvGRDs9ViU
tbWWdqKgTQrh7Eu/v6bOu+2VIx4iYRaPhebrN13lEsuAuQGJUFZsrCa47MmCJ4xzOyZedRPBeVY2
vjCUfenOtCEg50FebuNeHS01DWtTyOcsd+2V05Me0GekKpaW9d22tAGX2iT5Da23c+WgE9SZQpOh
bblix0y4L97/M2mL8ZvXoXSxiZ6m+aee58Z19goy1iLcXtF7v0fEu0Hw1Vw5QdluDL1KCTEf5nWv
p8YZAWjJuUVyBPQ91ObkpN6Ps+XsHM24TlP6PpCIwP2B4lmPWd6zqQDpWbBK4LP05uu8GA9Nh48x
nUmxTuf8Mqe6NA52e4RiaIbIjJrN2OEnzJIIRomHRXTArgjB07+KfPum1JJxYwx+sp3ndl5PWteH
kUljeWbrehPFhfha+VI/VYmHdBP5VDjqXfvT1ZqKFqYSoU/BegdT1Tm0RYBQoorGg6Wn5kEi9gBh
q44wQLcoEQx8C9NjCfHnEa3c3nPs27SfHp0xIuJODyjU9dFjCR6t5Qss/YPqvWqrtCYKCeq8ywM/
OsrISkOyJPyNntka76GZV+QdzWHCueEmbTV11cStfyN7QoIGS566CeBCMc5YDzTiHWHq7H2rS/ep
LMt9BV3+py27fjWlBJPkYQ4NnJTnvm6qGTgDO802jjZ1GnR3ee0nGKYZPA/IJ60x9BrOESymTBJZ
3A9P4Gzzi2ZglJH3hG8oNw56H9OFr7saEuzsn/Fv6s3IB7GJHNOZ5AlJSTzIJ3gvnmygqUSwY8JZ
mu2TZlhbPaPRvtJMfvPO08z679HDW7C3cnLiwhJnt1qRaOxBxtfcLlvlno+UrZiUox0pz+qSIm2T
7tuWJ0XoWFUQ8luqOyA045VZZBgwyipPD0OGD8YJ0ubCgA21rZELAStpKMYlqdS/uXrEfpL6rth4
s16cwVpq/+6kH7ubYopJqh+c1AJJDK7NVnn0M6C438NlRyhGKLrSw3nyxy/0mcqfrYBxA1NFGl8r
bIEhRzTnEg2SeCL/DKVYIqddx47lzp/s7ElJ/s5EZsIG5WVznGvO0+mIaNe0LflAFW5hC2P6BsHb
MxISK2gek9hv/m4ETuh81JpHr4EvnrVRV+A87vJtOunywakbPCVePQwhvfuyC/sZUNCqMDVnnYMR
CWPXddYEkqFeBLcSepSQUVJ05JznnJtKcJioRlddGiss2gPwK99JDRjk8QDpqtZt0FUlYT14ypNi
GYPacIyDLLnVy6SAVNb25lbyOLV7Ytm4RU/kQXIWmzM/lbx4NEhjP5zHEL0uUx99Y62L+ZzoMv9k
J2jShUWQnE3i5a3qTPBC7ESao4tT+JK4ZfGV0h1MTQS6mDL5VDcV7urt3IMWHGoAMzvP8+JLYsSV
RxpG4lzyETV8VLxdivDNMS8DG2FWIr61Km6v7bk17mTK836BEM5TNe38hIeq4bQ60xia18JpxTfU
hlW7rohCJgKzydBQsePbO2PJn9VQEBmt3RxfsIazkuJbN4n2USU819nzmr8JNgCRNBM5SOhOVUbH
mGrErg86+T3An3xpz42GCrgO4ssxdRY9qYt36Ts0RBu8sjAHwo5WGAYilIgsy7AtUG2ttcRvoJxW
CeI8H/ySJHRRN+6EMTmXqVNHXwRZNWiw+vqrGxMu1pFbj49ZmyNjpXw2kU5vmZu485vj1OpRGGu9
OmtLbh6D4/jF1zLmxXjJ2xD800LX4sseXA8QBt9hB16hdri0raY4tPkSEdEFFHFC/GTQLwjrIUxV
kcsdx0PRhYhz6n5F4L2gjFXJB0iy00/fU/K7FxMSEkVTcTDabhnlPVYeei6mc5uWibq3ieTx1kPN
jywIXLzxu1Y8W1ni3mrBDFdNVENyObmwVVfSrtrHYiFUAc/p73Ux5jfp8rpNolJPTkYqfGMrLpTD
ags8D7kHm4zk0pY8NURD05WO6hXSF2wjbbRhbVG0h3lWZvahIVTg5FoDf7Ge8xu27OOXQKcjMw8K
1jWqTJlstDIBnyEo862jHiPVinqLhMPnagMBAlrtVczkc4kOVHOjGzvhyLXCPt9Mh1IpTP4JQr6r
WWtapl7XZqQxZyWXRZ7VxroE4XSlWRlFXFCzvGtd+olCQFP7pEbJ7mcNZd2hd1FmKJgGNEZ1Ztzb
8SJiHqTxw1VZj6TWHJtrZov5Z21mAlCnSRLNus2c/ocJ2cfhnQFi14Tgsbis5HKnDwTNryDZG3ez
WZCW0OnMZp6rfozCb667iBg9pDwCz/iESJrcvGuj8+PLyG3SHaA+dOaLdp95DIHj5C+eE0x6Dw0Q
cv261XzJHE+wh3Oop5qHh971nDNxtIWs1jKJ4RuibtpZPQ1hy/86S7+D4yvinSoKVLxuyath2TxZ
cBBwoXlxeuXaUmxFZcsvrVDRqp2TnwiI+Y/AnYowUsL6Rk6Ys7UF4lcBBSQ0rREiOiDIncHzWtHR
tMO8a/kOO6ucbmCQLT4STg2Lc/PeLGJ7XWj1LdlW50QML5J7PeUs07bh0AfZRUP9R+8TdcxK0XLZ
3L3Uh9K4SLySeQM2xG7UU+18dDVxWU1OdOviYzgEIykZTLqwCIyKZmOD6eTgpN1RTVOBuq9X53o8
tKcq9qpjnFTTiq0+W0C02MjP4+cA990BjNJ4k9fK+q7wDjapbuxYnfgXSzabyjUEfn/7DCm7/cB+
G7yZPtbfgmHpM9UYPqksH5qoJgcKQx07vIz0KX8c4htIY8PWQ0vkksoaBoOGoSEFz+UP8zP1v/Ip
LyHGs+bwkExkwkz0nHDW3kQk4hrDgDwAViHLKNL0y7y0xVb2vXNWAikJAaeV1/wbj6J8pN31jeYy
1QXxTS+5SO9E3lVPoNGKwvREXH1kPwdp4N67siv2aerdj5le7iiXJuwD2cqtyoXOXqM/PE99Cjdg
Yw4RWQDfkJ8NW7wb+q4zjTn0094KB8XHKEWC2zGnVBhPk3vG5sJ+yGxnVzljveVzYgKuUbmvYhfF
ZYAh8aciQ/hhRGB9EZTBjGqhtO8I78qwaQT2lgTY5dagUy44petJ8ZYc/BzEtLMvRMvaxhsQmeLH
TKsJwkHcpRdNxjAgxjNGJU8wJdOaQB1vl6hBR0EILw0EYGrA+XvPZUNvx9kzbt38GA/VvgNikK0c
WyMhIBuvZ9186FKt3PIpboFtZYvBG31n5PUXpe1EX4q8Zpthqy2mBB1bqN+lNz4UrzAvLf9MTqQD
RHqySZwiX+VW61xCbKiR3g+BQdOimA/TVKtz19FYdoAN5nxw5OWJeMwIObNg1zRIv/juWjAdqwKy
HPrTelDnQdRljyVWwB2RmhVLDt6wFWH3lDT6VMPpArboNFHM5lTnKfAQfZvlx2BI9RvHI7aBtMx9
pLq18mV+XvCWz2Q1eMz6NbJCGjzwTmV3ou4Legc4hYH68zGgZ8o557mtq35dJiR2NsJV0B2qxF8p
1RmPIz6RQ2163yD2/Yhgzn1lx1p8JXqvZtKS2hcUyNrWUv+HvTPpjRtJ0/BfGcydDe7LYS7MjUqt
aW22LoRkydz34Ba/fh6qqwd2KkdC9VyngC6gGrZCZAQjvni/d+mjjXD64jDbVCz53Go0vQllgU4b
xjXl0BQMeHBDNzVIkVoPjto5gUOwFWeMaVfXCl49kV/OTnUNfIPjG1bEKIT6HOsU1qiVPhVFWh70
xi0OdgKOTAIfG2gaj+IVG2L1pYQv/9qEqqxXusIPbGABYFCRVrezqbvj95aKh3lLuOQUqKM4JRTb
OMtrqNjki9c/OC3BziRiIDyKACTPiOqE81xm3EyzIjb30aK9KbJKvHZ9B4iAdWLxK0MhE/udFOGT
2qXaSxYj4fUrE+fYrpnCJ4JGuYSbYaJgmSfD7lWxaoVkGzl45DZkVnmL9RIbQ4c1YrV1IjFUW9PD
W2XdTzHLI9Z7CpyqzKvb2O4zixqzCp8szeLvePUEpxvf28xam6XKMiqNWZBqjAdQtUkt6FLrEpaW
wyVmYtAUdm13nkhLcG9Uy0GLVyNOgREWvRo/WSruVJ2ZI/DjOja9Wdkp81ICCDqkqDwmlEFprJow
YNuCojUPMUXwFclRt8qnPnwa2iGOCe9KYFyHkVX80vueUfvGQHM0mob39M+XaQ1K1PtYg2sJSbcq
zDQHtWMF+dmudgZR2CsDfQ5pie+gAOL68taCP4bhbJIC98AsSLhgZrgb1hoo0LXeoFbbCgtT4LkV
1a1FYlbNFNJvJQGu4fkyjKDTs7ZWs/S8g8UwkEMJ8ePSG8Twa7DBRv1et+r40la0+C6bB31X4iTy
iKTeOWQOeXcrJNrq3RjX3RxMwPDhtdnz0IE+qCwPqnJ+axLTmDwbg3+F/l9l5SvmhG8X7D9GJmeY
vMVBQX3JJqF3rwm3l8Tnl/Uu5m7o3pK0S/Od17cNDQwPu+MdkiAMDnK419S7TKcMSvC//ZgsuV6s
Qyo6Kzbr9Ey1W0CUlt5KyuaS4MrCN8WFm0OY84vYSXWxb3B7aFW6nGR+HQ+GumqWEjJ3Sl2Q6qzH
95g96huyx9Q9Pek2IC3KOBSRO13AZUoepIzH+xETsn/C6v/PQf2Kg+pBdf4NGl4/i+f/+Kf//tVz
8fZf/3n5nJRvv0vGMSZZ/sZfDFTb/gd9fPTgC4fH/SOIFjW56kKIBIYGgXcd0N5/Kcadf5gLHWlx
Vv8rI+lfBFSsCGGQOHRz4DjSRcOd/Mhf8DO/wSNAmRBwEpqQsqJshoGqHTdzZ/qQhpgVGVThBjmx
NV/i9/Pb2/ia+skQuPtZ8BgAkhfq+BFQjuVujom+J4MhNPxMurQ9OMhtXun/8H7/jVGWB/2ttY+B
GZytmFGc8qlTnqrpDcni/22II/DdSSqzrAaGwFzUUQ/49Tfy5fMhoBcvP+U31B26OdwTE0oS+z26
+mPSV5crNakbTRuQ097+xB9FHdGSYNLujAxthVmOUpKLt5r34d7o1H47dca0wSxN283TMO6Sum0f
9Fga2iqRHaHkwjnoVjFY63iYxguvJXyuCtG/GGIathp+5LdQNDBtdRBP3c2QM3wnddiAbYAHt6qf
CqRmqet2G9BylNoUcViMxRwpnmavM4X9OafI87OmxzcmaRECtH1KpHfunKuutH8oBcZ2BH/O8aVK
TXyeR/m8kqrSbWKElGgi6VD62SQAvTCSvWBPlfeJ4D+xodWpcJqfNjaqe+Sy0JeQaq6BUlGH6N2F
meniHgmyeRjDXiMJ2ck3FbHcZ2aB+1nea+YWK5DGp97XLl2VfEZwiAmb52n4ZjiLxCRzxYUjySCA
pUisPZ1Z7RJaLd8DwexoZPv4EKbD+NMTxXwYpNF3NDWxrYMEwHiJfFvyV77HNRXeGsdpeW+PgDPr
kaz2tp2AwazOFL+UxpxiEOFcPHj6UthMtjAPw0AcubO8YMvEy4+YU+EXoqjx+rLsdVGH4gIXSgO0
GAt9YMjSwSSy0zIS+PBM7vNUuSKc9E10CrGks+hfUzndm1J/8zDe/DHpHHXIWZLvIsNAUZ3xQfTb
uCHebzTfCItpPT8Gkg3SRp38NK+ZBCuU4qFX+XkFeBBBpk62Lzyre0ioMCgeGuccaD++rIsx3BhW
q+16IiRxmNPTs6g0uOaDG26BJlVCMHSJSaVtRysvnMONS0hUSiyHG5FnYerBQrJapbq0V02TwkAv
3CxIrXS4xVi+vxW4pa1kS6Chn7mJdcgjrkJE7mR713DprClVvxk8ABEXjkTsN4YWrouWRgh0A+dK
ACqlZ6luF9h1N1jbTU3CBapvQ+0bTNzoMEeJepuWPQ0c6irrWs+1dBfTXdtpZhu+hPR2ITTqSnil
j14VrrLYcXrf1MreR7psXgMC6+sZivIK81RzD0TWXDSKo3HBliAZXm3fhIpBC6mOjRtHK6KL0bQe
wqKRB4Fh9LiCXqoGfYyc8axpiZAHLsHujhjs8EVMPQaI9VgJaMK9sqvm2P1lppn7S4lCseqUbjxv
of29xDRdNxEmPxpeU666UTrhASN7y/sIsRdcU6y95uTNYew0TDmd8FoNtE6bac94+kUeYWCgEp20
CblXDwxmaTtaWO3OGs3xu6uHw1NJHMdBLRqV5E2MEmmbTMkqcZLB8AtTc39q1Nz7hgTIq96YCBnE
1/+y7GHDYnZt3OWemDGT7lxlM4EBnI96NN8YQya3Ud26N2nSls9zbI2HdqYKn9JYXE1dY+Pe4MyX
XeNZ51lNfIFGDtwKOyr7tp4Nl6zKGR7piBh7BceFARouArhPwxQ+tNwMSsTaZK2BVdnwZWF2b4cQ
8RftIFH4cV7Ft+Qsp6+WtDuoRGxCGTkFUI00az2h9tjWMzwGUY1Rse7qpFtzqpibHqj4PB9tSaFf
NWQt6QX2e9GASREfTWyvU+T8K90p5Z7fNrrT8aHeE87dnHOHnle5FcKhTRGwc70tUu/MpWLYYlhk
Y2AVkZvSedUW14YKU71I2bXUcVgp2QZrwiU0ZEuVIDbq3LZnCkZWPEbjztsQr8aNEy66U13NvdWA
6XbsT5WcMM3nslTmbfMyNkKwjQ3ZIcfxcBcjm18JdoGnJPHooA6OEwg9Hd4ctSTgL3Ktc73USkzJ
Euz/F9z0ucsq7UU4JWbqOTKHX53X4zVP0ug15jDZ/v2P66VtYXTL/XOeSKwiBNoZr0eZkrfhzmIz
uBlJDqxhydsVpBxrEeX2+5CJxJWBWy7laj/rKF6MXKgvWSa6R2cS3Rq2DH/UbA1l854xUdZRusIF
Q/9mllP4IzXj6gFNHg5OS5KGZclwk0hN9eHDIWltVEI8ph7xdtU/u54hzhA4uBl3n9Rau2GmBumY
ZWye7XAFHMjrew9MaDUvubSzabjU0FySPatVU1Ap3qwTEI5TQqsb2JqpLtlfUF9wLXMqm0YciKgM
4AHwC6sTPu9ektm32tSp30U3yENidkxdvaQYWLWLk/u4iOhk3TPsO9Y8kV7gay3h6O/ZBnVijyMg
ClPvAvtcVA5hAX1uxK+eBjKdkcN+W7S2dR5iebuL7K5b601EaEUTKu6OarQ9M2olexhBmXYlCSu3
i0P9xlqSTVwhyl2UecQmLIdd52mdrwBL3Iy2o2xoneBV5XWGH4f2dGO0s/msFXB3ypoFTjpxtof0
mKwc1cRp1FTLt5Qz/Ezv1O4OjFA+sJCiGzsGZhdp792WaUFajdnRuG/rkkxAw/4uKEgFcIkeXuQj
HikrSDneTg+BTxDrYPSvqMPbUIbKfeHUsJaESLU1fiV/zVMmJmIFVX7ZyTTGrWrW2hXdW1IwMaO8
MYxs3qe03jaKNSU/yr5zD141TFtF7a1Ho5/Nx6FdwDGrnq84qext3MTKek4SZa3UZhw4YVhdykhp
v1VxgXy0LYuNkhnT1ftbFxYZJnhxuNd6pm5VYpc5+Lr0nBBtjc4FXvRlT9JoxULcElOunjtNXG5K
LxU4vwhjUzeFtppa1eQjdrx53+tzfh26WnSmgbujVFrWMmYw8uApJqYy3DfOpZtMV0QRh5sixy9w
8SBucAgss2u1SYszbrP2dy8Mh53AXx/LjITDUJUm0y8beZl1lbzUGlLqIuKai5WKAwlboKZ9i5Xk
pc1mEl1i0Hu9Dstrp5VynVQWIO7c1fMDyKpl+ViephuJh+jW0TLvIseL2e8zJyVbM+YebejZ3uwL
6zwdaVtozqhswraerrFq5Oh2YoJFnaZSIP7LwsnWOlEpie9qsbfhbBrOvBY3Xz8E8L6E40q8HJEa
1R0yg3Lbs+FQA5VOd66ZurhGtTaskFkNK/gi8LpGrd6TRzxuDR0Vt99kpXL3z/AuWqhUzLQg/Zxo
auJ8Oj5NYZFHKhHbp4S7klza1EvWiFbS+e9ZTgXgz97wEu1Fjcz50iwagurHkRAJz8VkaErIRVLI
l97HHR8mlC59L6dRHlowyL09mvPGFXOLM7Q+1L6BE0rjF56NMwmAETtd2RnyoNoT37xi5OjiQ/7j
jsZeJHz0tcNFLxQsjPmjN6mBZAiOaRMGnZaau0Q15FnqhvZuBE9bnoju30SAKnj5FdkpBHj0SXGr
TxmSWDctN7J+z8Ou0HUb1qw/0RHEvk4vm1sMaefch+p+HoXDTV/POASaRG6MqfLmNsLZguV8J0RJ
83P64xc8RrZG1M7OiVlCuyVta9wQeq/vwjDBMpC6BJcKC8vBvFGdDRVivK+lhSs8nSi9TirsJezi
p1MqPztpXU96Z2zR9xdL3dacubGj+yTb3o1VLFetq0QBu9WOFzGsiEos11FYtFsvc78rJUxCkRr4
U5IkFa7dcXHAN1qIlK5QzkqrRlbh1DxvWWMkCFYEVQQbzsupDi9p8UakIkXlxk5yFFEVSOhOyjR+
gl5iBdmk5UhTeiySJldWtzVyOGwFIhU3X9IVz+PUrm8IB66/IxAvfU714ken1P1P2rP2rUPXdCJs
nWDVfpjlXk+8jLCPuA+UOLNg7ESNeWO6rbxJIxtGDi7Om6HonXk1TS3+i9K2N7TZ8eRv4xj5uky3
pCNyJVfzZB+lJLH7miCaqpXFuYbZeSDRHXp0aarIGOutS9M4A0R+obzXfhBo515qXi/UVatb1WFo
0lbBPr4fb0JJdryYoVBB3u62AjrIWi8KtfYzT4kjoG5mcT2F1gtQWTOuBozar01NpIfSghnRQ7z6
YdPdwCKd+OCr2fUEwbyxg5tBUj6GwJAhbeHeeFCXE9LWitpXYzcOprLsz+PENS/johOPpSCqDb/m
kU5oNJzDd8x+CjpSNA41JrfCn+dmcOriteiwxB9szXyGhFTpfCK1s9cyHdmMiC0fGJBezDyUJnfd
zuzhNAnz3iidYpOFFsB2MgzxVaXMb9nguN91+pYb1ZPuCq9FubW6PIWJWsw+NZ7kKES+3vu9MsE2
mFt2sjRPgxTWml9DoGZ6OW33M7eKdRUb0h81bEq6Wq67pLhT8uT7hA7Chz4gfIAbEF1v5lKs1Y+I
X411Zudj4iNEa/q1RWW8qzwb0nFWVBdC5vpZ24aUUiTbzGFkrMysdnslwOpHKQKuS7byNou8B17E
mVzrbfdBQOkh4qF3d9xillZVQj/EUMQFh2J+Q6mYPk+aUd2nTdZ8r/t6cna1Ys2an4C0ZjtYB6Hl
ZxkljamI8mAaGp3drkqmp6y19YGWxZjuB71/i0Z3pHmFi+eEiuPcoLL9WdaqvYKs08HKz65kNeCT
0BlKvhMZ5qQjU3VBNhYW2V5TiytQ/egqpRjyUzNPu43rWs1lG9nhqmvxXef7f8XfHJt6zjQPVwEd
4/JQSHxyuv4mQ7i3NqM8fpjaDvOS2dE2GsSDQ4cvy4uh1E9m2o1P4Pi3stc7c+vY8bDGnVbbpY1k
Z68Vg+DjPr91CSEWKzx62m+WSldkFdrd1o57dSsHbG4tVnyguJW5i2PbudAze2ZzaXvnLC487qap
Hr1Ys9XhN6VWPphwtHWjybnjqsN5EnnFU1g4JFRH3qOJIcY5REJ9x0/R183UiFszMV+d3G2vEUrN
L5HEwwozIxcOmTGnl54nx93QLs6qEB53TZRO0GMX+yIjdB6dITbvkqFqt2mf8MG2XuxjSDys5tj2
tpZi7YQR6zfcQR7YkLPrqZb2vgGb98Uo7E2dl+Fz5eGYkrcjZheNkV7B+sU9z8Jl1NdbqtupsxpI
2mP5rZRdRIWrHIqiEGfCnelp0uW/cRpornZq61caqPQvLcJlv0rHetP2CUoUTLWu6TPGF8h/rFvA
bq+MVrMk3+NHWirEBkLIRpiUbuha12spJvUQhr1NagG6oUpk1Y72Yn4r2HFpYdCK97xB3bV5fxch
yfMnR7X3xsI1EWP7RNamE6RRzIlFIbhnI1WCwvCGC0o5Zz8SenXV4VlD/VuVv3pByDteOvWL0aTk
erqix2owauLsBcPdVD3X6NCfu2OYrkFL4AZGnX7X65gVrRRkw94VhjyRvqrKppngUVS1tW3KSXI1
i1vvqpzbnPxd2rqFNeNjk3TRugbCurP17o30995XJaVK2xjtXpXjT8fi1mDRKV5RVHFJapADSy1L
z4rE05akj0DR9XTP9299dwr7oYiojfFniQKqwhwehfuz05MeqtEcElrC+YrFbNBP9rPDFWRK5YXV
qgdqKBvkDJhI6V3tJ25u47lZoVaxG6hyakZaBym8weAp4a8YTv+NBafz0E3er2YylYeIT+8eK05S
xa0OYprvtVO47lwNznppVTvVm/qNnjS0mOC7+y4Jol/kJH5EQXXY2xZM50W6oB+rU7De0ctBcelu
mOB3EGlp29QVaxJmdww36nPY9QMKTigjrjhYm6Bftj9ogJ0JDb8F3SuYq8iCj8K/kgK7sjyq8/Xf
H0pD+4EXAgGEbH1/4tRqZ9fAjxoPFrvRHfQFjgzUEJcqXstfMLiPGOogyToMMoQmaFxxlj0mi9Mq
VOfcYKiyLfuLLBdZYLcpJSeL12+iqdiROzD/XZCcQXWNdEtwOBQ3x4NaCR4pCrTXYM54i/T3OaVb
IDvupOYXz3ck9Hh/Pj5oWhgOfH+koX++yozNX9a1ghnMTJCYTyA3kX2Nm55lOohmDvxxU88aCGIu
40u6gNMX4y+Niz+Reh4VKSEKYizvdfWosTFHZh2rWdQFbkFCLUUXQEYz3n++XpaHOB7E0BdzYHXp
FR2T8NGgill4ehsIAXTrjDFVRITP3lWu02eUM2kuiOchXrYUyZ8PfWr9LAYpWJ3SvPkgQfUsXH0i
3cADcszmTW1YGEalCxDsKGpOjGFEBYY9bLj5fNhTnz5p79TmzCxGAsaf02p0nl05CcM6CO72WjHc
k28ig8hm1XoO6/fz4U59+6hZXZJ8XSwgjuVC0BlVTXFnhsOv9a7Rmx2X/2nTkIb0xS5zLN58X7D0
xVEm0dxDCH6k6fWk/GsubdmPP7v3tTmH/eskWJtKl2uXQMrqznal+hyHC5g0AsV//rinFq2BNzS0
OwP7lw8fjWMIOUZqGxjwFQ8wKkHzYeJ+Mcqpl8oULu2rRX527BRlkjzYmwVbz/suMKQhrQj8L4lO
ghPz9x/IVJEkmzARaDEuv8pvjb9s6ktohCMbKg59a32EIupWT/+3MZYl+9sYiSV0nLVZI5ouLqXd
7kzILZ8PcXJxsP40Joflgd3Vn2N4XuqOrS7aAB4oC6FX9b1elTTKhjH5HivsME05qEt+y7CucTo7
c0Pjqx3t46dnIOulhcL3h8D7uPdoWnVvKBUpy5G20KYrATEDz40LuE8w8mqv/OIw/LgYGQ//cAIP
sH1xjr+9hmuVO9dGExTlRIFizwdsUJ0vSomPaxELJ1zbLaBdHGzexYu/TZ4XaUJCuWgCknd6OHIV
zO96uCAX8iunsBMj8RD4LiDPshAfHi0Tr0vQdcx4ZrK1ocZRunO0bnd1mz58vlZOTNO7A7XGXLFz
mcvG/dsT2XWRGV7rVIFM1E2bPytuDjWRlBBCiT8f6ThphS0L4ZeJA9BfQx2dsWBUdljYDNVDgYa8
ZGKxOTpC+JM39JtmKOX9bFGPWfQ/2nVjgu6rbRP+wDlL2Qipi01K93end8BoRWsAgBemzPaWm9Z7
YUzKWTTG8pKkDwD9pjSIsaJbxL1KbHJdpGLvDGTQjlUPgj33dr4CZkvhlCfyiwc9TqRdHpSGu8V6
xCxsERD++U4hrylog3veaReLR68o1Sv83b/Ntp08F7InoyiHRdjmBDxPWbR1shnMZLLPbJu8NIvO
rNbU2Urv72FDlSt8S1bQ+b/Vo0umPcBSUaHs6bIRvDEhQjBsU0NfwkvxrxxIhFNSpV9NmOYE9LbH
tRCuvmKcFDdgxbnITLgMaeZhP8B+vUa9sJJOBOGUSsLjbenKwqlEAOKEhMF/vgJOrDUU4hoMDs4s
Sv6jtYaXTEP1MfNeUhLxBmy3zpj1KYhSGHu4uBhj8PmAHwsebGTQU6KBR5pDDuefE4HvBW7JdVEF
nivMM/BWktzRR0BZr8UudCNxEQO93pkJgq7PRz7x+VLNqbaNA5Xz8c7RRvOgxL1dBsBc8/eBaKwn
gtXxGEep8Pb5UCceEoIHuxFYB/87Lh3pi3LfnPsyKIaWrsig0cSjE9StoaK2Z5Dq8PjoaLDPPrnM
3hcn5onnpK4ybHrh3Azgmfz5hp0s6oGdyjLokB7tUEHdRVME1SP9V9LI/+qt9XEkc9k5NDyvuF59
MAwBA+oQhqd5QDYUSgmEQ7o74dSfG8bfXqaUGxCmIEZx+1CPXbzqrkKrOvR4Qmj9uJY2wKuRXo+j
ZW8Bnl4/n71Tj4XDHPUNnhDQOY6WaJTkkPLzhseyCgONwYwzzDjT0+lyI/tKh/vxAzRV/G44uHBc
YcijwRq4IRBKC55MMe9iQ3lspPuaTsZdNNpf1CDLt/znXYOhuJbaPBp7/rF0nYjOZC4ViBhGjToT
rNSDHOk7+SBhQg57YMqvqtHTI6Kdgsa2fHTHx4tZO261jNhowz7z6udq1nD6zRq/h/qLjET/wqrg
1NRReOMlT9XBiMvb/u3otLBYt0XoZIHS9/t5EV6YGXmn6hfDfCxsTBUav0NcsEP1cSwOR5OE3wQ/
OiByVrlTHKRwNSqJzefr8OMuwihY1mEStJgvHUeiTIqO4VeqZUFrgGiB9KzytP/llPYhbfAV7l25
MiCXfz7osdEbJyWjsnE4+FmR8nb8qRExKTyufVngWTMoeO4Bw5V1Ji8njy69RH/qd7OX60Rzmhkx
7tKD79ypzk5MTXSW00fekrx6hwK2+eb1GSK+uqY4WMqCpkJwAC3Ovvf00Q5IC7e++O1PTgzGB6w4
jdya44mBkhDndDbyAHS63KSzl+6VCZzz83d0cpXBqwRSIs/1Q8lZmA3HSFTlQSkcdITVEKgZwixH
fFW1nPhgMQGgtmUfIp76aCe38MUt66ZkIyJuGCJLGJ9NtjptP3+aUzsQVGlgOHwtPtrvSujGU9Qr
GeQhrOQGh2Nqsgh/77r8ZUjNv19Fc2eEJsqRgVPoB6tQRByEgsR8onMWvi7vrk3sQ9GGj58/1amP
B59JTGh4g4thx587wdSRvywrPp48sdybbNZosYXWK82WattGlvtzzGFsgxZ2XxxVp/Y8GLFYwHD4
frz0AJ2qsYH+Nogi/VqUyjMxDHj0P9SpvGW7/mK0Uwueaw8OMBD38fA82mFzntGxUW4FNT7Fu4Kk
t8Oo41D1+ct8tws5Pjp4ifilmRqBPscXfm8JJrCA3AO3H9WHBIesLcHO8NFSY0AL3Dnjfaq5FWpt
MVzjRphdWblj7GIXTqecaxyHIqJONYxGN0RVwcfoUfd/AUpoJ9+8ww2bL9PA8PZoytuwU62xKDht
JpM2gWieNeFVK1hl3VniuI8ETddofGOaGKWRPGTj0KHlr55iGB341Ih9PaLSA0XyfHtWaowceI7P
X+SJb42eNiWo4xiAi8cHYo6COU0myu2xlK+11MRWrSFThjn8lfnvOZgsG7n2zjG2FqCWqvvPL0DX
ZpxtXUFpH2qvKoAD4QPqM1YdZeB45RJGa4svKowTH52m0bGjouHE+gDrEzs5T21U8Xip9T1OCBLR
Ye3Qx2ilb+hzc9+0Y7OGjTEEn7/XE1Ov8Q/iTiobMrWOpt5UPOiGbkecBfzQxh4Rgrb5ATR+SYiI
HmbXir5YbadmkpINGEAn8ZSt7Ojt2nQbOxNloYIZ62rWBlgJpSEOWPmhS7e5SH/+hCfOHB6QGsrg
YKNYXH6f3yqbguCiOKl4tdMSBZmb7bhWm6pZGzBi/52hPHTxLk6y4PzLnvPbULVjJgLrX1xNvKq8
sRAq+60j7POk17Qvtq9T84Y0nOWJkfOCB/851AAlrpQgA0FX9Hd9XL1ZVnOXd8xfEjUHlDLib1+O
2MAQXegW3rtUiEfTpk302vROloHUJRw/Z/zW9u26Bgf4YqATGzOQOhm7BsgzMo5lPn9/iXKEARZy
Bcwj6xEV5c6Vzd0XS8LgZxztyn+McbQmPCXNUtNkDAj9mk/uQb3vrM76phO05of52PEW1RFtU1uv
OzuN7quxdSAL0avtXWJeRq1XSLtBR1mZJD4rGFVuRndGrmqIdi9NMz7oXjStynkIf4SkDO2KDnIW
t9sZFXIUnsWWS5NCnaYbSyP1yidYXvsmvQKyVal12bYqunan4i/tcYGaomvShKgOKwIasLtor+PJ
iXdaS35MbkHRHIy4uByUdgjczLtLqqxb8YazbQFW1PoxRMEAcmLhV6OsN+jWLcjC2XhRmUayGpO0
337+ek+tTU5xR2Od4NR5vH/aTdcIRJRlAE34uZnEsxvX2AigsSyqTaiM1b/x2VFzU+wB39MQOvoW
rHguGyOa0ck28YI5XY16djaK8ovi9WNbzQQrpbFFbQJMd+xUa05ZbLSTVwaQyA91nWDeNro/m+ye
JvQlhJRVb+lPEb70n79N4/S4oLS8US7XxwWZVxdNUY8WmEg1y+/xhHex25rKAaGLmm/gzHDHaTCe
2ohsaNZ5CUlQ6Us28kYfkJfDhkxHBTObXtlqwkT6CzGUBVfv6HfSwfbSF0sbuKhPUAEzR0ZrUmVs
sBdHriMtvNUzs1u50mp8nFQxghayjjY4ppRrkddvaD60m9TN5a6exmaLoov/v5DWKiakceMojv5A
hOtXU3FqT0dvqDkYarNRaMsr+22PwBcG+6lsKANVPM+0e5dooV2m4ez8+bs/tRf9Ns5xYTTUQ5FX
Hgps18rVVQnegMQ43nw+yKkD0cYTj74C/Tas8f58GBVrhaox2zKg6eSuMJ/zuYw/VhkeXrjJfCE6
OznY4hVM4Yu67bjstdGQkjDPt6LEdsFNVO4GtPowQOFSi+SL13dqI7CB/TktkOx9KH7zeTbsFBZV
QJT4Qe/Q2eJv8ljl7ZtI4CzE9hdv8thj8L1yW3reXGChEDjHfRrZ1TnvlzotJVgGlZeu7V3Zjmc6
WPyazIE4MOtGILj3jG8JstRgjhA1RFVSXrqRm209dM/3DpIg5BkhAtwv3sepZcs8G8BI4Lfe8cY4
TmGnZDFlztjUb4YXPcT6cJsb8Eg+X1EnxyGKF6ELpI0PxUE3KHNcw8cjUTCvQXPEczkr47rq2y8O
0lNlK+AUpA2SMjDVPvoOMXFAwQH3MhBoRuIOiutYHtrK2qeudp1XzV2Re18AFacW8G9DHhesqTRz
OHpqESgjxp199eaZOeR2e99Wwxd3DuPU+uVGSpOM8pG78FFxLEbXrDHtK9hm9PlJxPWvEWOK1ZBr
Lor+xZ+HoKxVwY68wSoDrYGiLczMFtKfN3SPJqDKY9i4XdDrKBZQtaEzikV7i+i7WrtlniMR79zt
5Izug2uxa/pkkkGYwpV1LbMF2qz0X+qoI2ep3PVUq084K15Bxak3gpIvIcUAW1oj2fTFrN/WkK45
7PW/GZrw/lF5i1IXiIN1e9yAxWipQ05dU/nVpABiFeYL1Xy0ausczBQjCiLlPl++p6Z4UWZBlHEA
W49fe51q0UxOchEkjafAi+vbevse1IzxJ7YT3cJJ/3zEd+7EUUEIY0bnAflcuGYezTSmQDld0rwI
7EJ6q3jscQKLcZLEjwD3/irPH2q9cNepCXPyXS7gxiJ/KHopNgJK304ZR5jrn/9SJ1YfxcYigfYQ
Bn648no2YWZCN/Ig8yIyA9vZvsTTQgZzWnUEO2oygBf58vmYxy7vy2TDSgD1WXZtfIj1Pw+jaLIk
jmd80Z0MobIakbmFkGps8U4kDNCxDZ+VAnPSyjde1MarmZ4MygtTW3/+i7wHfxzPCLpw6BikStNo
O/pFVKgRdoFXDrplwgT9d11DYuTyALe6xH1F6M4ZMdDWORKrzo9yQGRNIYDaJwpiuBmNUd3OuEF+
j3FwXWFwp36nLMbedmRJoZjKtpD6rB2U/LcZMjZbNj6vdhpv4Aqb61YpRRDbjbOZ4t5Zu9G5XmXG
bWaU0zWfLSK0mQ/hMXZ7YulU54faz9kXF/MTezhHposGnWg83uvykfxW4gC3pSTyGjx/nk23MbQ0
fBum5DHRlHj7+bs+NRTEa7gGqNE5No4KEJpOTVMsx5JX4alYN+6i5ptqnFnwHX38fKz3eTue1wX9
xeIalBEa45/PVSo2qXxFwuVgsELXFzSMEXtJU9uFdTWsSyfXzrVKDW8EqSdXuq5EB13gPWIaeb2r
8Q8+e/+F/t++4Qv7Bjpni6nB/1gJfLBveEjaKCkTsLN/mjqcvf7Xf/71l/5ycHCsf+Dlw88B3KTI
fofz/5UhZvyD64oJkks3ZAlsYJr/lSHmYeEAGgqhwFhayipFw18ZYob9D34aIBR3HWpU3bb/joUD
ACZr6Y+1xvAGgCHVNS1CzpM/15o72OA+c6QFrjuX+WK/565a1bNWspybi4TUj6kMkf9Q3fu9G8X3
al9DyFKN6jyJo/7KqDDj9drB2FpOqIWb1gERj6kZzzGBzO9gIeFdy/aFo5a4Cwm8pnzvm2fVqLM2
wUq3je5JASwfdCSsN4s2nKBeXWlfCUaozqslDBF6vvVcqg0WQah/rGejtvlDS7fhQdiV8pZN2PRl
RlVMb7gRw/IjJ90cr+IKL62CaxmWTOcqbjHuzh7C8g4XwQgXTWz+zKteQENb63FFnw0CE6YtcTls
SAqIfKdpKXCLpDHX3HenK62d8vXY9Mp/s3dezXEb3db+RXChG/l2AicxDIcUReoGRSXk0I2MX/89
oOz6bMpHKp/rU2/VW7JlEjNI3XvvtZ712cW4258a8m04LRgAYSwN0XVaEyHQZa4iQ1Na1PA+A+Qr
oUzkq0322S7m8hQN4HvoatgbR9vZs06bcuuI0N4YRL/A2rGGJ/Tb06WoHPx8dkNIZFUX9TlcqEU7
EEv2wQR8/tI2ebLpmhHeptkQjgAyx4Yh1SvvqW4S4FCeC/ZpC+UVqAwwOgDMYRARs+7NdivvUJGQ
3m0wyn3UyrdfO1yL8wqPSf1iR7Z//Ya5G4clj1lmbOGwLQfiEQARnKBJDuIxSlqgVTlgyYUNl5OR
q6tW3DYslXAu26bGiluXhND7Tg/6iXgLoDRE9ZC+OiCTOSEQA6309kfM81zXsHYJbFXgeAp8CQU/
41hT5l3X5Uj8eTCDD3LaInxKbZ+IRgcPy3ULcDBZ4mXBsrIiB08+q0+3LtsweKLzhNxUEz7ac2va
4pEuK1+jIIFzN3hVN+/GFi0KSfDOK3glWDxojwgv1WMzn4KSZC3opYI4xkhgfGBDwxdiXMfvUdpO
T1hM8/iI7pMPMAg1RlsvSjm7b/HyOUOCcIU1Lis2zoR9Z+OPXm5vfHy+8jbs8yG8avBZRoe27gmf
jaq0/ZqmFTjEbOaf7XH5tRjFyerN05QY0Moo+6ZfuYbJXyAO49dDJ+LP/tymTNclGuW1Hkb+zaw8
6/CGAxzHmMsyN0Rku8zf1jY0Q0CxnTTPftK7hNtyRNfD/wN4Fw7WkAvuTfUWgZkOUfg06IycepJQ
Ig8Po+znndZYqcxpavwfMfGuqesXBUWup7Uy6n2UpI59H2Ha3WaWiqtDYiW62YZuR8IyhFZ+f2Tl
fK2pAHIah7n70W7TyXh6+5S0R7pon094wdaWcPiwTu1ylxnSAjCnc+yMedZYFP7uwHXO0BbND2T6
wL2u8uWSSnM5PwhRzOa2nYLqFLhNBSyq4p+DaUm494OI0GTq+WSXVUSgrIICM6Q3YHGBWgI1BfKH
mK4SAoy/zzNREqvUNZZ7Skg8SpFj+Kjeu36oTmAZRhJr6mxcg7loEV0FEif07A4Xc8A+D32NRE/u
NExHFWFf3KclqVCERtbX+ObQEDo+xGgJkGTVINKhOClxbk268W5dc0HOLynVXEw33iA7EhewnC2O
Qt3UL63dNeGVl5Jq33MX79LBL64Atsi12UfOfZe0zZeUbqu1IlwleCLOdnzwXQMAl9Tc2FIP1F4R
J+DaNW2UYyUcMWs1V07ZrPHH5NbGCcqGqQPg23nPBtDbDyCyvqg69SzsU5Vvbe2Q1JuVbDL7EEVw
Qa1yOb/TkrquPUDFbqeqngMWmFSEY2/tPpLR1mhpqkkVimBVaLs+WESQ7arcRwOgWTHuS1GXFypX
4ME9Xmmcv1ksPwTV7F0Zg56+2V5hHUMStPdp74uvuePNT34EM/EKiFZ6rYDTfLPUODx2jjMdloDB
Lahw4IeJ8UGnhqaVYDebUmUtYO/AJ0FeGHhaIa2AjSgH/h2OYdMvpm0ZmfM3YOoZT8CQNyffGZAO
9qk3QTeZQ+tlytLm1AJEV2uG+OLQoRK9KZDHbJyBwAZCe1H9rpNw9q6ZbN5qaGrfUERAgyACFlPg
OKnpWLajf5sPxkUUqDG2yDWwqGZ+34jrPONtfj/bVnzozWDX9u6I0wz1bqMyXM4doqHM6MJz2Wve
JlhwywQ/6UWUWG+jQUTYwJsZPGgHs7kmxVx+CLG8PQ1xrh9gmp9jp1eXSQLjG6JGXEIKrIfSa0Fh
dGPr3yn2pfvEy+utSWDxcySHEZOu/zhH0v3YNTDDK7zpC+2jrAKejzqv9z19Xx78YU/nqFh3tTw3
CLhWblHHBEybsXk9VHOO80+15n0TL4Rs6ZnbnCpt1aR0jVdxT/uAEa5ZmhtyTYZPYT0WOXb1zklB
UHYddkaVkxlnCDvf9paq1v5oto+SWICXBJdOw1JomXddanerwjTqQ+9a3NWDlX4aWd5PQ951t600
Pw3aVzd1M0/YLYexdtewzNvrBkTHpmfw/kC2hn2axlTcZ8Jtv/f2qD9NQPnU69iaeX+fuDqMTq2e
s0OUI56tlX6WGNbu4xiYTOZmhG/4YrwGrUi4fMOWxnP1scPmeKc1rrpG0osH41l8y9thvFZzksLo
meR9mrT9i5+4YIhp/Z2DOsDy3A2Rt8pIvVArSlKCA40wuzFDJcsNDkTj3s4qBxZIRyQ2/v5Vb7vj
cckp+URijL12qvpD2NWEhpv6CSM5EVQw4TZNar4IGR3SIW2uDXp/z8MQWbBms0nTgmwEU4g4PjWR
Hd1ZftXddFicGNDDSfRgDcWm6HhrVvVIRH3c2nxDX6xlTAmCJkd2LYufceva3CpmEl8XRNbsIeV8
DFPbWypRgsRlZa/LAZQhhq18I2oCABqJCzsGpcJKEYT01m3lrkqXJfwKiQLGHClr696PbPfsB7p9
qLQNaECXJIsDhmzX2QymwWv7m0rDOqy76INrKnFa8gc2whoBBkKavYLHVDwkadVjxWb7cYV3NtmM
oNKbbW2OxqprXTr5UxPH52LUFjhwc3o0te5PU2MtmYP8YA+b/oY3UL9PxgbSS1sE91Zr9pRfXcw/
Srs+WcWsLrFT5Ey1ymbYdtWCkYyHShw7O+2A/rvmRofuwW9T/7rKoumD2UBcBPPSPcVd/JwClF4z
1CHJKWIy+6GvA3hUzUgPXzXWES03Ba8ZYcMNYv/K7QBDrVqdDu4KW3YwAxDtXE0sROzwJBTE2Naj
o67spGN1zOMgIgivyHf1YPtPdcAX7+tRP4Rp5VH4qzDdshwOez9tgJXlAQM4Ru5jUxYXyB5ls9Jp
bEN9j5oTHWHbwqw9dadR2xUQJ0m6Aj8z3njFGPtrj/fN1xRh03c/J7kdVaUz7+Ogzb/Unqf2gQ7C
bb5srWpmegAXJjDhtiiqdV6k7jYxVL1Nyz4h58LvbgbMsRtQ2e166gF6wU6QpwxKyO3c+LX1gfUt
u2lLWCeEnARjcU7bBI5n5lSXrhgj95LjgZ/XjhFAB21TtgUwrT5nQprRVeCWJQ+QyV4wc0V2F7HI
AuoZrwGENtupy4JxnTY+BmK2ATcSdBlvXhpAuC17QB6zlbLHsoOXqBPVZSZzjzz3KL4iu3W6Znbq
3KoSCzHOZmVsOiAZR6vK29MoFLj1MgF94bTNYzwURzWoU+3P4wYBtbormqr5giLC3PWt0kdBV2Cn
I/+JjRo84kYDWtX2fYqVJV85fZZlVympg/kRaj7ZJ8B6ZrTAtq7TdZWXVQqTwJ1JsjLrzyMd1Ijb
R+b9qi4L8OpgqvzSCufrrNNG8WXqx+YMvWa+M2Lw3tuoTpzus9/Wj3WHEsdb6aSzQ7mjH0vsaji6
OxVb3qUS+ccaBFF8KnPlQYEozVfIWvXNCHVklfjcC4dswE6+gp+Wbf0sjb1LIG3H/Ih58hLogZjZ
MjxXdaMgl+YrguLXTj18nGOykG1L+5F3jmStzqx+h7ZgBf2dlvx9hzUwCZxi2GQtcivCqd41YaJg
6CYZsa/1tLYPg0Ul6iSxRHvowavXItn9rXNw/lFy/z1L2HnfYmLUhPwC4ww6cuyP70e0edxP+L6Q
mZSFDq5bci6AREzOa2a0IGNAMHyJc+QAt1Hvd3CEtGuFkG9odRU3wM9ItDd4sLfMlG19V+he3BYG
oP6jliJ46uMWWAo0Jt4VcxmybSvc5qsZmVZAQW+38wOeC3TkCgDIPuk6tpl16rxWTj+0D40ICNiZ
WyGGBvg/w8BPM/VEtg79kYItCh2LvX5ELZLxxngsPKt+GfIJDG48l9/9uS8fGOSwo28Vb4812qr6
xSzscbwGPOoZy7vTpMASRgi5p+maq0Vv0+wIbsYDxn+oSQSuGbfqWLjjtkEK9vJWCxeuEr8ZZyzd
jr93Q9ANOlh4F2m9jWHyfectY4ccuo1Z7Z1pqZedJKU26EROufbrq73cPT8daMlW9el9WBhR37Vd
NBWcAgawz+OcS1z7RbFtS8X14dmDWAGZbgFGjxQhZEXWL//16EuzHIMtctwAV+G7xmltTMjup7Fi
6FjLR1BR8OlVAuMd7te+Gg2O6rYeRYBBG/J3odlC/PTdMS3IpZkqFqHa+++OfMsIgUhWoGlqfns/
RJ1942VKPpZpQ9mMcJ4v38Okh+9Ys0c18SBT+MF8z/cRxtLHt7Pxf+3N37Q36Xosref/ub15kzR0
HXXy9/bmnz/0Z3vTD/6gFxigU0PQJ3mj/dnbDJw/gMMyK/oHmNb8w0VmRnIkQjP8OcvB/39XE70g
Jir+A5O3Lm3I/wKmXVqnf3+8GAignENqjkHGQq5pvnu8NK4b1akoPs6OOSr83JHbg3Am7WVa1a7d
v5hR4d0aDpuCBAvG7czIYwV13AQeFXTpVngL5JFGz7TVQJHuYrZoGS2YMsVGrHekXFnHtuzECth5
rTaOP/rWqoJ7H6/CbPCuQBPGJ3o91bUZBZAPKplf17HOzl5l+Ts2Z/Eu9EIPhmhuw9grDAgJNA93
cxLrQ4ac7YYqizgkDGXGGuYYEiW20PI05RRgScdisPYKCWrfwx1rxR0h2IZs92xCwgtCCZtoN2a/
h27B4c0EnWY5XrLMAqKrR7/d8h9E22EpKjOW7LuBrmy0FUSBm2sCOwiznkJ7nwHy+DJUWhHmkQR3
Vlr64NIL/S0aZajWcVGLM7FVHQARS19seq7HNPMWpk6WTsXaSuW31KzMNYsTAR85Vk3ovZF7Sw4d
cVr1bHwpXcxZK1FX8taYVXmYEvXcB6O6pIN0d1ns9x/ium0fSCUi5Sk3Zv3ZDr3oWRtZFiAlsmHc
uzSccJiQR9X55SE3My9ZSTPRyMeCzFtLYGGvahqHbi3t4SNTPcmZLvPPOZTYfTAnLbyqJPkym11+
nZj6zpgj55jploUTF/WpDtm9E80GuWz0Sayjx0AkgTl1UnNRo+wZQB4tX85Sx29jF3QlGys/8X4N
17oqXL7oGJBLJ8LuWiSOAafUjHfsrpfWuB1/zNpkCW0sayx9vJCrLSprYHVG6MBViuViCUq4ASF9
2pRgZJIB6qpM8qgQhYZX8YJJh29qUuQ2ZbzJ6QNFKycYh+9JKjvNhp/WDNSZBu1RGpfnxHXGla0m
7zrSFVF8M3Aoqf3ipgYddi1pG0201gYSaNjTe7Soqjp6Cr1ZEg3VRfZnuis23sXacXdeDhiqqlEZ
MPOmSdhDo9wQwyJu58IJ7qNwgrCCIZMgqX4dTz1EeQccStB/KcnTIgGa5QVmmEHcZ9NNO7uMRxI9
W7g6adCWtH3S8Nko3IiQK4z16RZsi/iqBrPpKD6H7tLPA9zpfsrESxuQLUdtp7p70ZXqk55MuQaD
Kl4zbel+3U/tdGkGEDp728pQLmo/QM0rp4YWoDXSoW/jOFl1obCerN6MT+Tc2J87VyEjEzY37Rqs
HbaPqPQ/pWRi3oDlmszDGKAkJE2MTuqUemEBIj7vcyg+TXXl0/B7JY86+KAT+7NhDvXGrbV1A39p
+ubUmgqnEaIqmROE5TO5Yo2AsJO21BN5qV9aD7ETDYK0xqpN2Gth9F2xamkhXcdybDd1q+9Fw0wY
SyjPszYh8Ewo3rZ+Xs/rAvH0au4Xr4VdJxs7DrrtjGT9yAbQO7LH9NazFac+58FOaWl2vNY0dmOY
NQjGyUxJLrKHDES4WDZujKANaeF52nyRKHO2s80btWcTN63p64Ow99o6P0STpW4zO1wAtJXVXrSP
h2kVekX6keacgq0naP/xRgu7QxiNpb8mCbH+1HsAcPc2CTh7gJuElsIdacgi0saXyvFA7oGv6890
y7gNogCeJt5XCjfETT0mAVik7jAN3xRV5ctkl+LGIlaPndQAO3QB10FFWwI17uIpCLONL+tiI4ym
P3ZeG5hrYdYPUdaQbJcFgHEB7K+LPFMbt/SONrRRgmhLxPNxk2/6KAkPacZrsxK2IrqmeIxKp9s1
eghXCTI8GrkMs2DcZBNJRDTstsoc56+z1SN+7YWr0FZ1xdas4l6uchNS+miKvO9OmAFdlMhoruvk
42xEKLMmzy4z89mf6CTJVawt0bbPHfjE9C4cQ3BsQereiZRJwixyfXGL3LwQaxudeS2OO8/P5kMf
DU+OXZYXhYrk0okmlCszIbdnYCz3bBna78gwLIcjjdfsyS9dyUtq4LEC/lieTYIgzshc1FUTFc66
TTL7NogYplX9LAmdIJJ2JVjy1mMxJbedDLor5YPc2Fik7d2mEGefOzdDS9lQ1awWLDmPOuXdCj2u
e60EH3+mQ3oDgzJE/02wxoPta/cA6GuA2WTAlIj7MP5mzSTBk5TUwWg1VAWfbApvg6quH2bucYqY
3PxSJ2o+QGF1GOoogOahmj9lyIqwXSjY9JEgJTKlDwV1rsV13uISyVqH91GXiPmE6gFIV4JJoxjS
s8o7vXKUtO7CKm9sXrJZeBnm8FCRN3ZDVAtBeEjKPZ61rjpHs8c8ifP5CAVLXAfpDOTBJi6TWYJx
l2V9b22lHCBQB3P8NWxt0ghHYzBWWo01xzHb6TjN3nRPfsiwo+MfHHrRNU86rIpzL5x+z/NEIjsj
MyiMtRcUXKKoZ8wzTSS2p6QRrTvi8O5JNy2AgaUWcFakEoTWJNBpVW7fYdYNb2YvGA8NCyNJfegF
ysD/YhJ1+EU0loRGBr3rOeny+JM5hNmhqYx6V1qx4QPA41XD7RezSNu55awXIMNV0qcZE8lq+ETv
hpBNhLAvskrgmU403Nt4eWmieZPJbmYCOm+1lrJ6KKfgmXgPQhZ7mH71Cf0z2cRm6csYwtoQvCQ0
NR+IxGnU2dV01GCMBMpYATfMnHWRMki9xn2ZsI4FgmHwamrjpGZIHXDmKzlPD1pFG1yEwI2t2PWu
6sD11nEJYX2dRsP9LGTF5E7Dbtt3rRE/O7XlJK/S5RFf0wg3na0eZsByNH5GNbs3QoxjD2kvyhKz
O3LLSp1BFCDFDL12ODOVdMePWWaUX9J+lE9B23mPQkXgRFXyqEpv2haWKg6earAFdT3jl2q8uPn8
wgsQoHT8mrbui9cN3WerathB2BoXSeN0Lx7K+z2z//ysyLmGR2Zcc3GYomoAkWXWqu/W7NCBbGu1
4IeVBQcu6ZJ8r6upvbecISPXsrNjtap1EEWPvtvpbYEj4T6e2e9A5hicwlj9XwlVtkk7/baEEgul
6lcl1BesSK/lP0uotx/6q4SSf6DcQpkg4MEx53epiv6qosw/oNPQXSHlA7WZ7SID+Svkw/8Dqw7i
IBfZIZ2qxbLzZy1liz9gjWMg9m1kcW8V2H+opd4b30gQgcdFT8pl5mOj63jXK1CjwXs1b+ii1zbt
x3UfFcm41w6z9DA2yf9cEVUNiTLNhDF8eEvuHInt4gXXBLXzCvC9lGIDwJ+VEJm9O0MKwAFPszeS
iiliEJaU+KpsaPn87Uz/S0dt+WR/67FImhu0chY5po9s6yeQkN90Q47yVp8g3owXEZfG+kcSD7lU
t3BD0Tf8+oCWz7V6d0igBZgzEe/4LlfznZrGSHKw2V0VnVw3uK5aDx5v3lMS71LbjhSBPspQe6Fp
gAV4udS47mz2zfvA7djNs10U1SH0kmWS34NaYPQRLpPtFmkM/WHGrwR4jWccoOIxl6Bpdvaikkmp
LvQWoRKTeBYsmjdKq4IWN3ij7IpwNM614fbjJZ9J7WJg77xCGme2niqfQwXEBUfodsK02AwOCDYY
KQZDfpcrotZFS0jdFaLs6WZyE/mohcVNMFh0rbRFkt+EPQ7+RFuLW40EA41JtKRQD0nAXkksn5y9
NAlWKo7koxDEXqwSr+G7we9ULwaZx+fIJUmPyITEHwmGkCg+eoLo1m4lyX0c3+QgwUSPcZpFPH7Q
agGurpQh0WOksWjQHdKfuMWt4xlXrje59bO0ujI+thq1kBc1yCMMCTvxMutSPoKlkePHmvGc8cmS
LWcuaaCysKBUY3XQSydu3cP8QZUCIpa9Wt3zt3VHtskW2j0NzHFWZr8y4D/G57AXaAoqGN8xMgmL
7w9Mx3l9k1B0k0vntdP8eDAIUL0KM3Lsdvxqs1GcpGSyuQqu3bbNczyUfb23Z6Kytj+kLOTtcloS
IydzenRa5A7TTMrrul94SCf00YhQ5uWSeMvJCSCzcv2Y8p5YNwnjSvLWYJ8PEOUmjoBME6Idk9Ux
8vCiWIU/y0IlMGJrsncZfQs+pcZ36JEQLnMm/F60yR3WvRXD3+nRbWVLvyQgvqRIQW2D6e+q1yht
nZuJov7J6D1xO/R1foafHr3Kgc0OSb62v2bV917LKOsZCJjpeCVmbtl4MFFJDD0SkzhFMcO+G/b6
UY7Up1toisETKdpNey+T2XA3DnGchGxrj9M7JIWr78x2dBDcOpFBlHzRKUvAX7YJbrY2KXek/DIU
I9cusWp7+D6lEw1t/lik33HgjMSh0qZOXUSq6yriHmlkiXApXlRObAW4PHlmMHg0woFrmw0zSqa3
JixnhofLI/xj3mV1tSh5mDI3z03ojBd2XjwIBnvCkdISa8Euo797cuQiwgrHBoEMSZKMZkI5nuGR
qT1BtNPIaKTj1KMV4Sgu2B6CL3nagi3xlJwXEpiWXDbo8KcyzqR+zObZMJ6MzpvVdSu1oc/TGPBJ
8sni9TsXwxR8SGyzyC5hn+r9WKC7Woe9ZR3mHpkve8eCc6nh5C+JnYsgLXiThlHI632Y+8wRbN4q
QLgVujdin9ECEbLMhSPEgOfY7ZeHotU2v+WHRqy0K/mYdCRZr33hx+7zmPudvEvDgBeFj4Sq+uJZ
g7iN3UVXh4CcYxpZRJI7zSudftJCk2G/AhnffrVCv80+at4Q5NaBmXX0XVWwifNXY2SEwdbL4epv
f6jSAHWkx0Z5XPM21+I2bWdr/Oh3ocq+OSSeSbWyJ8WOszB7Ke8K1p9ZrWQHRfsQltIna6KqXNM8
0GaZ2Y4LUrdXRHqan5Jxpu2SRP5tifb42ek7RCSzePBwxw5r5pLdB2JaDeoI1Hd05xtadFF8sPIg
3FgLRZf4TWwHjJYmgpO8wtkbzeAuZsJUGcnHKEbCQ/Cq41J3V/USIp7X1aEmfe6pcWq5tgrzE6Iv
9mrlkj45lSDs42H099Cro895E3rfxghqZSl0eQet9bobtJq2Wa7He/iH0SfH6sttwSK1qcrGuvgq
LD8JOy4YdZtRiAywgFTaevocREQGeHUGy57InfwmqaP8g0wbcgfNpr2ajRa4YD/i0oSxv2WjXt/1
+VxcOzYEr46Oyj2v9fpTGnTxQ2/n58Ezx3SnFSxlNYG8NdOq3PVJlTwgvco/YIFvoivdluU1FYLY
UGzPx9wIsivfspNVD08IXaFHCy/preqRRad+Lh0UJJt0bsorPzGrjzGZqpxakLcEgTmEDKNiG29r
d7RWUdIXEN+95juVuN7knW3v5UJIIGRI3oKf9+xNbDqExo4T24FNo2VPJVJUOz9XExy03KoOCxf/
KnLEfRpW9c5E3L4B4Vs/p5muB1ap3j2UUyj67VR43a1q7fAhqGN3ZzRzBk8Z7wtArtlHWe+6t+SJ
qxMv7GmPpWw6DIYIsIdkw3ZqNDh6aXdr1U3pPi4b97FP+vmraebpKfCD+aRLHfyOIPvOL8GWCKkv
/0OwhS2a0p/9y98U86oi3JS4pvA4trRdmLDinx8oQFY2HYFNavbVKeQp3/96X/RuqvZ2VIdePJpc
mLJMk/95VDucYy8enOBI8CCxyTjA1bpuJXuMXx/n3QT17ThgJFD+sttD7/du99XHlds1NJGOdrbs
MLxFoFgtElJnDHn1/PeDeaYpOJ0wAX4S6aNKaoyITeDRz4dgW1WIcxu4Q+u3KeyvD/XzRtYHo8p5
w+qA4+T9uE5FgVeT5QLE2p3EbbnIWB1K7DU4auJfF9/Tfz6eoA4R3CamC7rtndOHASuPbV44x3lR
9P1YgkpwtQxEUQYOQOtBc/7mdL6b2HDt+HKLRQ7kMBfvfZkxFZHdIukh4Zako37lvaldeaGyApcj
iUmrJSTRWhtFz59NI2X5+PWX/vkm9R3m69j0mB1JpPD/vEnpxtOwyzP32HXJAgQ1rMMo0Hr+L46C
WyUAueOg2Hj3AOahHMowadxj1MZMtzEX0K/7rTvs374LBSWJxm4AOu39Y+62llSOwXcJVONvXJR8
ayg//4vbhNGfZUKt5OJ572+TTCGfJaDDOcpQJ8TzAMMgBG+AfT2FyMHbekQ1/OvT9/P7i3c67zC+
FkMwDvvPi1QmfTgNuWsfjSp0nwWGhONsLjLqDg/ytvRp/BMINXOL/Pq4P79ZmFYHFoRVk4n1T09E
IIeEzGHyWrIOjUVY8Z5s3d7fzClS9F8f6l++IjcHbib24B4l/7uXpQeOlkMV8jjqGDX8okN/E0jn
NjdMtlRw43LX/Pqg//b9EAMgRjCdf6HS9WZCy4+Mz2PuooMuCwLq6VHHOwqd3z7pS2viXZGMtsZz
IFd4gbewqf95EavY177J++Q46ybw0eAVDhwJz8wvdT/r2ypFLb0KJ7bJ48C+bmCv1dwi9RrDK9to
bIqLynklQab5ip8WbblPHnd89jO3/h0A6d8+Ka2PBdUNzAD8yz8/aZk4QzIxizvKwuJASZjUL+lo
sF72KUzBVRqwrf/1lRA/P7uIUHiqWJ6JsfLfU+ainH5JyBqHwcBgr0uXfXFZkAbw1deMfFCdh8v9
nibiVnW5eul7spg2FoHMF9VIlRMA0WHvYJeU7NpJEDL96w/4b+eEN+UbbphrJ99dPVOhKut9nvpi
9tl0m4R2i8iwjvALGTUOyvxdG+ene9MlXZangVYOtygigX9eBJU0y6afYJzeJva+MdNFaq4IL2Zl
pxr/9bf7t4PRN4ICCROP5eDdwfwZGXGkyNUawaqc05K0KhPBH7o6s6Zc/PXBfrrUfDOkRvi8cMbw
Onv3qBeZIeomNCdi0RwKyx+2Gh5EqsRfH+g9d08C28HhxebB4csB3nl3IyOGTEa39gZ2EDpuziY1
HDJqv2khc2CIaE512tMJebP/xENcgMCvPUuvVL4sg5UaL3GS0ScwBoolRGdz/TKji9ubhksri66X
dWXCr6Q8R+s4797SGlu04VXxX1/Eb3Q3dCusa5C43m+FEmKoaq9omiMtf3/zZiEqhjjZRSYJxL8+
aT/d6ByKewCDnqSl9xP2qY1M2fZjrI8aTPnBlynfHyhSsEWsX52WCMHf9Q+X1etvDUubZc3z4fXz
/8Ixf7pK5VxYQmnHPrpAxr5hDOyP2sbP9NYQcT2g76QG586HahzlbxYAdA/vD87jhdkQbw3+NHZC
i1Hwb6WBnYdtYkO6OQpBJ2nemKnvwvKZ4M1bcg2Xwf+MJDazN33VCCw1izqPTK0o2ct28fi9OdfM
rqCLODNrmmlCekthgb4Ik5LHfaTRHKY7OE/J2SM3uuQ3EaC6DwjFSmlcErd576TN/KSX24uZIbsH
hC8ktPWaXE0cfw0ooGHEkdOEGX2/7M1qlage9YEfAbS5IYkk0xtTZMX9QLcB30Vr7EbiO8+wQY15
R4ZTtqKLXc4r01PSZKCYmkQXeU5HoC0K2es2sz2xxvkASbnCYU8BPSdHsnbE2u5zh+l2J2JFYktH
BDsBnpWJH+jVmtOy4pl5M7N1tcjFVywGGU1xI+V5CcZ6aYYyaY3PPVoUDGOGmquDW9Gi3C3q53gP
t5CqqFQzf/tm43rbfPZZSOclyJd9jap51uIyd6bvdMuTYZ0JAgiQ22iECAfY1+OlJiAvPoMQyglR
ilTf3jdWwwWRNYRtJtdFnV2q2WS90F0r1JUgQO6SmdK/jly3yi5eLZqvhE7SAsM04czfLLdEm6eV
WFpRb0ap0Uz4Qb6684r7g6ZkLbA1bTOZ2tc9Z7Ono9HRm0syooOv3Hri8PRB6Fy1M/rNnV9MroV5
I+Q3dm4cis/zYJUHNaad8TASHTqv1eKv2wQm8fbMgXOrkXfl0DvtRSQEj20ybpf4TL1aYVSYvKFe
G0ZiH/oe91S26dreWM91WRPEJRd21BxxB5VY6NyV9IbEu7b7UAyHGNtPyLoq+uS20jk9LR+GMs5A
fPq4pGBYEHPTmaN+FKWDaY0kYW4w4AK4+IxEsza87QPo2XP3zRGiUszwFX0z4XrWdCIBYmSKTWTa
+D1o5/CMDHY8/2jBOXnHh7FihIx2Kp3XJIzjcNsQh1zvfzxWruTdQkAlvjzPSv3XEgk0gW3OJB4F
4WnJnm4vvXnZ2rzGtetwFynfpTJDTMp5lU3Bd0CM3n2ekmror8aEPvyP0QxI+FcEu8tGIrLZ2/mV
Z78WIl06sZr2/KpGfLsfiWfF+bgsf57b0WSM6V3hZSIyFpWvmYzpFYl+ZnMqAlxiu6I2mDRg3uPE
2mFvW2h4ZJTcN2+KVoH7VpOmLBsCovBLfsKyZRk9jR4nyy5+BdXyxhlz8eimaWkvUcvJ9M03mGRs
U19J+34SNV3geGJvDOVdDLgWmNI7oBUJGaUNvgkQ6ZArF9ut5X1kY55h/3R0W9WY4JK+xuUVhnNB
b97InfSIjY5u/ZTTlLyigzZjHrJTOzwWpkkMGzGNWKBokM1dnw4/Vvz/k5r+Zk7K5m2Zlf3Pc9JD
+TV5Lf9hpP/zZ/4ak9p/QAGnzGRfvYwj2bj9OSX1/T9MtMzsEalBaVhI/uqvKan4w2OoiizBAwrL
npV9z1+KUw+FqmkuP0Y3TTqe/18Up5Qu75ZP0l8YyDKOBekNBud9NlMnm//H3pktt20kbPtW/htA
Co29TwmQIqmVkixbOUEpVox933H139OQ80/szCQ151OpcmwnFEmg0cu7xsnKpHKiE3cOTHxqbzZ9
3xE1tbqBlG8dKcZbumX1u0EbmbwjQ9w4cVvQCRJasy8o7NyHejK+u4Mo7tdwLn+VdHTh1ZRZhLpj
0IpgrsL+UJRr+Wthh+aJdGfjvk0mp9+lI+Iy1EDENuOFofK9kzkBZY735MJlPbbzMN7r41tRtYTd
dXGGE0xvX+Hr1Gw55iWEhl7Pbx3e9pmCTG1Z6RiNjBBJRUlViNm7UbavnSb7LabLNtqZbaG24UYb
7itjSU7Z3Mx4X3I50ENDsv9h0NGxB3YL8LPPK2JU/NaUqdilXmpeNTJeqZvG5Hdjpu7o7RGfJaof
LHdMP9NgDOquBrvr9fUOIayOzAUXZiS76Su9rOWr1Sd27o9etFwnU9ZcljqFc4oNGJ8USUuBDgi9
XO07g6H7c+JNd6s9Vw82idaEBXozHpyFKoqrfE6yO88s5gv6lq1gOlg6IGB3wlbGTtYfSwRBuNjY
0Sbug2g6yaHPLL7OFO7szLnwHthE1qeQuoknc5m6AEV1t7emxTyGK/uAXall5ZnyIxdeah2uvRnT
y2ntRHMeWeSynR7Z+LASu3FvPL0wSr8lZufFLOrhabCydpcy3XHay0bxJXGz8Euv1fOJpLtmX5ZS
u5lWdFt9mUBBrouldmnrDQve8DmnY6LxbVm0N1PYNtex543f2GkQWxItvZYFHXjC/WiV+b5mO5MG
5SQphWQjPN7m2ownE046e2sw0O4j3GD2VZQU7OaNdOp+pdySXKYpbBq0oMQKPpSeLMWRrW7yiCna
/GygEbjI1ebd2MS3T6I20sPQxNa1gELVyWavYkL2+6jbLVUdsM9ujhOK1scoxvDpFOn8qpVRe0bX
JH+f2sltD44OQgjuz1ZsPzWNfEQDR09y10eVhn7SdB5irOPZbvRCrdzhfs2+UnFBivAQG9keP28R
SLsXflOI8pn7mH2aRBc/uHPa3XZiic8uZIDci2pq8KaXZDLQ4VgEDNfq2TMbVZ5D6EGg4cy6EVVk
3TajNVT7uCrqu7R0aS3bTQVPOU2eFO6mqHKBsFTNB7lF9VmOic6/qlJEH/0nS+o8dqx8en5Tfiw7
Rqf167GYBqqMR2roH5eJpt0zQvKUynrnQXhpFtSWSy67mUBXW618mnOenn03D/lrGMplJ3ICBgIX
nXDnZ7WBWK3o7KdhsGn/XGB7/R5GDFVUot9ZmAdvetuJr6wmtXc4zHKfSs9oL4kuIOgOYqXleXkM
u1l3oWPG/NMcTmaBt7vX0wc36dZc0iKyDvqTtXZTQemP65T2nSEa7TgN7QsVttNFyzyZBbgopxNK
3DMVus4t+r32CjuiEeSzCkUkmevSVJ5xGlKqwSridKlA7vLLhHj3MZ/SmUrTNDmEpsz3bs2NNDGI
kgqW7EQT3xUwpkOBdVnvk5sxPddTwk8yNVqA3bDZy8R4dULaxuxUO1PEyca90nfCEx0/Rpv8Ga7q
BduqdQq7tvIFl+VAjFt3n+jWqyTrJJhWE3x/GrXbdBXhMVKz9TLon0vRQ+xGITd5eW+78bpfuYZh
r1+nCUciX0hV8N3Fn2YTPAs/+4vnLu6p8OqvKDPy/ZwYj/rSyiAkJisy23tnStOHvim/0IeM1XW5
dpNFPxR69TQmOHOL2e39SV+KnT5lY2CUOa1/A7DukeKjzF+IW9kNI4QoKSbOLeR+d25NXOqkRB0o
oB6vaJ63AtEtNCQQDKgHrszicxuRyMvXq9fXeO66W7Tj1sGZBJvlwULGMvRYGFrEo+RlPuKlqK40
u9SuLMKd/H6p1js0timBY5WgyzGx60uzLPIRQjWLAwCN/JLRiXvvyPbdrYD8siQS12shmz2UqFf4
tT2TmzKWjVbsPIbfM6RNFJBjWlF9ahv7Nemg9JxouctnqjyXUbSfVkpIfM22ujtDJhe71RoeCdoC
2nHs7oo2K/yWkKunMQ/Di22EljqDpkjZ9QV96ngtQx3ZomHGb/kcvtEH01w4H00Pxizna4xn5qOT
yPJpmCpKqE3n3LlFSXkOQyfV9M92h7LO1vglTmfUxQ6f1Mjcr9M8do+eJpFcDDMaxGWVB0WQfnO6
UPlL2N+vw83UY5AmqKuz7phjtBu8qS4nO6zdjzZOsKDhgHpNcITp26FRX8m5i79atBEqUXXX+W42
PDIIczSwev6Qqhpep3TcfeKsXYCz5sHFhoH5OG1PxWqaDzlWm0AblvreppDGHltUyULLniilJWKl
d4mmo7v70HF2FoyMOKO4a6SeV1hueVgS5AUEsThXom6Ta22E67K7aTmWXjKfnJ4lcs5W56Tlwvke
bfa/ffI/7JOxnKp2qf+8T/78xj6yjPrqB0Xh95d93yqjJ/sF36oC8j1pwvKzV/2+VwbC/kVlPakg
qj9tk3FxqaIRZXnloGqbfIQ/xIT2L5Q3kWqNW4tiJcGn+y/EhLzFnwAui7wR56MNkpYY+MWf6ZuV
QvoBhyeVDGOOkgnL83BBkts7SEma7h+K935E07Y3o6ZF7f4lnWp/8dNG9mzlLtEElxgZweumUln6
Ub5kSQ/YurlQI5D4N6l0Mn+6Jw8fkN2fvbz/9q1VHZjnKSbnLyillom5xyhwWYF+XkvZouf5YMZw
5FNS4ylxUqe3CksNlYfn79/+R+RSfXNiXUkNI8sdlh8q90coz2B/UErEDJe80MBkPU3pNvV+wA2c
VOrt2Lj+E231E374/U0ZKohOed7dn1MRy7oMh6iWBlMuKruSnsCTUTgwEdAr8qXube/G2hRtgxjA
K+J+6N8d4qqucs3hOjQOfVI1QUrzsdNaVDvrig+WkxY4R2iPurge61DJ2lZkZbuuFhzhZ6oWzH/A
5H88x318jS0LjXMkuPzPXW7exNaH5HDjIgaNsTLk9IjlKibJ68Br8gRT6pzZ3fvf3zGEvD89GMgW
MFKi61YH2J+bb8l2ctPZbhGdiFE8lxoRRSwF8TcEc5xuxDo/2hYKS9vl4ERvKsFgf//+f30wUTFs
bJMuGTc/MxGjlGXWZLO4OBqIYKIemEUiNY3Gf7RYix+B5u0KmwgLMFfDHJMGpx6ePwHN4eLS2K4P
4kIN2/yo1RRhHMZEgHiFpgn8mFnWG4tQ/RrpiCF9lmYeFi11gdwy3JD//RcnRJ/ZUlDg95dRa1iq
slIP9cvQNzwklhsCnRo9krEdpwn5D9zuv3tIXKY9nkv+cf9SkinqVE80czQubUfbYbnEwJ1WBJ0w
uGgFi1ZlKY3EVqHNZJTLfMXFjyOSNvQUdfVOpGv1IeWNGpvcsQ26JdKcc4tS2sbxCAZYLimPuO1R
i0k6Jb7GfyCTfuJvtxvoGtw/XbBUwFX8xJGleRQO3iIFJewpFqGNCNrGzdwX9WvbFpqfe4TJlQsX
sPBQx0TJCnlGs1NzrJcC1BFDEUzlirSyDUSod3CbSLT//tb+m1nQNS0wH5gUFNk/U3nabAwj0Iq4
2LAPJKepy8xOpn4VeiieGyUZ/Ps3VCvoD0+xSoQF6KIiBhLFI73xx5Fd9JGR6tnSXTYZ7oaRh5Lw
wlCayI8G3ZwfWtMB+w2TEHBTH7Fk7iYUm0/JkKGKNMsFCWQFUJzqzAAbuYa3jIlTjYntEnWsGs5O
JLG86UaXfDO0STcb/m24fCH8nP+kWPkIPfgXLYWQnW/CfUY1ZhlwVD9HRK6441zSAaJLxavwVS5r
G6RI2+8bM1/6YznG4FkcRNM+MGyN8nhkeGF8kDGJcFjdIFv9hVAo30iNca8XvXsY10hT4bEdHiCO
xIuJ1tYm70c3V9AQPZ60T7VWRH2guxXepynCT00JsAv6DyHNk5F207BnCXA4fKWEs1leXV4o9Iiv
va7AyFp41R3NwW4TwBLow642cu0LZEF2L6ol/6pnHeJD9gExx6x1rfl8Y/y+2NXinPsFZWDSs36f
sb4XlG6aaf2AI5TjwIxGAiVS1emB7cbg+6PravULfuJ0QvnpuliVm1jfNWmUOSQcjc24K+yIghqA
Q3KVUFF7v2F6aD11MqcGbZ3Xnv0/fp32ZDRLAnyIRuPGiAZI/3oMz+S4yyeQAA5JLilq7UWbTGHt
UrsvbR++n2NPEUd1/eBihmv9GQd6GHjpJF+ieGDZzRgjLsE10c6pYEjJsIVfYmuAlBb/AJ+ustE/
S4ttQukx27AFZCIekVM+fqi8FhcPXxCamCe8LiRncobkAqzKOIuwMotYeMqGNehufcZnkS63jlk1
N9pMz8whWqoCkKtOZu9kRUl8N2ay/+qVmQOsacQ62VBpGyBxju5aw2oPrUx2VYNGcNL19Qtqh+Rs
jN4ceOwDfkOgX5HIQVojyQPhwVjN6tdCdvYXQuvtXePU8TsDZf49GsJUJXlGZaAP3B4s7X1JXk5t
BwXwFhKyqNCBMMNynr3domkLJEj/jvzL8Wc7iepnzfaS7HqkjS6zoI5yWTy7I754yQDIl8oNCreA
n9j1i0UmOoyiLVFsZDthTIZd+5mVaCLeoRxZnAJvqZD1Fy0mi4yPm9HRGWBnLbyDpqvND8DkY0Vk
D2YPDVWRHkEQM9tr1lvjQf7sO2I5F1KEQvAXJKZgyEpbVVAbwLHZlSrFUAUaflgJYg8U+WCVOBh9
Ygeg5lvqQH1H0CMLNFppvq6j85zkxPAqN+l7NjJlJ1Z0GVzyJP11cRQ/RBR7lOgoufqcOMO0mOw3
oEX5MhmobjpCeE6kTTHxYC2+ca1C7os2bjrypGKIpYIySPCmRmVucuKortnWhS+D0ktlOIWuszIz
nhtdpYculNDe9FB2ANwj3em73JJFxFG252+idVZKm4SND2JP/mJ1VdyjZ3NxWoOVetcj2MXNHYv0
Dt83Uww+KrjMppA3UvntqKtkUU9QMD9scyR7OO8mtFlEt7zHsPK6d8QeXMotJrTrBn67fVrS5sC3
zcaaHyq2ncBGdrI8NNteJEOA1t6Tm4ikPyJnZ1i5I6OKK1kM0lFHsUp8n+S4DgnHDZN+4udN9B/3
8MDBonaPi4HtQBQq6pNHknfK4rF7R0s3E/XI7z4Yb1JFSXzNRvtt05hKtT2qc2QXjYya1zRDlAS6
3S2P20ZhzZoS3UqaO2/GzP4+pdjgtW34MGCQ6TvAA2mFmIjMU9Vo+p2u/FBOFep3XZtDVTOMuHek
oLF5rxpkuh0E/+ZsgNVlE14p6YMtsvoVjzer+ZIZyJNC4qvfPhR3BDcu1anpWrj670xwNWFwaDTc
Mf62wQHHhipeSTz9OPyYak1eUglHDK1t5cSUZk26c2sH1hm6k5jQwrbeYqQoxIYiF/P82pgB/Dyt
nNJ9XYjwt5wAJKTw2yNECR90+Ti3ahvEytMH7XTxrKl7z2XHPapDj80df6TYmwW4tABd8GVzVMli
vExiEWwMlNrD4U7fIZ13T3yd6tocNecxWYZl2WlxzqclWFFpRFlxezU87TIXd3qkFCKZNSjecmS7
ankYT26h/unUKOKQM6BwUFyDSK9kaCIM4sOENgO4tzKuWQ+/9DKPifucZl6T7/tGT65wuzNGtpCg
uJjYlc61Ajy3SSDLzfkRCSlXJc8SeeMs+IBoCOOBc9TbFxOk7hb0mvcC4Zqo8AYp2Qbb/ebYhCZ3
NUGFHeQs5FyHiS2oLJPwZXNlzdh63lqlMM70HFPShxUnsnni27bjk2wj0SIksbvGlKPGBnv0/Ue2
L2a3qHuQM3LXk1epG5Q2eNoPRhVS2N6SSJX06ywxo5L4tF+dnk2R4Q3sgYwpKp6QZZDzTD3ps0Ho
auHLlGOINXvieTJJAtuZBmQBeQ2pzMG1pcq4rXnQGzHNWBr4hpvjD8sBM1BbIU7dDrzrpCFbgsd7
BobGssLUre8mjrTPykD0jOuI29KrXdpKw3L+sWPcls1l1RlRtRJDmV7Md1/tWt7gIdEgaIwCNcXA
SUZ52dp6nGWQTiJfg1Z9nNjhW2QJyrV6ICiFghyCxMiMnB/1dTHDwDVXyDLoJA8ndsR0lGQ8XAZe
JkjDDgh+R00JvcclSS2IsELEE9NIZt4CA1bsbTnk9uPcTmVLlqIFZ6+RBfH2PUQ4QTtUEjPwTGim
dcqaSqv2iA6n/FyMDq/O4UaaJ5pYKGbCf8WFXtXikqTb3DejeML/LJjk2YpE6khu9ZxX4oIxsV2A
j7lIHdzH1GBeUBMreDIrzjZ2iXlgWducBjNQ9m/oesLLNj6RLYRXUFvDFcivld26g8cQ8fSBKAg7
G89xtLTe9wFRTIX3rXbHjDi/dmyPtFzLfb5gLUWzgoJCjYoP31RmhILIScSxoiGGJLWVfy7rtKTy
HRqfsEzbW8D0mmk+6h9AiNZOEScl6gt9JF0lLbxia038t4WNEJoLYYg7YWGWYMhR543GYwpEHvFk
wS6wwqBnNw8IDeaHIa2Y7c1E3NsubmtO6gzqD6VdPzFpbzOghSymCCpyMQCXwy2EmGQh+FR3UmAQ
CxCxHxFUol+PPZNCFbU4QxvNw1tWIvpcGXA9j5nZLLxvVC/zYwEV5OxqjmovciY2OMIVR5jJQpHw
bjKsXqOSo50FNXtavT6NAvT22A9jGd8LQkCrU8k0etduQl+bAlUiqZOK0a6LcEW0Yw9sQiItky86
ARVXJYkyfF9XTg/WYLhPgzcX9+jJvsZaqPmZTLsjnX76ziUs4XrC5fUtMjuSfIn93ZkOR2p/rEDA
zZnlMU1qVqQlmVa/B/KU7FAW54XwIK5zQqPprrKndb7ShhR1IdrucRc1FYEEJGqckrpOb02LDBWf
VROfvWnMRxUgvPikMpa3YWVW3+Scs1/YZEDW5qNrO6P3cNZ1vX5u1OR/hhwBiKSGmD3VYJG0YuRl
ftIqzKUlKBv2nJys46coNbg9bVHzayMFF8m0V6ytuj7tPHNiwmk3eeDIHoeOmvmxiT2UVVHPDm9u
NH9oJp4ZpZjcTIGTKXlUZdygm9NbVEoEBQM2GRX7A7KVeRYoGmOeC2Pm7dWmre73ij0mqwuJsHty
mM0T0cXhC+ExzHDbwTDSo7I+53laM+X1zGmVQzjUNXgaCYZYG28SGlJOUy3F3RaXLrS+ezdWRJSO
qWKcGU7mQcWAzIdWKYCGImK22vylI+/sb/OmTDMmR0IWzP2mwCXRlUm9DqV3U7ReUgRhDXw1kTrz
muXztKtIjnlryQi/oweNTWqoZSj37YMTqZl5XUk+8DnbxUfDjpPfrdFBUWTXA09cr6F4s7NG3mgf
O4wGjEQFlRdZ6Vkw9CTinziwzf2x43yz84ahvarwKh9yyzAIl+nIdkfDJJ49TwDZEQaV+OA8XBI3
xciIIMjgJFE4LCwOwYvPMYh1sAnvFCV1164Ri9HHlpkmpW8OUaA7ULJCP0RZ4Xp7Z+mNA+8cP8ft
MH+aY2e9ia0l+UTqLOw6TwizM6ed9UDY/eDCjRaEEi1WrT20mlPNPtvpEuFDa85Hg2zxr0Nt2u8Y
6dbfc3aV36p87thuT8Rzsq8yQC46nQSprrrKAVe+oCl22mAIwzzeNU2ZNvummpuzbc7JXeJi9YhS
J/lc1H30RPvMiNG8yJcg62z9ir7S5U6adfgp1tzsa9Us/CS71JOOnXIpo4e11Dixknk4oYTsdbiz
Vo7ORwTh/xief2B4OHIYSGv/M8Pz8HtZ0pM7vv3UK/L9hd85Htci5AEWBziGbYkqFvn/HI+n/2Kr
slqSFRWmvMXs/aGHMn7hrxyasQ0gWIqTwKH/0EPJX7AlGQ6VRrA9m1TqvyB6Piqw/wUa4cyBLVLR
9PBKLoTUz6BRXpjYcGp9OWLFzZaAQNxEBDYCvjsjnPHqSCPFMFwUSVscpt5p5M7o2vZkeZXQD2vT
TqlP3CmlNtjAc1y0nOy0Ha4+3JjyK2tjeD85znJdLEIPSDRmfVsLzyaQT0OAk4qFaGInR3ilmUSk
7l16ovudgdzU2JNbvF4hgK9eKAdtz0uKiABVpI4od10/hYZmAhbCHO1bqdepUng0pES1M02KRDZ4
gUAQQe820lgUuBUNhBW66mmn1wgdimEOgyEuCU9fk981IaKvE4TL7cxrvthLlQ6B1KTFsSYP0Ty7
HdiUa0oSwmnANvaVNtkP0ovy6xGx1H1Sxf3tOHXalQhT8gj00KIRHlE6HXIhTnLYktG3uSj+TMDd
Tmsd3LMFocc7WYf6Dr2y+clrucyCB523AHE5k7k37EuSK44YpKO9IbnyVmKJ80Sb2EOvmc6hd9bi
oq959ZAOHkWqoWcZnOiUkMk1aj/11tDPptg94JvRe1/Fx5HNFun7xXWmmODeek3JzNM/C9ftb4bK
+oJRv38SVKR5V16LYjMw2PmQjTx42VXZDuYLxjvjkA6mh5SUJcsf1zC8tZCnBYupZ36BCpuwKBh2
16k82qUxTJzxu+vfOs0p91YhHt3xoZA5nt6JeC4r0tmeDGz8usow74j8Gl7FUkefWuLe7scutX1Z
OEgQvN63sWHs4AmLK5qr8jPu1/BG1ml5sfXeus0s43MyWU6QVXoWLM6wHEo85U/LgATL0eziOOkF
JQ9oa7IsTR/DAakQHKcbhLM1nSKnuspS09sX1jT58aBXQUiIA6EbYxUeUxnah8Epsm9ymr6KUGqH
CvM9qtY+F48MclIy5rk5dasodshtqF+giSDITMMio8y+VIw2nwyYa7qg4l3hNU6AQPoLSlfUqyTr
HmLDETuO0XzKDgQ1GghYE4NIzvkYa1/w2UWnOo+V9qCubxdgrLPrdU2QcpTZt2Iefaqg4ztzbBg3
DFvszyxFV6S7EElQxgmGYSskVdwZ7L0n2PUsU2/viEqzqujKsQpqhT7hnZmTQyfFZOLxF6vlDByP
4ij2HieC3x2wV016w5NhZPb0ZHdg7Bbi3iwWL2y7o5RahDS5dlrdvfQegsHPs7UWPSpgQMxDKSt1
OiaTkfdHyC29xfjM0obCJ08FyX9taMbYWkSl2V8IhyrT01QZnKzyak35NsDsFtBgRaQ7GhvsD0/E
Igw2ybuRlpp3BL+P6WuWEfRfBgT9le66i+2OZbx25BqMnTEzsw1JFL0WIokwkMci4f5oFd5Zc6oW
fT8TWhLFAPYzX9+bFpWqQZCmBxJr9ll0XHrPeiUYfuq/uhkhHM4r10gOiKMHAOikL02kQGWY9Ygw
OWVrR0LwkoQRog99+Fxmg7P4eoMkFTF4i1zT0MS835af/63U/7RSm47iLv/zSo0voI//n//WVnny
o3QZM5d66R9rtU2bFysrTAoTpEHE07/WausX0xAYsuDS1Jr75w4wir7Ym2KuhSc1eBmv+mOtNn/h
fwUOMshu1smHMv8bUQZ9kT/wVrYlIXZMGB62JrBWsKA/8lYu4l3ke116RPjOw4FwLcbT0EWcAo2x
laDAY61XnM/dmOgMY+EgURrEyPnIjtAJGpPDqQHZc5HtK7uKmqOWV4Ka9Zq0HB06B9iSKcm7WVSD
VV0BMVQ2yGZvDQCri0EOUF6ztf8ggac0VzCaOj7QM+ndEE9UvYJx1a+1vgKtjfQR1LupFN6NiA3r
rdyizmWhUTReAgnshsrw6iuDFbzdd5lKNf9wm6AhXB6MppcvA0ZfUo5qhSn3HQe17URUJGJ+bPHr
nBQUwnG1nl08IEaZVeeKABbvjH0L9NtTgArob7TbIqVEqZLCawvwZ8ln8ONsUCe1WqpTuWFEmOQU
5KRTnP3mKkdKVWnD0Rxj89OKFPmhNBXOaurggE4BSPmRirWB0B8RNXDBAAFA/V1H+N3avaet6lL6
iF1RGK8ZYtPdzaYCXknHhkdWpM4S8brdEPEBbMFJfDcpKB/iQ6HRiswaaBei9kvOfGtLmfu8zMR3
lep8dzproRqGSTcBVJKC7BmXdSAjI9bDPbNrp2S+TcNkPJkV3qMycXnNh2Xf2aIWipnweeg8gyv8
cUM5TmDNihQkZQzqDo8L+gJuadd9ATcGJ542fceMk6gI6MHIkotWGHyFauOza1Ys6p26HAQKAw2X
fCJmY6SEUfl4JkJ/bJ8q7QjhBN6k8VhnRax/ZkeEGQWtkVaRM75+i0NFheljKV+WfHpEsWkfFjqr
LfAvgM/V6NKLSwWMtduO7ahMQMNZkV/nmAQbgAYGejYD8R7YTfCT1lB16LiAu3R2cch82eDDeAu0
cvuR0QDMxJ2VCOjN/ZZihQAMcJuQEwBLomIZfJqhGLZRrUu4mfp3EjQg6XQVqRUjdZ4Qas7c4Ip8
GFxKElgT0hOk41ym6lSbyRwsb2SIQgzzWN5UZB9aRzfFIaClI4jFgplrPiTrAG5RKBzRBCwAM58K
RkwoBkQXbFaifbkqQGpU42SRCJcGdYs8s+fUjYL4Fc0sP2yD9gjggEFUUNsyAunXFjgF/RLhyzaE
Ew00Y8ngrCv1sG9EROiM8+NkKoJlc4du/lpiCXFSxviMDirV4+UD7Va+HdOvc48Bs4FmOamLGJM2
FknhCKz3XLxNBrOh9YlImg8/amPX6ILgpsSzRTzwi4YhTdvVlMNUINBRQcau4o02UHc1qIDKY3sa
1crK19FxkX1kgTXkjPI8QEKS86WoT47QXJ9QdcmNBqDOgoeOKgVDN8mLAVyZFI+1Niq3nrJfhkRV
o9XY5RpWd6iPLjYf0s2nqHHmYD4lvSvQsdge8W4hEs5TyiVI2gvMKdba3VxlfF9zbqn3WDswBnVa
4gkz2oIPtCIfeyyMaoofl26ubwnAlkSJUWVmLjzLmcJ5oFihGwqR83O2PjjSSMl36Ulq0pX6oQdl
4QpSwvBYg08RmR1nzWtGqdBRii66IhCZXDEMUndOphrrvDht16cOU651nAemSJPt6M2cZYwoTZJf
GuTsPJ5DHTL9HFUuKV4mdSLxuQjT5GpTMwyWAeY1KiQ0V3B4lxAbsafsnDHFCYMBjtWU29p2RMvp
xJuQT1UqPmYAD0ztZQK+YPtO9bNeMV5ER6PFFu4y0SNN441CchIV4VUUgs+TcpAgbFSqkeOKvFrO
Vtry440o7N6pPwONim1GNwfpZ1pA5UubQGBcWzUY9EA7QnPYxjyKCF6Edo5PCWDEr4PrQPkpZs9G
U8T33KjJcRJNfxkbG6UYSArz26bwyWNTjUe5KOaqgd+heoYb+TGlkdsHZPahb6LntR1OKbtvcuhH
AOh9LTTxYDk8XXkOruoPE5eXSpXD9sQVo2e9TDSICRTsdhsftpmVFBoslhPKhBeRmGX5MkUEPH22
t2C63FKzlBjJBbBU86FUuTXp0BQXEQ8GSV3lOxnc8tTWtVoMGl0tzqGCwTZ6cVoVVZWzfxh8r/Jq
gX8nLkV8byzxcmT6MQuQ8WhgC0FxRVkJyMVVXhdlhzYftnYGl+wSmV/WNCcYPsldaKtei142IrXs
7YJbVOo8NRmn+TuswUUbxEwxFa5zw059s2md96osXuAk2rMM5wHwdfEmGkUds32GMjlVUi1EnSoe
Ra9SX7PGeA+idPWQZ5eKUuyyEK6wy3e2TlBeN+SRj4so/pS4Df2m2Jh/bXoDgzcKhk6VoLa96yPN
4xnAY7CVzPT0zXTxUAMjyrYIVbph5RNQ/5n08UNdU1ejOa58qK1xl9JkExqq02Zx8lpTIW+FE56I
/S6YVVOecFq2g9XUByOodaKpAXTW0neBLpFrNFbq15VRHAWxsqgJrNrzNSujjqo0RrnDYX0gpnk6
22mcZb7mTuDjRlnHy2FxaOo+SnY3rR91g/ISuLG87k1rvffm3j13MK4XcuqaI3nE4CLFJD5ZYqxu
Nd0p75M1886uEcILCoL+nNir9pGX1jgs6hkRfOYO1+086rcuLJu56zR7fsutKv20uMUnXKJNfkOl
pnXhDFfS+YfM37fWVh48+uu+gbjI32KvR8I54aVaGWT7xnaTwGsXqqq0VB71kVanBS3ZHqvEHPuW
RfXCgI/51mtj9CVcL+cdv2p5WIcpZB1PdARm0ycp0/qQJdQzuOH0K02zqr7F/S1q5uUxtpcS2qYx
DmbmEmnY2+2lo9uO7U/p7O25mL9C5D2jMuSAPGGD8JJ4vRTrYvuVOxQH0t6sq1COVJLKxNpHTffc
yAFfaeuwM9p3RVPd4vJlisI6T8ooPXYR+4bzANd5BtjSjjYC/lMmB+umMlfd56KVFPI09tNMAe9u
bhpvr0kC6FJmrB0jJHvAl0O4nHfW1kzcswgQBG2N5QGjt3PKW3O5RNgEzNIsj4bWtVeeWiHMpR6D
OZLD0c64YUh4tNcunDnSEwZ8u6b2ZUgKIyCATX/M2pTWsSXvPxmzod1Q8Y37RvNcXkdZlPNbP+aS
fYlhrOd+LpsruumqLynbd9WkSu8F49vInnEAYkCZTO1OJy/fZ+V1g8yzDoNrk7tdZcVpwp35pmXF
l1lrQKGEm6uAzbY7aPSiVoTcT/oON8lwpYeomWwvo1MxT6JgtXMWoijuT2Npv9fYlfdGL8jfq/Vc
zVbitKSt+RaSptoEYdXNXwgiJIhLa9kJJnqJ0kLPYNEt5xmmTtwx87fFPqlEQsqf4R71bjavCgQ9
QWcsCzctF9NNPGiu2NXmABLPROK1XLve1h9JJM3FPrLzltIAt1nn9DEJBbysSAsrP7prN0bvTP7R
gXa9JiAapQ5CbSypnIvh0eDxzPCqd2KNialNnKOXDdOLlnUGCiQH8RARziIO2prg/DRu9tQFVrSz
8FwkZj+91I6Xn1aH5gnZLtmBmoR1P8Q6f0zdBIIr1z9N0ewxxPH+W9o5sdXGj4mUlLyvSMQjpYm5
i8e++6xRBoDQ1Lt1MqoRWbzCpwKX5Bc5dU67I90o7M9ZgxTtc+fUgw7f4sj+rDViNYYjs5Y84BWA
zgJj1dg5RRzcwvuwJ84WxpK+3Rm2ynsNmxx1TJimE+IlbVp0SbK/aFfzykWQsNroTCxN30Wdpk+R
H9n6YL56ccGqSz7j4vhe4pn/x96ZbNeNY9v2i5iDddF8hzyFjurCkuUOh2xZrEmQAMHi69+kI15e
hyNfeGT/NjIjHJIlHhIAgb3Xmis7BFPqNZe9OfDfqb+BLTC9hs6rHmzaod7IHjT/QZ1qJ8lGxNcu
76aC+NblbG6a6R9yHPaiIEL7rRUfGezPfjrx/1bp/+PovGk+kds79qaP/EXMPOZpXQhVlKe0o3KY
NF3nzC+ru47yMxYp1O+Io9iNdK0HWmw3kXn2G+X238LiObyDaN7O8FuqDqW/vx7ep9y3utVW2clD
crep2mRGOHRkpfZW98wzNpupOJLFm5NYKdK1xcYr05usVfTGTHptlFnZVf7Xt2XrAoIS8alrAFT7
60W1zphSGXez0x9S9pm3P343CKLsyGgmqsJm5zM20CoSQ2e/i7f6RaH846nw60FjQ2MwuTm/CHFb
hJ5ji8j05C1otU7Q4xfBG4eAn5IHki8eYHkHpf9TFaTGhbVtv/9AUmu3F/at6y+6AhECRiA/qe0E
LfqsLT9+qKGmdiOy/vPt+g8P0Qtov1DqR8kWWL/eL01Rz3CMsD61qSb0IlrmUca5X23NXC/yAIMQ
Z7v3Z9m/NW61PPSKWsUPpHJBRthD0/a/0cVbW83n5/5NZEE/wmgPeSlwLF7Df32Chkd4Ag3+nIgw
pHNEH6EI/aFQkpR4JAKs7fj7Qw6IIcS5EFvnu50gaRytgVcyUgaxncG4s/98q5z/dGE+pWgfKxHF
4B/P/if7QKBNMTRDn5+En7FDzTrOXiOA5WkIZnZFjmwfRV7TI0ZbyIoxoxCsztq19cPo6kgiH0Ac
a2K89Hfuj32xhX/6+IPamLkr2/ciI5C5TjebybDVetrIZGYbSJrZmqJrGK8XCoPvfxxKiwae8EgG
N/rNRaDQSbckZF0iDtj2cW8/TAQtyjpY/R6g1fU3z8n+q19lG+p+gDPLp0NFCfFvGMrcMpBm68A4
OrnHGmh3KwyScNyOOj+kPyz80dVih9p4bO2V4snc5FzWUozr4xz53K3M2bBi3krCInpD/pWbxf+T
Wo4b+Ed5yLG3FLZpKKnSkFgA8qcjpqRBTIguaI9HZDj9gRUGkULxxq8WzQjhQPCHS+Z/K9G/qUQ7
LGHUbP//lein76AZfo4Y+PNv/FmAjpx/eeZWLCZ3IAg2U8S/C9DIBP7lU16GRAlTa2sk/xue4fj/
ciOfL7GG46GAo//vArTt/YvFnSYvhevwB3TjvylAW+4Pc9hPqw3lVo9352Zb44IAgG7+qJ8mtakM
Q/ddZ15M6LJetOEGpMYs30JSeW9Whvg+NyyJbW1jFE3hNYuL/uzrsn8UnfHIBkGega2jhAiDlbbh
aFwsqeOnR91BCkIZbLyNQdAhwu/M/uSGaZDvCAxAodiyS3XuXbeo7GbDT1jBxWoNoX0TQWLvPklO
DGMJrXrtnKOoFF2yUNCKKmOwT+s8o8fRqiHmKK1Kl20ZfkJ0kZQ4+k91yJGWBYkqiHXOo9lH5m+D
xN4HuenKQ45MRZwVoviaIxUB1qYJWxjr9L5A32mdg26xn90lI++bbHarI4THJaXtGNrQ3i/obHpm
iu+8CMqnFAk7DSMrqHSf5KzOb4RWhu+bxIYqvi15aeyHvDM12yp2lObjvA6lSBSXII/V3NmXNCC2
XDE/yi/T0lp1PKmAxE9EvKXer12JSAgk7KnJUObPbQH2CuOdOpXGHO4n3GSvi6Zpx44tPxUS1HNd
U1fEMX1NRHV3Ku3puewKkurVRM8bYtCJHCUW055s3JdiLqisLbq4CML5unMH2PDj+ELuUBuPtbwD
zpGztuqIRMjM/6aAEOCfnl45y0gqMlFczc4FQkOUswrpXGSVZ4h7X9GwDXsnrcbHNRzljspmcyTP
lfoL0eksxNNRBnSwQ7s9Yk8kTKx4Ri6A6qZQl6vsph3QlZs178Hdj+q1aySSya49EdcmEl4yyUwA
0U7SB7wUwrQoLKx3edaQym5Xz1tfIRkHxJZVo78jevOvMUKmd1PU+bg+CVqORsKzJerPCmvG0dUu
xZRV39qIChKtUesgT0YMPen8CrH1cB2qyd5D1DQvAE0Uh3Zevd1oZHm8sqf5Sh6gPjbaK74SiDWf
52FZgHp4xkMmyKtvy+x76qTdrWeoR08V82PbLPWRegPBcPBbT7gxaJoUJkiqbtsZEWt1UCBfL1gX
8gPxPdGBECiCxHMjOmp/QorGqY58WnrZrB07NBlFG6dz8bVzqIVojxgg9kwYE8xGJmyIiS1q4SHw
hiHa2tT1nn0ppXx7frKQHe1Qnz9Tw79Y15aWjxTY65Xx4i0oGJxqLs9570WxIdziwxm94cu4BnFp
Qbyp0LviGuh9F7GjWV01uhoBFihm/DiEfUK5w/jolN86QEFoT+86rGxZMpR6XSh9zsbJrszxASXx
FDzWSLDvSK5s2l2fDsWNCG3/4BBrtN9yGmVs1WP5JAnRjhVHi+yIMsw+t2M2gGh1FL+NgcWWMaWP
C5TTQWqm9V05VVasNcMiizTAmHCel/desKjuoS4s51EVHN4VCWbRUTG05hjHiDnHPVdb7To5qQ+L
+j9OiCkVB38ex5wwA9w6dJKjft25Zi+mGzv05Kv0GC1khbn5erB0Y17mbdQcpwJzTk5UxtG0Oz5Z
NV0EkEeO1KxZJebJjjszM/bg4kfaXSudEdE7+zRaN4poSlU4XD/PnD2eg0LMN3VpvDGlXuy1MImp
qwgr7NWZYC4XDKhdJQjdysvWKN5TGQ4JGQjFM45G3Fm+8IprewDeQOUAXD9yBuuub9JPfW1XIbI6
J7oSbt2drUgdaE/qK/T14sF1IuOxcmXwZjdekWRV1MdrE6FHg7bPNJ5m24bF21ISBZB37adLt1ep
kgmMFXVTy7zb83NaggvM5Thss3bL06KqQyUwxT+5J4E3Pwa1vqthx1BCl6fJMnObOEDoRH24cjYn
6fx+cpZXMri8k6ub6Ntgy/tgdvMJNZKjT06o6F+VzQ7Ai7EHsXHhouVOqpFUnR2ye/WRounYl4Yy
LhGN5JTBRitpTWwZopsLxL5hdsClyHoQLjfFFFa3q2Hqa2TtJVvKMUgK+Ne7WZZMLQSpe5hv2TGP
XOD6E0LHqCT/UljDcTGygTVYXUcjq9bq4FXYkMbUruf2AqwhqIhp8HaZNT2MYE53FSkj+85tqi1f
LDr1M0rbpaf8a2rSDhA5IVmMCAAXHaY9WD3xaBlGImRFMQnAID3C0JZPUVFGiQO5I+ldeDBS9RcI
nDi1GOJj7oNPTRF0+zWaxoMpBT27hVh6w3UB57RzfhhJZD9j+XjnuHVdE812ac1kmK/wjeLaDtpb
m53JFSqLbt+aS3mYCmVerFCvTwZW6F0vNuBP22Jxz6gsGSGfecQPuLObivWu97+sq0nZLNwy0Sr1
xcZohb4Um5G1AEtJnYk0WJy1V4wBeZSFS2JlVX2Mfh0dZrF+IXyYTvQasZaVi5ciKuZUzeaepZ8u
y9dGUI0yazXcpUjP41yDxZzcUPNyR3jmm9lrZ3kfIuq/w6uqD7XHhkHP7kszjLj2Ktk/11sIxTq4
tMrHWX0M9EjiUsL5cVlEd4Gc8js65eV9hDL4wgzt9Qq0HbchqL6MTWomLKYdq3ahX0JOO7GrnMei
QJdGTsVI1EvIuu4X9Ve7VXbc2LhzRrfxD5hTFmJujfYgS7IcbGxre7Wsbgxv6KvM02WnUTMQ4sY1
TBSX9yayt2dp2utdhZibG7qixtvlwTi33DDB5WtVla9M+0pdq6kNn/rA4+865vI4jOmFTzM/NuoI
kxl2tjtPpeVrUPqPnu9PRNJnN67dEfgGzRs/U16KvSeR5+6I5XM/RV4FpMejNoVUZu+uqW8jCQwy
nrSmJbT2zbIr6JJYcdbZ7147t16y8Jx3trC6W7xY6mSihToFsxd+mSppvgJ1/FaKVN2upmOUe419
9VQK5dx6ja/31lrOLSurUHrn5dhdKbYT6ut5jAizeaCH4z1Qz5JmzKppsMWwCeyARVN/yMEJsUfK
MuOZQqXYSpuDfxTC8pgyra+I25bROsb0kvwEkf+jwFK0KWyvwtAsP0s/Mr+2WX+uJ0qGSdnlWdxn
znvtS++xJejnm4UoHI8Gx8AtqGScAYF1Q4+ZOkdXOHvL/M2sQwJIu1E+rtPQX6Qsntc0zusjZe67
1W8v0y5QZLXyOphPEFGB2mhfB+9pFjRxbsvgNlJe8eKJwSWqtPCSoZnqPUlEgl6EWOtk6INm3ymn
exgcl7xMkgjlDT17mj5m2nk7skBHSrf4hjBJzZL0xrCojzRsykMaTITtBhT8Bdd1VINvHMkGTptj
H9TFC6tZ9cIrbvxcT7P5WJUqPZmUNy9Mb2LHm/b+uW81JffCAP9K1XSCmmRjGbjUBkwkIhZpCtFK
37RRE6y6oo7Odo8GLCcKqNrNbksEq0aluJpyuMd9pF7McB3fPTHpUwiL67IrS3XrZvnwqXO8oWL+
dViaHVR1VbOZFdldrc9kFDQdNCFPklSJBjeKOSeNUbJGwqGiUItF74uS+UCIh7tlOaW1/2lKw9X/
nNHVRTUWzrxZw9GNmIgDAYtUIqiOuZXr3yDFz191MNECoO3wWK8txAuJUe+6bufiNW289kC9vXEx
Gcz1BcGt5kYoy8Kdi4Ij3EnMMi8mGaH3mm8l/IfldWiix6lhbwyMc/zaNm2HSDAoD75aMzJG2JLW
re7VTpGs8GQBf945ZmAfgTNVVyUC/cMCXCtB1VPHwlhrufMG4R0mq53ua9cbkI6vaQN/sKiQ5ljj
FXjCkc542WJ4mbM7Wzjp8hAG5dDdzhkaiSTKZrP3qxj0OfKQd9JdtvYopWfbFvKd7WYRghaqgn5y
H2k2ACFmGVtACA4SxWTeQPArF71e1rOLgVGW1r5eBa5aR+asozMJRmydfOekct97ocffjAlQXXrt
CFOF9RV5dJoQIJFmV1DNCpIkFyTuezvMNmLsqPHv0kxj9VFDd6Xh7Z1G1IsPc08rsIFtdlyBpiUa
gPG5nwZxMTAmoc46xZUovSJOEft/NEPnfjPbyiVpqRhUif9MPMkqSotXi+CQuEHhQb/IbxG0rKuX
+DIMv9NTzU7+2LAFtxSgi54Qm2dkiiZ4J1bnPSrh6iBtub7BxcBzhwVqV3M+7gJCe4HNjOcVddO9
EIX4nM9u8zBNFhEeAlKw3bgi8XILDaKVN/h5KqlAF6fsDnoYzzN4wXgYyg77d7/hei33k2QXuVfz
HGHutsp9xruOzTkpQ7M9qP1YBxeGaHXScXB/UFkRHQZgFG+eO7snjLGA0SpWJuJeQmpyXX4sMkcn
Q4cIzCkIdcaWlU9f68jQx9p2bx2M9e9mO9zi8kJdpHBKCNteTiRg9mylxuyKqJpwRpnmTnvGTU+8
5+zt+6XifMOgBOhWFvl+ShukEoANOY0Y1RfJnn63tYRPRpE6iUH1HZOc34aEUCkZkzCyxG652ZlS
t9lh9zFulbMuD2LKT+NMGtJMFTn2MijX7MCNGtdZnn8X5MdfE/JUsND2GXV/g7lLVuw8ijJecGrG
64AeZ6iU5qUzLfe5MqMbPcPPLAE1niq/8PZ0bFgwZYfE07TuQqCWO8CRZNYCnHuTwcZjJM0T57zV
hzeV0ePsb2hmwffD+48Q+DXD3r1zCP0mOq3Im1dDyNfeCWDg6vDo4mAxkaDodxMH9YnYpPVi2QB9
FgdPYpY8Ne5mZGt4eIkdR0buJ/4KrzRy8j1hTbTr2/kzaqPLPAuTZe3f27L+LEu9jTckzPtRoYlD
cObssRqQkFdE6bkscDRXck7xqmOkZ89s0eVssSPvB2xUhIfP/RUxui2jRQZH+MKEs5MidoXbpbqj
/mCayejOY7jXwtQ3UrHfRrxjJwDLelIQpCDiDlfsOmlCfcvQ/D61HNFKVepT46oxmYzevidAm4qA
GL6pfFbngHTqnQmq4IywMsnzhTRt4fe8gPEh2UGj79cqz5BO9F85r7EVW9piSdy1bC7akdi/ONNy
ecFrIJGMTdcOhf9ntlJPhdH3cYA24DL3nSnu55WNY5dfpNOKCZ4W4pC0evwSWf31ZAG3oCX43Bos
eaV23YPw0QRNnhO+5DO6bmQNLbDrUMeYIr2ntatgFa6VfQkd5gpDzqsSgTwtMn8cfOsDog77v4Xd
UZuJ9jHv7Fcnt+oLR7fuu6Q9mUDrcxLoGc8z/aIPIRpjPWRtCCOWqgeb71mMObG6zUO4KBOhUlZa
iRJh+kWb2LN3MxxtChTL9IBOYu12dZimlJ3UNB08ib+JzX9jccaZvWM1OtFDy4KlaJh6nc/HSwOs
WEOuSERnDvhmNZyJ/9tNa5HNHHXShEclyE8vPYLEcNGjoUQtvWWPFdYO9UNNUzysLbkfzVyAkvTD
C/6FL+H6+rAz+8EtOxYPuvPnSJjVefF4uQIF/ZZWCJqOoGPpM2Ee3wUBhWivns8r2FSmuvU88EqK
643ZONpbLVC0UHWizZll+XqbE+zyCss72h474UzaLAn+POjpVHbjKdD9lyxczzMDPqbjZ15UmXGd
RpK9DimJ+7IPzsLS6kBHIdgHlV+fhUf5r49MGbds9UlOmu04dfurIdP3aDnfzaZgxKeLt4/m9r53
RZtQmAkuWhc2X2Co/MjZhQLi2hi32DhfCsQYl1hGRTINfhFnxG0cc1OQItk11mmmS5MM3igvWoIL
qFyojv4VbfMpje5Hw6QMl04FGYfLlyqzqJypxTkE1UAXXzlfAWxZj1PoVYk/L9MQl2M3ffdkoB9Z
+0jU8b0hRhI1noeeYpRplbGVGogYh9CgzlIUmGrMqjpFfnuNRVjibXPcMbGLieD5ILOaYFeaeXXu
eT9a0dqh0ljEm8SP/goPz2lQzK/rtwp7DhzkpTLeOr8ZbgmEMU4lLzzCr4NgpmVeDlcBhgxCEcMS
+leRnQfDzfYONIyv7LOYWplo3orSCm+7ySH4WuXjN6PwP7IB9wdBp4Y895Sh79fZTVGHBFMbi8Kc
PoWzN97Zdu6uN8McdsiLA0LhqII2tNiVI4itj/zDZmEK6G4UcyLsAsd1gavoUAib9GYzNW6sYvDw
4/AyOBWpfloy7xM7BO+xT7PukPWgcpgHy94fpMXhKnyeNnYI+Cv7MUMLGCMSvEVimb41M4pD1Bwh
3g7bLpKaQ7pxOdlsaq7qltJqr3R+yR5CzYcMoUCMYdMfEU+x/ux8hWnpmKXTvBWJcAcSRNCzp2lw
grQcbtjeTZ1AIeF3w/Mg3B7WFGzgXY5j0YRRRI1vQcgZL6wLr/gUI+dmKjzzSfMD/CTsx/VlrJDv
MI1TikYUqJF7tYu8dkYxXgWMHuRyYlLHqW+Lq1UIgTaQAs9ODWPGjgmLCCpVhYWDsC92Qqwyr2gM
gi84TWhfV2OpTiJErtkbM0BiGbphu8uMWse0wedHdKiK4pNZCbrpixnyJMC0gZZHfQFHI0uIGM/m
hJra8rDge6yQODTFfkUEhA5QcvCebV7RbEEbkWhHfExsr/e0CO4Xg209lm3zLCpfJZ4YJ5jHaX8/
Z9p+AXnczonnbkacwbPuZL/pSOpehw8S0jw73iHr7urV0C8GdrSzk/fUZTYB+zUBq+qlEhtyg3TO
oy1AJHJ4lc699MLgITJSji8D7p9Lw8jB3NRFdUaVrrHEOBRDwVgxS7uWZRWWUNgiAZZ5nhSeLJmU
k8sba5yoCu4c4r7LGyr8ivdJNDj1ZWnZi4eda/J40k25T9WQlclcybs1kzCK/UXYe9wy85O5Btm5
dFkqiVJaPmos4a8pybYonH1AZVQ6hps8iuAOZ2XRv4xQTw+TwVs361xeZgyphMNOsTczEj6EMWE9
pzR6OaRzcKEnU+2F9KsrYWF9ZGdvmVfd2k2fiLAnX9Kf0QLkxuTGPmknLCfKuCeRUtyg+QwBZ1jZ
XupVHCdpurEjKkaJMUzqOsRj+JnqLcI68LVPJvu7qwHn+mFU7P4pZwZUaQxEsjkuOWTTCKPoZcSZ
kM31qKJvhrZQ9FhNevJzTyUgz63rSDM1nNLO90UPJwW40V07+/PFtHj67BvBOu38tE5cxaljZMcY
U28ezhJNzbVBPO0VmoSvLXTHPTll5qEMl7dsafLY3vhKaVhSVrTShlrZsDwbhZMeYHble2Gvzt5g
oB9zLSTqlsW+QDxNzaar2sWm0LYmuTNbiW+BYlZex17WXIfXonahDKt8PREB4q+8yOR4FwYddWAL
TXjSerauH2as1cmS87IpPfA51LN0dWVAxpo82jfUWEn2Xrr8QAALmCqAvl618t/N9F4683I70R3f
2bp6jqT92clYrD2j3ReusxJ+Nr9FLX30COBAMmHqShC+mkkbGN3Btir3NLkNXrzyYQ2RpXWkZsfR
aAIYyNZbEokIZyj7FyST5R2mxFNq2Cc2VuqoV1d/MWbaILZjfHZMDKHmyg55EyofheZFPYfjWwMU
5H4a+3v8HvWyM7uQVzsAAESjtXEL+HbBMGnnF31r2gDUjHfXCMbrzm6H3cD6vyPkdaDQE7mf1eSN
u6yZr7QArj7U/cuPXuz/tq1/07a2AO/9U9f6/9Rvsnr7uW39x9/4s2tNP/pfdISZMmHgmK6/gSL/
wNjy2vsXhV+LnjY+Axt22r+b1oH1L4B4fDuiLA+o4+a1+tM15fEl2uB81XGAF5Ii8d80rTcm7k8C
me1yLNtiwUd5wecMfw2sDAO9NM1out9zcxXlBx6T1DGZBbbRq0Sp0l6eISUW6iAXB8WjlIvnfZvT
WrTw470OKaowXJREVR8aTMsWLDUmzrCucjLOzcYol3hwhb8iDUQ9RUwD8tne1bFTjws9FCAt5OLg
sBUBp1OTNfcTSFUU9TX0FpZsd4F8TgDNaHrh0UET1nskm5ReNMTU14wwPbQ4qSjJc7JI2W/89CD/
gyzO2hRW/9PQpwJJft22Ped/Hu3+X+8OBRgLGsPqfRdy0uAWmizIyTIe8IxX1xGhB/zK2Sra5qP3
h2J5cjdK7BDb+TjweVoLOeOnf74k+2+XFBCJiVjPCz2fwNa/CYdKG/2AHLJ3qza96pqGYladV3fs
wbDlhk+QxK4JClhiwLhEOOKxmcHnsXMVXfXWUcvs+10woqw816aWZr5f02yltlQTXST3ip7R+pwP
fmrMex8Wl3+zItzl25rIlV5P0oMc6Vn884faxH0/3ebA5CajASK0FMu/z1zg6z/pJtK8mgujqtvv
5kTr8NFrC6N7wFverXf//Is2AcZffxG0AAjRxFmE3LxfmZ+c5vpoxdv1jmTMtpy9gBfkmjvbZIbP
TlC6txPCMCenLuvVhoqFlQX6oSo8ZHP/fCV/NSu6fGSHJGFW/S0MBpjBL3pHy8lQk86l/67pMvo3
Hg0cIhWAjtI4POONojz3m5v8y2BGMRO4ZM+wcpiWv6k8t5H101127IlHOU/V99APeANHU1R+tcJ6
Oaxd236PIjN4X+XW52iNrwuhQegQfC1+F31n/XXF+XEZm8ITWSNPALXXL1pTH/pHI9eg/p42/jJS
NMyXO38d8/qqqH3FO1JHTxQTRgwA5EkJHBKveThoccoxkD/981P4MVv+Z0D8cTHE8BDZ6wF/+NvI
W5tx0h1x9d+zwPQfe9+SD3bNGTTwl+LSsZrxhj64Ogu3bS6wRVrXqkUQtwtqRRJVkIdMLEK9KHCM
zgdvAFanEPTV42+ucrslf71K3+I1gHyRuR9BNv7rk4NDupA14I7flwn71yeEUKhGGtuleySpMtlE
RU27Sa4+CpfB6z5ysDIIbmjqTEcw/PLZi+rsygym6hPFqrGgCVqlAHKGmtudlUFMvRQQ5D9f9d8m
tef4oCo8h41wwKz7ZbgZxGkGXR043+qxHzp2i4swiHrQcBd+mxTM6/CnG7TNJl6ULiwQFlj2RL8K
TznG1pUg2ux9tjIaoN9trCM5lSyBuQEjV79N6RrsARaz//ZDMnLQbzJ2Qo+X/C9PBqCfHMAJyW+z
GdGPpgpZhxq7jFEwm//5V1l/XzLA4dtm6Hs2K1j0K5e37DqrQh3RvE8Tdg3zlC5V8FHbindiTLBR
monbOVpTs7nqiqH1zb2n82p9LmUghLNrsKtR1jTpVEX3ZUm8m0uvt7Xrqwoga7icxsl1m98h5P/2
YDxEHhGabp4Oy86vL1A82AhkbLP9BhN44CoGA3boh7YWSAYdPiIOASmSJPVbKfLfR1/EUyHDikkD
RP7X12RqWOYsBs/4unpAUqBUBV6BGDkIRT6YseVw1q6p9LhV8Aa+GoAjp5lhiETcQFzWT0VD57Hd
gb9a1VdMGpthAKzUcom/C3Fp8s+PlnnxywDmAgPvxzRBb4B7/ZfJ4mUTcuBx6L7mYQFCh3ypRa13
ktIdg2pdzGzRx0hy/LwxnLRgNsnWddl8tD59H7oFlZst3xiATfnhU4PmJ2BOrDjnaQtP08cfL3w3
FbzNSG3J/M+SYJ9UxboJKkaqppPA02kHEDYqaR1qgOkO3uG2JUB9T70tsZe5Du/TXKj5FUMRW9Yd
FWOa5Yldlg6bCljPfl8ebLfnxEsYCObqO5oMZfPdn4B1WKRvpXIlQTCNvM8timIiMjnJco3wxKMW
D0o7Wp85MUIt2Y9ANdbnVTmBftJD7+sHWfJfpl3elqwguxyCHc/Mzklc6HcNx7BqiUtHGEz0lDYo
H6ZD90dZHA4ykBF8WqXNd/L2SfmWwg9k4x89PefqXlEmY/O0EN7IK18Obpkt+zKL+NUGtT++HZX9
9tuMDKXcDdAzfLo9KTH6lLq6L65rF6zbcbLk3F4iU1rG8ziPM2NpDtNt5StAAiyXoaZZRFQWAaX8
ow9Tm9kmwl5B4uho61J5/PMDeCWn4WmH4S/yywRvi8EN9cyW4SfnbFvE6iYwjWbfy9TnHwiYl6aM
paC0+P9+Ri8Alu6dIvWKPGbIdVTSnHz1uAejU9BGOc0iZ3FcnI7PhC1gu6tuVU3cOY8MSb5hmhTV
zrYeRjTVVo4Tr9k7RsApYRGpz20RS9Dz8Vjot+HSRYpdklN1LYOmTP2yeUA72gXBgebUNlyEV9rM
KVzrEaMms1HMLbEzU+jb+gFWGhxUpshPPRvuXCzf+mZGLhl3sy75/R4Lo5U+hrXpc09WUIv1dIGs
SVOSyFa4e/iCrdnhaxiR6u1DlJHw5+veSXWbgSTaGCq7wNasAvthRfSAAMBOt/E7wMflT1no9I4+
R1K7/JRuIVJGJUD7Qv5kZAp0426wO8UlIafaftE0ltu1uFGOAzJGsswUXELyB7rEWX0MG9oPtzDh
sinC7ZyQAh8qbiRcfe9zMbr8IY5IjOOyShcXXh33uuEO4oYEirJbKYHwk2qOHFg/FKXe4EBLahui
21FOP4kQI91Tzw6OCRyUirWBowqAO4LbCub5Qtj0tnjklEveyt4ZtintRtsPHUyXxEhInZxT4EkK
y9FPAeJh7gIFVCExws6mLJtrTYwoP7Af8P7REWTvv41qSuWDSkQVrZZ3olPtzRiVzacI6X6kEyT+
wbYy5XVergffNA4A5DLhHBTBSK6JYnfLRc0wQKx33rLMDP9QolOkNYxKA4Njv0wdIgLP0yTH5aYC
xBj7aekUtx2hoXSxOBtuT7gt9IJoFZGP1AaWd5NYi9089AScxXMtpTFdVqnEr0JNRvJsejdEcPzW
Sqvlw7RpuWTdY9T0qdvedCgnNgcu5nmUIizELDd75WQlQWOZQFlGrZNz4qx3uNxUfkqdEtQV0MKK
Zdb/htRr44uy2C585qgkUagAIZXjLabp2+VYsW/UHMlt8CA120Yitd0eo+eSbuMSC6xkDKVO0VfZ
JVXFla/1th4HYPiew1IpezjelDArnke7mwFyjv2NnHybJbdEEsFTajF28S7olmbiZ5EHsa2CIzef
kWsWSIX0ARoDfaYNPtLzNTWk27pUmZrowEihGwFL6Y4Zy5NwZ2LFLmngszpo7iJzgXq3ZEDpfiCA
EBPo2i/eZQhf1z2FNUl12SUUi5Ff7VpgJ8SB5ZLXkV5EwFu+SSlFy33o1ttLVqmxZzjOPjY7KKa4
ZlkfljA33NsZTwt+IZYoTPqiVy0fCfp9N0BGs7ct1lYhXb6BieL0++e5l1V/uzlT1ztddKRvHwJ5
zvISPydpbOtKIz9E15306dSmFAWR4TymmCnJXex4+S/7LdWGKw5KqsH6AO09YGKX48rxjb7zuN3B
P4d1U0zb1xa3cxi4K+U3rtzvAMXT+sD6tD5bBqPS2TvBEA0TYP46M5mfBtYoRfE/9QLaJjlU8xub
fJsykRjrFOiu1Vr8L/Cg6+HRbOb6KbLtiDbHMPRFf/Zb+rgHv9Oj+AYaojcA1Da0rlAKBA7AGFH0
XwrW3PVQBW1Xv7tlveKn2hpQbxNJW9PtGlHT3NH+BxJLm3MSiDZA0MJ5713HBTg5TV6ob3AkpTNS
18ZsrCtwyshh0lChq+h5RgOL/Bz2xCHmrR7Ij0Owrrct/TpMC6DhYKntaCfIflSvkW2N7qNfA5fP
4hI67qYXr+0FLJiA224RuIkrXyHA5k1Wx8FaczpNyGBfzeGQ2iug0ZnJMdIJqq4n07TEQUdB5iQe
G7T1CZIputgi8Dcf+II/fue4yrbiBZkv0j4/U5LIsM7ePA74+nCQY8M9QblVCcF503qZRqS3HK0J
+M4hFbNFYq4K6pXeYup4xp2o/i9757Ect5Kl4VeZ6D1uwCTcYjbli6wiRYqkRG4QlIP3JpF4+vmS
VE9fUT1UzL5XN3glsQpAIvOc//ymLsX92LfQSfZm4xNDuSWtbJ7v5mGGnWr0Q2XcCkP0y8OAlSdJ
vp3nEermY8rMuHnw/K7ZM5CLFxiuk994m3BeinwfpQMmJgvzBvjUYV47dsIM/oUAb5VZUH1LbKiq
84bhjWq/h5nrjNAO/Kb2V7bTu4O5H6KqdYPNmJsu2agRjZt3BY3CyHNo7Q1lbfI9CRA2wCUk3Hi0
643lwov0th4WKEZMRAEXk+Hf81J9m6qIPOsWu+oaPZyEhMmx1JREd7r3jAuaRmyaSHYRxi0m3jf5
AZWWSzUWmZIXppuVrjVx2sTOaN8586SPlZCNhJe7DXT52HGA8zokwtM7XOmausIkmieyol2Ge00M
z9XpGxlcLm1sUJK6SQs39ewmZcYpQ0BEbJOgjtHMEO1Gt9Z1Cl6gunPwUXnwbRWE5iLcj22Zep/d
qidVfE/UMkZk+5gwynHTjK3LNun2PZV9kBvcpb2wXapgaVK7GWt4Ag17WRZgeSEvI0NGTIIcQifN
7WRV3uIcQmEXlEQVOk32FITjJhdKXYI3Osy5stMbYlnYnNHoMQWlCRThgRvUVL4+OQOEu3zTLk58
Pnv0F79ePk4CdWKxrglX4ZeZWU1k5ap3a/wl9n2Y6X2SGHdMhogcsUK+URU1vdU9h12o61USLtlt
7GFE5C4ZU9YoqDO/OsU12aTWDpWPrqWqxtclSxIO+h4RyOYN1o/R6Am12SAVn4iC5zwEp4JXgTKH
2YmJnXR5Zg9XukR6gRe9vtSn1M8TDB867iNKZo2QeaHU395yyCs1cAISWVjvVQq58EdB9BSFa8C5
wjcYewMS7uGfd2JpeYVWY+MsVKRkRPEb63Lw4ATmVqUCbB4ZlnLLUpM64NYt58j9TNYNWOfrY+TA
tKwH2r9xuAvaaOaKnayyeEZjP/nM+aoYs5vkwyIzMwofp9x3s/yQoLYs5VFQjk53C7IPrspaGg12
dt04pcmxMStdVJgDJtVgKrbSjXzgtSyWElDLmtepNDt/2MBvoEohW1hX81PddJ17gMfQT8EHBvZ2
nZ68yDf5PpDe9HvgOOi/iVrJKTLvil7oV6QtWw2w4nvLX4gmJMzPGWY3lIetpReYE41pa+9b28f5
ZRO/nq7JNBEWu4bbQKG6dpyGKhDnEF1vDp5ej1GRZVTWJncg+4ElM8ala/6//ttUJd3yAQstn+PS
gm/LGZYkcIAA8L0x1sW80+hv+/p65AOzt7uCDEkeatez8ZUnZ3am+GkKZIy9MtYxuc9b3bIWinUK
LZ73TMAE54EXlR1WZ0w54mnYxEUfWMyTB1I1KGplrXi2ozGVfFYFdXy6M5sp1WCFpUtrfCVp+WI/
TLvnqRt1bmifMzNnc1FSOCchrSGv4DPbrDMciXUTmDUuHZtpocTiNRIh5SWNJ895UO6iLh0JFe8S
UxM1T/vZdtr8eUqsmZtC7LGufPrYnKg1+jrouNp0Rjqltj874mCpQgqDOY5Nui/YzQ4/xfQs3RbZ
mjF/RXqCdso0JtNcExuS0I5MSYcxwCHwsGG4g5jmjMbakLgHfMC8QDfdvgelAUhkRqrH2DPsdCEf
k/Y73UV9FPPUhpIBQr2ZA2MJ12mHJokaJXTr5YG7rnfcxWrpeY+t3+AdoPsHlpPn8vFAydGit8qG
Pdk7NFgZDQmGqTNL/2AFVkKrkqN3+Pr66lVToUurwig1W161dYF/5jBNvV4YldT4kRE5Si9JsFRZ
XZtixkyDG7LojtsNjYEbKS1fv+J0y3Fz9rxc6CQnmWF/gUxivMHJe+mPAbY4BUxlm56Cgw0VRUwT
OMC52nmIcfg1oRg69qqsrXQlSgwfu/havnaNWPHnvKVtNuFYcabgHz2SyCW785bRuO4CXxuLgtxq
vnS9QF2Ef94C5+JpFeAMdiEmwpDhx8nUZPXLpKp4pKk16q8+kjZG6vicjNEwbI0ZFtPZbwBH+Iuw
ZJYPCvcn1trAYzQgYeR9mlaoyokRZhKVIJ56dmrY3+FWve4cRJ/qQhcvJ70q30eN/g1mhKQRWRED
RB0M/wYzCuYa/1zsj77M0aD7TM2QT9yNQThyEa56xNM80vc/8i2qBkxFMJhLOpiw7OA3QwTVVFVg
Dt7wxfWknha+Lo0igD77p6v7/aPwcKbGdfSAklHoG2TVJg5qmUAnvqQi0vtT7QmHZKGZzZq96/3L
ejMGEFg7h8DUjosE3fF+n4L2poWio8idL7NTYq13OSag697aHUTCa0i8vcVZuHg1m8ZI3EoPiDIV
bQCXfIDPdAUKoSdpIS2v3nted+afs7aqi3WLgES350yA9Cv56f2v/9utcoCFKWwxraIdt039538b
7MxdRGab9N3nIUXwBIHY7HRbyOFKC/X+R/225hyA4ZDRI5NHGyfQN0+FMiq14YA2z2ESOKMCgyal
68FafP2KeFEs/7jk3o7sLB4MFHobORQIO6b3v15c1/ZOEIPfPzci0XvUMPOyfRhTdvbb2CYmRW2i
kHqfYkLx83cEV2Z3zW5Xusf3r/3tbWZK7xKmqaf4vG6/TWG0TRmmC7HzBCZB6wiLGpQqqHzdzr//
SW/vsu06JleLQoFPAxzTqPrfHigqtzZwrMx6Gqvaz89DU+gDKs3o1A5TYuuq8f0P/NV+gaEJRhTA
zpAKXCbKwEe/fuCAGTabieqeuoq5JJ7hTqS3OTZFxXONurbAmTxJCTkISW+Goqa2738Brd3/ZYJD
qYUtoum4vo8U33XsX78BXWJSWI1fPRE8p+Jqy+x0ybegHkmY7V/LlqlLdGns4aTFQ/8JihvuoCGv
0oPgkxzl680pM8K9watcQ/EW16Rm0C0saNk5Evpckpe1CZzBCOQqtfKB3dqXrj4sMVqrp3qTRCYv
PvE8cDayzeCPgEeW7GYkrFMORLcNKObt4ZhCZYDUhM2hrq16DLnZLIwOlzhg5LTVx7nXpNQ2fu/o
Ix4SYcPX8l8B+p7Snl0zz21dNGUBEQUcr7ali+UoK1Hdrsw+ltz/IM46kEl7micNslQ5sOz7t/+3
BecLW5ieiwkClvq/Le2RziKBjKUe66R1qFnjZtAtULgMugL4CVm//5H6vf3XTJMlx1bLTJkZDcmM
ga8ZLn9f4wzKcL/sA/kYxp7GGMc09PIzVEI7x4SrR7lGRGGBCrTZzRY2CICwRam/zftf4+2VOw62
xeycXshlQ/R4c4hWXltJnmXymNfAnxe49Q3lvZ1LuzvZ/fCHaM23i9yhOMOGJhAeGrpAvM2nhfgW
p0nT909TSzDMg5v5ellkWaMrq/ev642jiv7tKEiY9WPYzLngmG8uLEZ9ViCJsu9xLoRgGgFfDogE
gFHpdNNMcjqsIFiU/McHsGFdzi7ZO5TCLqFFWoAEBEPLo/kijcSxERxhEbpQT2M6FPzieCsSnCk0
rDUbGgYIBkKUkuMUeBomzkumI3eTYTlcnJG7nEX4ketJEZocvV/TEGDZfIQumqpiV6HhFuf3b8Kb
+809ID3CMXlPcf/5fWLq4tePQf44349lpk/mqGZUgegQr53l4f2P0hbXf1/P+pmyeXkQfDyOxd/C
smEjg6laIroLRP3yWaMLdIqZhS71R7Z6tqBXrkcBKYy7gMZTo6Q/f+omtDopDYLJzXUFBvZ6oFE0
7HR2SWKlPBp5NhrLqedVxSMkbcpc7pUz0jBtkRXRHqfksdGW/Bz8MS3SQySDJDzenSUwF/5sqkv9
wBc341OMl+k4AjX9wZMFAgp91E30k8R1PuYfoxfQz33oUg0s/xyh8UaydjNmHpx7UQTK4ayUBSe4
/sN5G/z6+DRfhUm+aUOQczkLXfPNEm65gikwm+hrMTn+56yDCbqzGY8evDxoBBh/MuwQ5ISXCnVm
tGlEVB0w8yse8O43JwTTY8XQNHZWoaECbQE5tPcR/Wv/gVSaKVknwWQfEKjflIzavk6N6NE7d6QG
rJnleNeTG9WXCTaoZ06kRBt9JFO+MfrM+bQwR54uok5mLgFyoSmIFnXxf1iMgeagwGZ53YcdvqdI
jHaCwLWzr7oJgYpqt8zEi4ekLwQxRzZTgqwZgPPqXDLCG6ziCdaEe6lmyKircWlNa+M0nX9ncz4/
NwlS7FWEWyMQRoyRNmKQ6k76zviQOk4C7840RAUH2G0e8e8mL9Bouo+e6HvKomg8ZLiZ7BgTqGZd
MS+a17MMU2OFnHq6KCpsBzChBbBJsuzTGHik0gYYTcNC7+q7BTHFhvLTSED7DLE2PfNGDMr8Yquh
f7L8Rdwnozuuk9krL3O/T7dQutPL91+yXzdrFgRjZTYzl1JB2BQKbxZEDfzjtyjZvvG85g/Ep1b5
1ivqAQ54Z3r373/Yry/064f5EDP1MU8N97YiichUoCcPq2+e6Zdw0mbzzqrAV1dlmZ8n4WgSflyX
N4wIIZy//9m/rfyXy4QbxsiGTfwtbWJ0+7DORVd+a7EFIFG5aHD0KuEj/en4e/lN/zqGX65S2Db8
nDDE0Ch820TOeAzYE1yZb5bEW4f6g+NiVdPwpBtSYv3byi6j27RHsLMyCzdsNs6EJnk/pa63mQlk
zMhZG7zrzuvCi8rAKoHzFlsUcMXhoSwpXuyhKslDHCxxQwxF9aMkHuVUAc/eTLYi5iKjT8Up1DLx
mMzja6ckxWxl+KUHepMzi7NkCLDWheobmqmBUcLY7azYNZ/NeSDZi+f3h1rod56cLgMog7gvDmf0
25KAlJl+FoFavolR33wY3sneqbPiMC/zcwUn/dExwnkz2jFDj5YYrIOolFtt3l8Crl7MvzwZX5OD
BXwQC6Ki578pkGBolYwPEv9bPDI4AE5Dyz0HGEZseqYkw2YS5XzwywGPhNRoSqY9dXmowa3OU+NN
w6rwY+Oa2A5xQA0KcEZizVOJqgI74Nw4p6ryT8pRe3wAnTsw0OIaQ/+CipXBmFovw8zYBeF0tPab
EHmHTfO9Q6bxQ3lZeuX4+JfnIMWHFDela7RzxUAcYD+i+0jGe8h2+Y1RBRwQ3mzJnYM7DCqbLo3v
JG6sZCK1hJpOCAdDPBdiRgB+1mYMQjgTPwrXCE5posQnC1Q7WjF0QIL2/s3V9+7tvcXukhrUo5v1
37pNjkDCPHc/IqdSuFcG2dgPTYrXyIbwWfPKkvQSf/jEf0d7pDagxbFsLCWhq/1a71qmXXQlR+f3
rMnEBbCZUa6iURmXAJVoITHgYKcnZPtb45jFA0LD4ZSmoXljTKGz+8PV/760tMYCUSs+WzC/35JP
O1m6Pdaz1fd4ZsBA315HT3W3JNMGHwpCqLHBAeEoa9zjyeBL1CZLPBf+JZac4CRhiCe2gedlV3v+
53QoJg39AqFXRp+cEQb3h9Zx5itvTOJj7PqxWKHKsnGaIYEYmVVjliNKoaBeB4QMNnuD27LL8sE4
h5418Rekb5xeaKFqlhxn6NGbXSw5vdeolfJTyZiXitIppxjpUlFBKUFKv50Yej64E60ptUj/cbAx
jEnKAtVz50OXYSUyLlp7oH4fnDCtGLnCqENkPzNXGrwCD+0e7sNZNmFPYGWKvnXN/autI+QU2e1N
svM+IaZPP4/E3PwQeH9q36YME4eXp/MfncWdar7/9z+ev5UpyfM9RePX4e+qCXCrAFzi/7YHPD93
qniuvv2bf/SviBqwGR8KEFoGoFGT9/5Va4E9LjaAJh2MC80OSJHS4meanENkHLASuKbwdGVhOv+r
tXD8v4KAhs2nM4ZkCs30/6O1+HXTgd9u0mDiNGiiKqAveYFA/obqVOaYdeTILwe0pC4mW5NgWDfH
6r7UGVVxjK7ob7fnw+t+9l8okz/UKeXaf//j1yri5QN9h9ccWNOk4XwL1g1stYOB3/JhnrPuhuHE
hNDrj9a9vwJ0L5+iLQ+xY3Q9UOG3x+XgQkFu3WQmBIrwBmnP7U1eY1iS+qLBckmi1+87AkHbzLjt
pf8nQQQA1S+buf4COKji+uhoA2Purf3rzjqOlP+T8odDXWDRs5sl5mHQf80DA9bghFCyI0581lm4
5NXiio2NHGnrTWpg70qx+bGGxYz4LgrUGasiTvzYYp4fLDLfAfdrvhGUmhLFig5qmZsMvws3Qgez
HnBq+tEOKr91siDfLIxPD4lAPBsB816Untt+jtJW7RHlU8w3sYVCkr2L3g9+/nIwYaDceY7dXHU4
rN3ZSMU+DFgOX0ivb54JjE5NtqRJ/Uh6rmiqiumhGCu1h5pUnSKLjr2L0sBCs29XJzCr+olGunkk
wo5/KGeitPt2trcWMXO34USlQP9JANKRW4XfQgwKZOnICuHs7RiKz8r0e+z5ltS+UzVeif5cJ7hP
LdUJAA3XhSK2yQPy0+6mph8jYMWXlGODj18LCTznhczOA+RjuYGg2l1APGhv+nKILhYMVPYeHhjH
dlj4OvSoD6TzTA9ttngfeTr2dulNe1vZhBaP3tx+VQDoa6ZrrCFZKQRBJNcguOPJYJVlHjwZ8g7B
SWCcSE6MZxnpoW3Re4JpqHtQNHWvzK7/RMZecEJ0JI5tjEv0WCz9J8wbq9Nck3VSlgF3BPUdClIy
xjmNPfg+JDYVzbZv8C2UgCdbBE75beMlmv4VYw1g191XEfFjrIlYa2go2DNjIIk3oxjbrzM8s/vA
GBThLmNxrAMervKJw6XxgvTWO1VXbU2vL44NXimrYUGr7gsDzzIrym9jaUHywZ/nSpi+u8Zpavqe
mwqh8DDku5IkeDYNq34i8mB6iBA5nsN24lc5ido3CK1X1swVh+SDX0UQc9ae0brXBmPNtQi5Fri4
6JexnllPec5SnGDxfGcwpZjX414SC55ENIW48FSN2qBEEeTZNyP3NY+bZ78gSGKWmKFvhtlgi6+T
KLr1yFr56obmcq5kou5tSf58Be1kU3RtvjPyavhmZp51lwoS5ZK4wNbP4N72Mc9Rs/hAeFmiiJKn
76rj6pdc2fGqxfBsJYi32QuL9d/lE4lOsR9dFH3+KIlBvEjSrryOgx+MY+laUqMEEumj0j4mvftk
2qr9DLdzxFmJtbnCJyPd20grN0IUTxApp++DgICF0w2LEro3dl08KM83Bhz1RHMN/0VgISXd6xGe
yl2V9qQIuV79xJiT1ernxOHaUf3klK66zByD+INABaR0ZkG4DvCPfo6ZsFdrSkpYTx2Jmi8XF2iL
i77ujduZSdqwQci2nGWgetSjRn6rSBkKsAfl/liDFV3MRVauPWmmBwJvfBJSMKfcu3PafW0Khlis
2nz0yQ8K2s+UReEpMyGTbj1G21eDZ8eB/Sl4zeLD8hNDx7QbxWNq6civw+QsFfL+YUEEC3QoMYNu
cam/kLEzilsnx4GuJX393oKGvq4p5GB4aJZn2y7ejnXomquBtrnS1RNb01hdQZG0VwMr7EIY+YfB
7I0bCCK3hjteibIpid7x3Rs05+yd/uxcdW78MXKjq5Lae2P6vESwfJIj6M19j1oRZ55o3I5CfUmD
ctyKafyWJ3Z5NKr4qxpFckwWRN2VNTanupzktoDJvWZmPnxDXdSSo9FfzkMb7QrZWRfzAtfFUp2/
Lnw33sRNnF6JRaizETYT8sQluvCyAAM/AhjSoq0A6sOoPUKm1Amfs1i3ZuyuyjSfalQUxQ8GkwN8
M7fy92OPdjkU1S3dVLq1SyO8hHPenHsvkzsv4YVts9K6TFU0b0d87Y+L4kHa1mQezcrA8sWvFTNE
kjVraeAW5AS8lqgNsMTwmzWAtHkpIdUextj6iG1LuPOE35+sKnSKrc29/wpxSjKnbEODTKyFZ7iK
Cxx7MK1knG7Jp6qOuhMsD/iutjkeYxlik1KAtHOEee1GRf1Xp5bjnrR1zjwO8GA3JRxziT0PGP14
7S1Ip7WCbdHv4mlM5lWSY14WBvNT4E7ZCqOQ+bJC2Kkln/kjLgA1avLZU/sQ1rvEn4EQ59AN6O2A
TKgQnfaG6izYiRHh0LFhfzU3ik0Ep8pcgysN79VZFH1zKZdogaJt2kd7bvoN8BZvVY8nK71JVbMC
1YAxFGX6TAKdk2EfUSKQ76uDLAApDGw4O295blBJHm1VLncNoR/x2upD+ng3hMMVqQ9pjgB8Iu30
Ii9BFImgKFnu+MfAS2P6xLztxsd/ieJAWYiraZxWZhPsWogrW+K3lxUGOFAJQif77HsxfmimkjsR
kWEDZ9TYtQk+bmNc3hSWwVmOR8cxTQEgV2KaNrERY/kQxNa+SFnxnoP1TjDN0TaUkTjDuBHpKpfG
LR1+cGW1i7pQyOCgWbphIrat15XfRdxeYbLnn8J5IDtTSIkVTcEYE4OaBG0ogrljk5TE06eJ110W
aHsfx8zHTtd3pQ6QkUV/mag4D9aZlZnfm7IssQXwK2/emJk5HRkChrABjW4/WoX7KIsxTTdw7rKT
wP/oa+lknnm2ekFIgXYoytxHO+Fwxm4RDIiAqx7X6RkI1E/c6UudWfV6KKSuC5r2Zp6HYuO1E7hj
MJXppYFnJhC98jOf5VcmR2Ze3Sls+1qsu7knXFjWbnqYqyDq1xlM7msF+eqwJFXzBTcKo193Daki
PBtz9VIiIUvhHCqs5ZC5fXUCLnTZnEmmC9JIgjZJjDR3JuElMQOOQP2oiCTfNMqIbhHM6ncgp0zw
IwDoTeyOFERJWq7bpHGvlzQ1bo26aR7DCXRoN+ZpDvMED2m81XBK2Ahvbr5gUbQ028TlIVkLpzNc
lfbitfhqU5s0MEv135rMz5DQuADCK+A9DElnpewtZaj3cc5byjJdMFZbexI5bbiNR5LvVaeiW5aD
MHtJVgfBM0OX4ddfNnYbbRK310aCZW3cVkToPKS2E19jfZxvKtdrruLl5VuE7WfH0KliUdvqTXkp
1Q/GwMEqJR2y0CZV1ge2weqb00A7RgDhTZzaE1sl5gkQWsha3Ki+UfvEMsYHfBl4dlZrBNUazpva
x2g7L8H7uH4MLjcxY/p9TbH12GCJve6VLn/xMX/0BwwA7Z5LcGJh3QXlrH4ECnAJaRFuqVkaEjor
e7XCuBSPLhjtxTEn7fnm/U7pDTrz2kO8RBDgwYMy+G1ORGdDxWU6NRyIMWwvopDNkHLYr9Zt1nY3
ha5oFofU7IkH80T6k06JqLjZ4+D+qaGxfgWeX78L41Hk/S7kBz/UfeTf+sSxduqyydrhIFIqf9JJ
R/caorO9jQcZXShBQchQvCERBRDcB4LeZr3rHJahforRwN8aldNe9M6kLqHntJ/HUYjrKbXne0nF
/Qco6feADZqvAFmi1noiSnz7ZZnl5/5kOD3mdA5Z3X3lfUQd5K5xV0quDdQHG44iFpg1seJzBAQb
k3PqIq9mrJsb6mZfUAS9/zTfaOT1HWQUBz1FfylQ1LeNbzy2rBECMA6wDXGxhkIVbfpgbE+LxKoP
pmeyYWtetspxOHiikQoqa2heScDkNRVTfptJ0V44hbcccDOrvwF5+zeBFzdbWL0LepKubvEvco0/
gb7/ZiH6jh0AXphBCNfmLe3JHQ2H4B+JPAtQcq1wrM62bRkqsrtmdqe0khv0Rv4PwPPp8BIvhLzx
OciaT7KKnW3qUi4Zrow3Y1PW56mzxePUNNU5XZz80jRL5wkXl2Q+4zFVTZddkgSoqKx8YwqS2NKZ
F7pkKznEYepemxYBYB0ZqLdzQfwGBeSCabujyLqkmu/aUWKoyQ5ji9G4RUTqfcTPWP0og9h04e0J
Yaycnj3WEx51L0NXrD7ZwEjCpWanWaYviXP+0gLfplqhaGAnfqnV52ppbyqwPfaUUJftOQV9CGi5
EmbqfRRO3mztOWqItraCE+F/1KAWkEOMCe4DlEQS0ULXLp46Z8y9i6GAlX9C+xFzk1LMf4y5H+at
G+cJSV8Ye2LQ5aDncbq1aw9GLzZcUGU/4KdokbaDV8/Rh78ZH3NKGoLP9f+IKOjx34TUCn80heCA
zS4V9yWjwP6bXzhzw2lMTd+ZxIJuoijhimNyvrcY+9KRFDOlvD9jb2hguo0nRmwe6L7ZYgPRfzIz
Wk27stx17xp1ty6BiM9zR+MWJKL5orIx33Up+Z3jRHVl5pIVuQw0FEgdxwdMmp/8jv5xmS3STmXh
pJtOpRNNJfcuzGWQXiwLN59Dx3hNCrY4OG6wAU/3ZJex6QXg+UemkvXzjJ/Us1AWtaFd2Nj1Eeq5
c4YAs+iJW68g/q5GSdPvFVX/Cee3/tM8W86R4Uz9NOjeDgJPgXntMMm1wGSCfMwCG23M58tj15Or
k1W+g14j9W9KpxsfTGu0t3A+62e379K9KeiwGovuedNVCyfAUFv9JzsDUMJGsbkafFT4q0iwm6CL
CDb4mNMZRUJgc1pD+50OvTlW5BJY/OFgLu3Xl7BNgGd473SHKzcVy4Ho3PYCxSSonC05clBqcYQi
QFh2rvIBgEq7/UzqOVnNEpilx+v1FFtNd5EqCPdezI3rOED3ePSQtBdU00PAXGeFxCvdBxoBYgbR
XJVYEx2w5gAhkNXyI+AtXbZpsDCr9coP0+w3X4ZxoN023fjaqggtLInFWjOnctcVxImbl289ixAQ
CyUbC6PGo50hjiyOln5VZ72/42AnNw1gyRNRrONu7sqMeb5J8gL8dpAR3byms0kDj7tqe4NdKU+G
cAyWrT6L8RNk5gLWoy5zpI+g8aQkI3fzuFUalEDRry6X2FPneQJde1mG9gwEw/JuzcM8GuosYhAP
B6eRmxfEBzkxzilSDxpQkTJGpwsuKis9FGQyrwvYFKcx8tz1CzxgxAa3QbR0tgCO3HoN5C1poHZ5
AyAkk+QHnBl1XnjdqvWsYooRjGB0lB7oldnM+W3biLlcUQCH9CmUZGPtzx/aEcPNBEEqvk0MW47z
whXBCiIKNcYpc12HEggu0tG3McqaNdyIeosIAzgD4E5uK/z20TuV7rWde+5HCh6zA/ia+k9D1oEI
LiJvPy+YSaMEGmT7NSa5btubg7qvkKKjGuyKI6Mc3TcKtjU6+ujiBanB7t3EC83HiK9CQU0wrA3Y
0y5scY7Fx7/gNy+H5Kxj16o6EUc8X7+T6qvLZd/g8RUlxVLbmxjrvixNuMY7ZAHFkfzS6Na0iurU
1EQbtDB7T8HQt59rDAwPROSCqY0aTpRIqK8nQae1js2Bzd2w+2+kAddPM+YACEbb8ARBZNmR18st
TNy2wxnY4YHkZARse9qnbY+a7wCXPjzp9cxglG24J9HwsugJt1yHqU/Nm3f8cw5RdZnCJrhLNOpN
XaJPARq0JytgSYiFLOexjepndGLxtT82wEadXj+5oAFgJ1oVHpcTafTrpbwNQhDSOK/y21IilGN0
z46ER/fdy9mAuVh3MRKQeu2z5YM7AaJOhiuumZC6HBW4GJ7akDKkVbl9J0l4WIclHkVeTSVMFAXm
215m3TWe0xNwyINklF4cVWFWp8UZq5Nr8+KQtU4cAOXhY9/LDmkU1nAb1A/sZiKeHpSkTEaRE5zM
uiCisyStK2If+1zrTPjEK6IL8Atv/QIJMhMVx8Buoou4SuQGC/x807ObNGvanJzszJkVUs8UJwPN
TsmLvR8cBxS0huO4VuZUPxFkDEAtwYzRgNMqDBTODuRj0ln7Bm6GXjwv2+zsczdAjtQlbs/xJ7p6
1ayUXep+op9BoTpn/tAB2tw3PlW7gTJPrSfoM9e+yfaWTLxHeehwamEWQ4/nsNYMM7qdJXiZXcxl
iheo217IpgBE1FslYiOcNnOHiIjAznmUqQvqZSCRaUPOBywHQafxXrcgqfjqjCWKdee0/vjdr6J5
P/DVVxUFnrNOQ5qQBnfmL33ZUXK0/VIcETXSxDRpcm3DJp0ml7u2+IZzxNydVwX9jQQBMemGJtl+
pirJCF6ZFaZVhVmH1C2jm15JA/3jSraUE3WNv3SoJrWZRh64Csh4yG0g9ZcfX15MZK4cMShyu6+u
5EwlJ0QcK0boH0gkVbsyITy6hiCGHJ+qMva1CzvkovhaNP7iwsZKlzMWWXRk0le7uSe7QSy1t016
GtgXoNjvmydh05lKXQWouaUlw29vJHRn4orJQykyeRgD8bigMdssehIzAKhsR9fnw/J6DC7IFKn/
M6r8Xg3poP40qkRy8e6o8uq7/K/DM7nz4NDff5lXvv7Lf84rzb/gtlIjwr3VE8l/zirtv1z6F9oA
VMlQcvUY8+ewUrh/QQ3HUiVkLMkBqP3cfhrDCfsvD3opbQOMebyl/n/DyrezQ8Qd/CIPmioTS+gn
b+gKgqDEWOeQHfLKTdb4GZDb7sUP7zdqXGLzLxoGh43+kBBrPPh9Pv95M7kb6slocAVjH8sxeZv9
HodIf/LXTS6G7fsf9XZKqT9KcFt0vJTPHPjNR9Ul8cFZ7CyHeUqh0uNOegn9hwiVGocrbXB3KK3O
AHYgAiwkhuQPH//b7dQjZ5wdUJrgiIS88Nee3i4Wyj3E+gde1ju79D8hNf1D76h/xS83U38EhFcM
bnlutveGHNchu4bXYrWI8uTd7DoP+P3jxG7jsE7d+/392wnH4fePAwEnQAvImWrW1FPZv6EUTtwC
ckGVOAgJ3BDnpYVXRwiFOnej8qKYxL2IZEsdFrdY3boQqMoVuiRChDHWJxO9r8mP8G3CJzAWD/Lj
KP2QTqieiEcCCYxrrOTDrFrZrdXg2U/h2GUhWHBWOl/sDFNbxGk/KhFQeXY47T8oba5gYIWtfZgr
5yppibNwktzZjBhQP6gMIDz1YhnDcfM7ILo2LO9weYs/UcQjxS475waHY/fahbN562GQt5pg4AHf
DvHVCCiPt2YYbWpgBCpht2XqsSxHbFzPY2ZMO6csf8Clua1T8dVbghuYIuVaovK+aMz5KZ4EWWxU
4vTm/E5w02WTNwtW39pMuqusDT648nuXhO3RBzhplGds0pDwN2HT0Mtaelfz7OTr0PCiCzt2Hnwm
hhdZkg46RqZZkQHx3fGM8G5G/bxRVpZdLWEb3w2eYKga5GsznGJyuGPwRRlNVNRFtM3MOTlXPRVy
okn+gZKXbmx6+VZ2jDABSFUcHgdU3KSJwuAhDod01IRpOcSYlAxxDHbMy6qxIgtYoOu8exiTxqck
n7prCk9+D0lh9h2uVdNl0aXjAdSGAqqDYc9TdUnpK9vuXAPQ0/AxLSxlyBIp0aaToYibj6wwoFWj
vZvSwnxAHIuL/9SSLpak9vhI1FtrxWtTWScD29+7NGmXbZXW1irSKuKkRSS+kqkVHhe8X0604N1N
s1Tdh7LrT1GonMd2CYY7MTr5oTUS66zdYw4wgfFsXrwU+91q3lel85hQsqr/Ye/MduPG0i39Kv0C
NDgPjcYBmoxZoZAUGmz5hrAlmzM3Z+7Np++PysyqTDdO1an7vMlCZkEKKcQg//2vtb4VFtmY7HLP
kgfsjcEDbqB8z6qmu10STdyP1G+b/ahuiWs2FH+jOuwwB7evwl0pIZkL0cKQDsfEwB5vWD8zuS+p
e595/Q4AiMAKNsCFCIzkK4f79MiXfZZTcoKs2W5kMz+w2X7OmddDDRrO3q7Y3WDgLcIsnXrMlsn8
oMWzsTetTD9gpSwP1J3YRwdP+o2iIYNtZuKIO8xdvskVDTaLPGeiP1hxq771moAGz4fmPNHMc0NX
ibm3JKXpLlFk7FcVC/wibr1Nq7e8WlJYVL0HmgZ4giUM9IRUnVYU5yu9STTo+Qm5+zieb2Se55En
xpmQuJbu+4mux6qotJAoShLa8SjBAXBIs9xyPi1mapzBdPu7OHcDpi4Yx1XBKdX10m9WbH0OjEWx
AR30awZ04GBOFluO+AxyI3kshG6Hhsc7bWXUvFOdGU00d3Ao04ZNzIlg0/rGuknNATe0zUPeQj+u
2+U9Q1HyYcwUCqtzMh1jLRnp9dMfpKI9UIqEdkiaM0UASG9hiooSVLPnDosogeR+pkgMtN0OxoL1
rZ+YqAUB820vd22TWE+O0wRRbRRdfay9qb8ftcb6xn3bP2bVbO3ZrpG5IM7FqWHkL+TYzXKJy2Iw
yX1jZBCGXxLmd5ajIYMZYcx57cTchzhhtHD2YxGVTWxuCB6eOQrvUx4AYTXpOD+T9VBcVkZ96Sv/
WJIBKaoUymVs1FHidycb4D0seC3exNTt3CZx8SOWQR4tbb/1RtP+Bg+2+c5CbLrDE09TDa3f/oZb
gnuXqVyesemVR7cyu4PlZ8VGzMv8RciZhghUee4kQU4RPSzHWlJGKvOfAaCE1cypP8X4xB+sJXc3
VgmfwigriN90g1Gojpl/C86p53PiyveqUtodZky2NOjoReflL05KFxA4WBrC2q4c2YsgzeY2d4/S
b8s9hYr2mV3X3IZAs6e7qvc1ks66S/rXeyP8mYA5o7UbCIyTH/3c90jhS2NfOxk1J7AUUShVRpki
Cr9Bh+iBdlJxQ5jXOTiD49y5RMUOqZYkCJ/bKsE1QY8Kbz8u1mc8yhVLw8Df8SaVTxaiXgTNkbJu
bSjMR7sFvjFX1WesQvZX8tjpxUWb/NzXFr7/jFhZDj7gMhrNsCuqnCsPEexgF2XH4YiLjIfnT9oX
aPRrO7apSdwfeT7Oxym3uGe0UnjuzWBUykSvLvvxt7nibz/ivxnyMcaaDDX/vR/xBlTUX/uKf/+S
36f7wP7kMPHB9WNKsgNs3P+Y8HH7ftId5qd1wP6Y4/854TO3/T7RU11MQs7nIl3lFU4Jxn9iPzTs
XyZEWMZkxZG3gBlbDIi/TohtPPhlnkiXWFfD6RpwlsGaxKDMgDKZXmvIrnjmEo9zWEBpiC+C3i7c
4o6udTSDDexrHkvRgoE79ZQ4dDRPLhLW/YGUCGtwbhc83r2WGqtLkSLKeLuqmyp7vgygznAOKNOD
jm/32hpEG/qycs8U1fdvBU+vwc68ODJMjbVf6nqkogI0j75N1mOuetR8wGZnuBoZvKLAqPWW26CZ
L3vT6Hr9XIMUcKgc1LkFemRE+wPh7LG9z7W4eOzaOHjty8VKo64HlBV1HbrkjVt34GWFCr5oRBYE
L6HcZSthFGV7Nh06WUxFBexanrreiNzX1vPmjRaI+WuG1fh+cQZvJ0ZsgBm5VIpcJywTobBSCswG
oTX7YqnYRoxl+pXmO/xIvWUKjhtZ8CYC/62U6uLT2PURKVVHcqXx7TS61l3m8Ajn+Gdsh9wKImlR
/BBOFpLnmLMMYuBRMNRmFikh6wMmJjHCxiqpBFXhbMAkpEmquh+NsX+REByPFJby7Fo89QD6Xp00
RFhKCJEDNcJbOOfSMs/euR6chxzPGGwwYWp3aVX7e+m43aEX0jjP8VA/pYsHcMIfxb1AsIkmmaQi
sv3BvMXyaH7WYEbYodua1h17pHHDDCSiigDKEfohNWeDo6YN2Duer2aNRpXC95+1WO6smVNZaefU
Rqm4Xb5Sg9fsCHRpe8hXC/s3c3nTK9PD2mU0j4uu4suoteIseFbD5V80dSfHxZ0MYycnIFBMRX/8
Lzdfe0pvNcdsmhGUDGBsZLsJw053ylGi5/pUxf1cio03xC2MT7PTrr5m+OjRE96IednqaWzobx+3
ib/vqP/mjkqmZj13//d31HVtcvtDZm/irzuTjy/7g6evW590fbVqczNz183Jn+6qAXdVAA7YkJ0A
0zb/1x8mb48vYjGypmm45jAr//MuC1DfXFPvlhF4pA1JZvzX/3mT/zv5wZVcwgCs+1/+/c+ea+eX
kz7Wbl4eOLsNK4DFhv3LMZxVNphSwG5n+sIy9c2mL2I1h3qDzbUUaDXz7szRQB0yS/SVdhQmjpIu
YrNTHwRMkr0LnOm9s7i4KXyix0N+1ATK2vV+MPdQpEtUqFvaAw1JH6WCRTkr+5HoBZ9NXLnjR/9g
iZ7A0E8tr+dsi4XCnOBOh0BH6kqMK4+rofGjUY8YUgmru/M06K8lQhIERYZmc4zWqvWaPLSv0Vvq
ewztdDGqpQihWRQyPbtT3Tb+Y4qRWcxA1nxiuFujsgcO+HndVP1TjzxvbP3ctkr9c9Z6A+tKMHa+
if9Dr2r9JsO1OG4XvX2j0ajbeW2j7lFta2p/ocbwpa7Slq84fr3sN4PA3x/Af/MBNEw+Of/qA7j/
Ibok+/bnT9/vX/P7p8/XP/mk0shTf3xS7DUG/fvW0nc+ufRSmPD0XJwLxlp08cenj8XfHzONTn0F
sStWfjBdOW7+Jx82ohO/bKFIZgLPDxx2ojY6qMsL/XkLRaMwdjDhl5xEktcZY0M49DR6Y6z4Aqbk
kVbLA7mL9otfGV/UPBu7kQ17L6cTI7a/XSjbO1pzpY49myn8pFS0BmNR7julNxtPa+tomILup4on
F7+zR0zXZ9zQkrL5Skxav2pEGPeEfkfOM7TSNT619oDQMHsm3pUyUf+erqxNQY0sXhzskMPKW7Og
VW17zTQ3sKy6kz50K7npDtIGYeLBZpQoJdq4tzxQIOxshDd79InN45OZBZT5KRkf6RRuQlszHubF
cvb9kHx2bcYEc57LvVeV6e2gZwbOZH4mXa+ze8Ptu62jue09C2fUn/IFySMcLbkAeyLaVXnTNzES
5pws3Fqd3cjvWR0kN5TTL6FF1xkp5xZeMkatLXQvb48vv2e9VcptaVnvIA0tHJ1mvMkK10aUHL+Z
IDUjbZhOeVBUuypDdckXNC98CsmWvyoMTK++Vm2/Gz4aCLS7WFGyyJNdHhqL8670hHENGrP8MkxO
8xmz6a4K5ofFGKpr4aCjZaXfUQ/te0URxWN52zVWMm9Nf9KjlnXSl3ERGaYG5FKrh1FgWbCdCGFM
3WNrafGjyV38BmMJ/Upa5YC8AH19Bm+dXTpRzl8ICPbvgcMqQlYWqDHBHmPjCiwA6RRUZOELYgUj
RGxvZplTl1aB89KcnMNgoed5We6RFvCm8qVmgX7jlGmwJwFoXGxcDF4IkhMfRaI3VMG15urrsbCT
ZIE5glkZCYj0ZlOfOvqjKfPiRnxqtYW9YwtthqLkElsok2SVXfSBM6riybYz8XN+9cxJI5Ybw09x
zCx+yekRfvStGKJVlYlHoxDGxXKluLFnVNqEWNDXBp5SxuLJy5JdVizGrspJ8g06op9ypuwyDkVS
szKy5Za5mr/fDB7EwojGwoLUDS4g3/7W6lb5ojKlf+9GzzpqljXSUEUE7JCs/OsuJdnCG0j5C/1l
K2JQN54m4dQnOfAtqYOnBwJcnbo3Ey5NB2ducXD6iV++VYm6eqXOz1iB37xCqRM3VHTQQmkp/g6N
X/INjUGm7ZYdY71VE8VUcqjQVPn87TOoEF4oJfZN3PNU8HrpUL40Rp1dVItVhwlz2huj1fzA3i7v
45E068dPlse409jxGnx7jC/eQ7KkWpQ5nQNzL079B3vNWrBfqujMSe1T7dTjU5/beClc5bocCvjF
B6uiv210hmePEuOfZRnn5tGZfuPPCLXVgU3vsZrlXz+utNxB3AyXJJiAoSsTTAf5/C3Ld3FHKpFY
NNVwY+QsbfliB7P5ea61jNB+ZXsP+OntoyhieTUk4BZ2rCSvkxF0dDPxR8UDWJ80un2AbeJ9xRdf
De8DhtZLrQuXvj7cmm1smNdYz/3r3K4gaK5IOiQCJ/4amF2L07lKsxAFlm80+byip9gLlkmqPUIr
nvaLm4vHNmmDvSiHYPvx16LHWTxCDer9qC/iGnL1MPmYTXjnFA03Z6Pt7Th0/ZLkqZvw7ceV1uZR
RRMuC//IfP/V71jNmK0grJUvl75OL1Or2KX1T1OLSDA54mud+SznXZz4/q05jHf6nNynwLbDElIz
FNGfzhzcwADCxKSxkTO9q+ytnTWl+8FdXpKudzeOLv2z6/INMS9ui555p1EEVM1aXNnM0qxlWmLc
g7F3r3aTP/fQmS7uxD28MPyEJWVjUXNY21FWqQsZ7M0sQfvG4mTVXnxvDJq8M6SZ73yRKFzzGGv2
rijy0A8me6uaogK/2XaHaaJBcfCLNt1onfFeJzKaWvMHjeHipuXwe5NjjSApRXepZTpvnTEcak5u
cDTKqJhG685sk/hVS8wvsIhJSrBYXuq+2hHRHcJK1dNWqzCs5wjlyP8dhrPGdcXjyLwcTeC636vJ
iQhirIbgtN81g3ys87E5BV6xt6DSwzpd+ANjeNvJdozDfFYFbg/j2VV4szzUi0Kq6qj7pnXAH4ut
0B/xJdXFuhUcT02ygIUW4rXVKTeVIF/OqtC9U8eFv8+Vq2+cKX7VjaqNCAUTuVI/LdVcm8z3fmSm
l6E1tfpXz9Vg0RTF02D0+TelNOiyOYvDDINuhNurD+M+GE52ENvwNpeF+4E1lYckX1iXOcCvooXm
gCB+bKv+PVVDvNXh919k2s1I9BysB4wHpq5CwJTMpxPpOtSMC8fB4oHLqiPAFRt0/Sp7O5sQuqKK
lhF00qLZsNygAtkwmx89EfgtxGoai6nFsprm21gKaoB9uMS5MX3RwTNGuuBpH6CF7DV3fCPT+tqm
LIZVG1MH26iQlil8hdZcwLBytNvOdp5jVUND52MY5lmdfIHrSTNrb20G4nznmRPAliHBf8dROV09
JzOesU6uMwRCbASAV51myE74LUyKqPFL5s+5Nxah3dvVjz728h9D15WnoKPrtE565K4JbYtn+rwr
er42oXVbLYN+8eJcPFi2JTdJ2jJZkYEK56bzL83UkDqBKvx1Ng3r4rKMjxwmrJC212VT8iniTj5k
2LvS2mmjuKj8YI1mJ+dJDoVx6tlSEzLpF/eCzXvc+Ulb6XwkkpfBldqdCyszKixCpvwRkS3iLtG2
E2Scs+d0GDmMOibK2TqNGdrLzGNQjuIifMM72U4Vb+PWqbZx38YvQZsN1xlMe076EMoGwbhauwyJ
7xyZFIq9oYt2m8kyjsrZEfY27eTPujLpKoNd9Dx32XxoUq/97IKbx6Sm6k2yBPQne3MPgZFCMkJN
IIGZwqpp0k664AbWGAjAIqa7p6FNPcpjFe8oY/X5scp2r+zyO9Z74pRdPN8VrqbfdnHd7UpLdPvW
TKdonIs4Yma4lQLKqqbtExPHUOkvr3nXiWaTg/Ekotd20WIUBtpQX+4qWyfB1RX2Hqj8rcR9uO+E
xmNgjK2dU/bT/bL2u5Nt6nlyTf4dy8Dysc37+UB5gfZqDcEF7En/Y/7Ynbhq2AWNm+wIaJF3s9oE
QjmZkJEUVcgB3Awh9lx5goo7YKMjSapRhb1OdafVyL2cJeWK1vKoXMu7SEIQ4eD7+V7Vxp5gck+x
cbeFwJb8gEGxtwYeeROepu2U5eNWQt8+ZROtv2Pex8e5jc9Z0l7t2HE2Hq2URxjX8ibOfVjHmxzY
8JqpWa5Bwd3VuPFGutGmbd6smLl9UYElfQAqRn+kOfaIwvzCNjwBZK2ER0LSEt0qAmpXqsibSyWP
kvl3wek1Kvqvk6pwtooq8Y30GzMPHUBWeRny3AaSU7kZ1cdkJWCspoU/T2zFrFiYB56Gn2VlP2ho
sbuqDlCT7HF+RBNZtoZa+kuS00eaT459i03xS7tYNL427hUdmCLdZRiuaVCbG3KY+R3EV+c7TevI
pGa9fDd6Y7idK0/bZcb0o0tIkMyOOd36bPQ2APfsky05/YTETO6DuTTx8hHtShhVtnCBrI3SvK84
QVYi8Zh/m4dERZnW2XQsxPGJ8LJLYSpk26JFjJmmTEYx5bY8KptyL1nd7jGzP8GAlaFT2Dckgeew
LPN3z5yn0G6r7oLDPCqF/ZZSu7OhACU4KXIo9TY31qE/Ud3wXbfn4R22YH6e57pnju8Bl2ANOyL7
P+oTOc+wZZbRNsU0FMeFQE3PkGCrs511NK1SXPi57PTytk+rNw6gUFyF2Y50IOOou1F1LDZZnb61
VcVTX2urd29y13sWnNcdmJdp1xl698r44m7xhcjrEAdLxAx0tWgbvEOvT1CmzNI66XbQbjy18EkD
BPHijvN4AwILK2A5+Wyn1VDeFXW7+q/hn3yvsWUmYZxn8HuMlEeBHnQexIrMp6d3LgP/3U90bhxT
4hhXNGYfxoTXvC5WVX9f2MHgFIstW+OW7wV1NOpz/VQz9G8dY/FvYvqxdz03xq1vLEdShjVJJg5Z
IluKS5aM86sBHZGQlWcR+KtTrAZ5PlNUzovfQVuXd7nwIVvVWTA8QUbokng7CBKQlmCfTTxURdCU
aVrFzUs5cNf2E2H0qjp41pAdunZuDlKrfxRyyYB7xB7Hx/5cdGPFOavzr7QITPdJOjTk4wMMD3PL
dLtaPZ1E+FsKWahhD/z4xA/2zMEv3nhBKnZavoqWrpZ0f7vV/kduNYxia8bov1+7PopxSP/X5lsh
hr+sfn7/wj/kLPeTjVjlomlZwPrcfxaZYmC2P+krp4rsIWTHPy9eMawFNvtV38LoZRNp+scmCL8a
5aaITCB4ADisnqhf9qz/au9KdeJfV0FQNQxKgHQQxUZg6pDHf1kF6X09xDHVGDah8QcWtBB77c45
ViUgUY/ykY3OLHcl1DPtfWFzz51UcER9o4ymEPOTwrV8Y/WsJ4128A8FCDlYa3leR5hZMDK4dbot
huSaNBba7EATDGbvyLbrl3ks7meTUa6YEz/SaIAPDTfnJtnbWNCrVcS2C+4CrV2aj0NN5KhpTLac
VlJd7Hnqn2orwCrNinijsBe/69pIGYr1nAuakT5UuXh8UIEarjnGkH07OzbqVD5WVwLk40k0Pi4P
L0X5l21FC4TFzmkt+j6r2fWOVSJJiPH8QPcnQTz0oxXlhVhcKph0/dK5minD2VbxZpISM5xH8ogC
TDj4B7o4dDz1tMw3Tuuc9c4/wKy7NjqeMgYD45Y6mhtm0QqLckA+FjFoC5yU8Dj1VrtBb6qIC4Z8
Z210YZtQUpghNWIg6SL+WNXNMthkQx3NO1U00kVgiPBbkczfSTORNVFPnHSR08tkW5TLIzlFHtcq
fQngCD3PleMewRdNr7UhTCbGNtjoapUtm06Z+rYUuBGCaLX26DdTHTN11J2FW32bAYDV3gqQtt4S
CloKlt3oUkMeMsv3LMwY96ZQs4eWShAnV1doQ/4lSOi/2s5+a8kQg3g77yuz7w6m58i9V9UMkJlh
e3eyqoer5g1UviioBCmUy4UoXjgkmXP2CqrncgD1xVYrFgoXWS5WZZiPdnHRVAbJfaNVEqb6njqB
pcMblZeZlpb4d8HU0GFmTb1HHnciH1WfPA7UbvdKkMC5dkszgyMKQExrOT1Vg+jy+SEeimpft8L3
4KqRaJ3mXUASaVxQzZhAr6RcTOU+z/rY64/apFw/IdWck/Vid1CN0tzRuuvLjB/AJXAtb+esVk27
o3asxn9R6sZn4TfyYZbtAjWeGqKVz2jkIiq0RG4ybKxxpI34+LaZmrSXtHCwi5iLx3GAqgd5WxiY
T+kMbt+dJWkh6bZmfKW6XWsi7iRtE+ZFk77ETl1UF5qETSOqGqXfLdPsTrtS8+Y4GttUkC4c6vqk
ciM9iLrUttniWUnEaUg9dnHqYQvSOvm5yMqAx2DrWl/b1GaQSqrkDm5Ie+eSe98OU9NEbmrUMz26
jX676P1q9Gh1zq/lcgCY1tyzRq1fAkmwBqHbYG6m72kN7gZGhzMxZzHru/HRbzyNwrZ+8JBLBuls
DI3ncKgbNb3n08Jhn1qXQZGJXM0/ej9cx8mr71u/SfZea4epMTl3QT4lTzSZyRuM82yGWwbT1791
yP+RfdvAJf2vHoi3oh6+1X95FiIbrl/zDxGSB95qysBuyyMncGBG/S6D8Pz5xAyI2sgzTYerjOL5
h3kbeVLnOaXjr/vjCfq7LGLbn3AZIFoyZUE6/w+tHraFUeXPZuBVfHAN9LWPlmE8JqtK+Sd3brOI
AgCKIqTRNBitKHbAzwodm9tp6xbq4InCqsmtU5KVsThpboH7aFGZJel7HwMDDz3SmMRN9LSVwDba
ig1471F01pns9li42eBHGnWGiN+Vn7PFbs/cO/X33EokkW3OQ2O4PqNXjgxnkH2mueLZGwbPPHKj
nqYTJXLdzM6eQ0A6FJKuYbPEZalgQDfIT5FBA0PoKO2sj8TBwTX5sBvyemGFAqYclbNjTk+J59BU
pyKV+8YP19FHJ1QEyXdMlXy0aPvCu267aXZbTvilxnL0Dlo3dkc4uHkTsi+WD1OrgVEdzY0wAzaq
0uLTXw5VVCVi/anUkn+WTs8NiSXxZlTynAYGzSf5YnSGsZkLI6YlUJS5xPtisciixnKNsYqy6yMs
dqzUMTjavMv6Mhr3UOOcE4nn/h5yR+7ezIbnvPGOkLbD7Rx3T4vbLMehY5Fk33hdIott3sGssmeI
AvuO9lLAH9KceTTYYCPKg1cqw9DrHZ7jipqu2U7TwTpw3EgFVtm+aKbRu1lGWXecZzgmGqbcgmcY
83QKg6ST5nQ0eIoHWHTpg85cZghkbfzYia95XrPh1kOCGCz5te+VvC8hjcj3oF5bIAMMqUhjtK9Y
F7ChTmU8ehVeYHfI6BwGFRV7XxqQETanymA6Q9QoKDIbG96orojTSJVjfszsoLa2VEE+GAZ2Zz2r
upA+8PmuV+VEbV2Wc1nKQmxYkiaRZhrGyWd6AQOiLzs4DMWeer07I2s4srmjTT5XK02UlC6tI5qb
k5PvDx6uI4t3mx4lPz7oNR5JZCvFaCgpG1uCpf8mzKZ8M4fWsHZBQZCNs86SspyIaSJKSPhxEsZO
f+pRPkLbSspTXmW5Afhz/Jrm9jSwjbKdex6eZJmE3SRfk87Wb5LcRvuSjsZMBsjQ4+VuS9dq9sZi
yIca3s8eVLSf39m0X4ZV68/0tZs60QQjadf2oX7a+IVbH6dZdy7ZgHwQQs2wz/T8LKc6XnTOUzrU
yjH9xs/IepnYEquZ5OKmPeTe0XbPyLX9l1QW8dcUe/lOkGPcN9Cbt0Vb1KfR8Jpn1sEXaDbOw3pl
38VGr2883aq3QLtuF3Ah+DqbIfKtxsGX05gd70Cj/xQGj2LhFMmXpMmWm66157OYivLQl5CDFV77
fZ5Pa+NZH+NcbPp3cy76PcCW4DGxOXu7mNTO4ANeFlO/q628jTwtds/FMjlnCu20Q85S5rPTEjlk
EJDzWWaW+YoLQcpwVItIOD/r1tUlrb012IH+1DyfdNTAu7Erlnw4jkP5hgEviDpaIzGwjqoN2HS5
9mNjzTKNTG8Sb5BekycntxM9FDi9vw+VIGVJsIHvQbVO6Zcm2mGjhSRIy+Osu+JUMGbTqJTn4LIo
c7PqxD9gliKISqbeD2GY5bvBSQwu9HHIbowgHZ+IIK4rkKl46gHkcVmLq28qYF2oSk4RBweNoJYf
+gTdTn6nEUKGQeG/S04d90HpZ4cpFvW7l+nBptTB0oVNBW5wqwT19Uo3CPHn16Hq/KOy1vY4ru5H
A0JJFWLvMw/BaMURm5BnX8+NjYIr64We12aXvJy4s4+69VWUyRqzGLWNnA0730jddV4dfyZEYTTL
Vcggi2yvmz8XaY88YOXi1gRLjPvck29AXqbtRLveT4Z8LSrAxm1FmfZ7aZvWFzZUFSTaLLibSP3f
q5o1l1Emw73Zdc1at6Y/ehTqFFGPv7XdUUSXUMPU6t/ooe02NivcK1sDMURqTq2I1iottI0h+SkX
YvP1VHuvAGbZDC1cWmzMZvLmg5rg0SeEJ2vBnd8n0RB6/uTemu2SQLrX0KsTThEsfJobf3bSkwi6
5r41UKKGVp94Z4NU/cjYTD3CFG3ziNEUgBuL7Zb5rK8i8kRuaIC1OC4dBYSRbbY/QPZZW0MKPD6O
KW4lqNeIHWl3XmoxP5SetmV9GNy2k+mQfVFZGpPJ1IrbVDfaDcvh/CsLWUKrfdnceo2vHvXZ6DFR
w5+72jB+DpM/yKOQcQZSNUZrBEei33VTU3yuAtF+xgfe3desZkmaxtnNyKAaplSyPBuIaEyaglVr
N6ltrLB66m7dE4PhtxWRRO8Yjoy5E/Fnb3yGTIz+kdk9MPHMqSPX4RTX6ql+T9oEzISH6eJUzxyS
MOnPtGLnqirQPAl2crS2eB+H+YstObPQQe7ulazAreO6X06rgvZm8v21SMQ4E5IBT6Ob68FntTj9
QbcXHvQ+no01n99nO5ap7hkKRoN3fOrIPzgdBr8k9jN748/yPLaiI/UMsOE3eObfHqF/5xFicv1X
s/H/Lb99/1b9ZTbmlMaX/OEQsj/5bHpwH/+RbPzHaOz7n2xC1xbeINM1fnEIMRp7wKtptLJd11vj
lf90DJmmTVcIYzEjHMui/2RP9Is9z+a7sKbip2B8JyK5LrH+PBjnoC7snoXqgU0/5McsV6QPA7t/
+tN78rst8C82wL/O3x8vg6SGOwnjm0+U868vs4A8VdOC+6hfbLg3AlOCNer+HfF0SJP/+rV+sXWv
r0UE2rK4lWJ6JBP619fib5H3wWTFB2UIXH5uN926kIVO9gIfqHGrf8uyZsvy//16tEARQ9UNNoJU
vq3Hjz8dL2SBo9kgfsOpuENwi1sxnEVHgWAIGFqA2SJT/6L7rsUKYUzQIBz0AKCYYjbrPQR/XAzT
RCSOuRS3dc48TS81Hg8VdPr3GsQhefw+2LcxWaJ5gYKAum9S2Yz5QHUGPLWiDPal1g3PxuDWp2Ai
cK/FGGK4swH3Q0ipNxbZeUrd9eoICUht26GvHkzNXn4wpC3sIuzuxWuSW84X2RY4Bct1UluHxbSK
W6xmrs+DxhofSHVVPxdrEXfU2uXPpp7lYU2gaue0TJhGBnNuBK940AUKQ7vQ1uhPumB8VPPWSGWD
B8HqbzxjEBfOMDPlEIX1TS8T7UC0o90snTYfWgWrPaTIInYJ+JvirQf+enaXtZVZLCknqXb2Edp8
e6f3ZveaFVowF/D5O48mMk/Nydy/ArxxVH+GhpbvvA+xYP4QDvQPEUFf9YRxVRbyVWPAlGVegw/h
Ydb74D33+yZnjbFKE5WpkCm0VbHoEPNWsBs6RpGWoDSy2i7v9A+hw7UTcfZW9UOtOgi8fCwIkF83
5qqScMRBMLFX7QRr0zWVACBinKzXdFVY+lVrgX1I1bLUhx3PZcZBSVvxe7fqMylCjeryZpNYvnOT
BHgIaOl0UmxXvDlpHZe37ar3sHfWHqw6W876hxxEnKc4kiHSEYloQwauI7RHe9WQYlunOWvVlSyV
FWcAO+N70tNjV3wIUMuHGKWtuhRvQU8BlPvWDiBgjZki0XKlFXmsZVddCwQFEwtKV1Ekz0GvZVyk
qGDaqoctbO+iXs41wTgb4AVgIGwdw03+IaXJVVUj/ZV/w4NAvzuSG/2e1iZdVTi56nHxqswxud87
H2IdOz+bS5tPj1y1PGtNJmEd+CFXnc8hogmHAO2PmBoQy1UPBH5S3GWrRlisamHrDNSwD/4ViF8G
CWD5oo0dR7WFo7G56o3aqjzOgTs/1h9qJKfAnUKgrBEqvQ/JEqzdql8OH2Jm/SFsxh8ip/ub4gn0
FPlzWZXQ4kMUdT8EUoYkxFLQQwintKOsKmr6IanGH/Jq8ZvWKn9TXhdNtBysac96srvcTwb2aRAv
pvnJU3RWBgYTx8ZR6/zMcZrzldPqLggRv67387S43hep2Ym/84B3cKTzZ44vpAeUv+upyGSdllSD
CxxkXpLrVICN2VlNNnFEauGAhaLq6vk+QW7yrbBx2z69CWJtwqXQ45N4NZt07PJQr2ONXr1OBuZL
Ps6as2slju13j6YXHHtDOminQjXJ2D0S5Kirdm8EoGo1pykegwkmbocLc30xzzlMNNq/eLHSOvre
zZjUxuhaJ0dOgn5uVptj6FAQuncgepxmM27PhpTOAbboamQrVMZKZQlg1aQCREffrv/Zi934kSF0
/n/sndly3Ea6dV/lvAAciSkTuDwF1MjiUBQpkbpBkJSFeZ7x9P8CZXdL8mm7Hf+tIxwOO2yqWFVA
4hv2XvtNGgUIs4KN/c5KTfNYZqz8makXa5OYWWCHERPGq6ysy/ulILk1QOVFEhr6IstqacEGpe+Q
ixLSusrpsDCihmmFQxU601xpASkS7yiqutOKD0srEOkRttZXPuPl/DKZVvWrJcHM8IsgKcSAQd44
Sr3F72WYkSw3j+XREZl7m9mxfMnymt/PzAZ9R8h8fiHbnTCVFNJR4REzyH+zV4md4TTZR1N0DCDS
RC6+syAsCxGkVfgDEa5yeKAM5L7N/Pdn6z9V4F9UgaZNatZ3ZYj/0r38z7dt481LDsb/469NzpT0
e6X4bz/zWx2odIo9ln5yxbmg0F5HlL+NSJX5i0UNJihWvi3+vhuR2r+sazzDMRSlxc/7QoVPg9oS
6biOe079f9SBBvpzHRcVvyEvQrux1onfVTCOjn0/hvx+cJwWaRwcvE0S1uZflGZrmfcDk4EJLO8R
5+caRkAl+OOrBD3qPRPT/QHvFgSBQcCmcSbI0UWHJDYna/OYLYxQ/XLpqm/T/R+cKd+XoOv39YcX
Zw6MaJ6PDVH+T28RplAGMsBxDyEKUvZsDbTQYdJ5XVtAONRhrIVuXhEVW8Sm3y5z/OuksUjZYk41
uf11xOE96Bo0m5ln1lp96tdZW+skJH0nGZDHbm7APoXhct23KrjPMXJ/u//+3ptgiO6yK2JeTNn1
4yco0KKbebe4h3qZjO1klcsu13LrGKtxfqxN2OaBnoK91nKoTbqYqufRRexro7Pk94vd6U4WBurj
FbcuhiXeuysqanBSEGAuqCieM/pDHvfdbobYA652BTN9d2P8F72Aw0XgKGp0h9hcJX8OSGgts+9n
Nbo4fuCiNXC7MKjBSFWsd//8lX7uBN5fiQ4K0ggOJOBmP35YNuKovMKMDN+byQhNPl8eIdOnpoMe
J2zIq3/+eusV9PPljX7aoRzG3+qu5q7vbyJDb4si1zJejzDwCycKkpw+dM9//io/Nxu8qzUICdsI
ZFbD/NlR5TYcF9moOYfGAICGdOUrBoH4kLbOw5+/0HtX9tP7sQ26WcWNh+T150MhYSKErlo6BwOB
/nFREOXAGcf7eeaLm+ETUppEEsd62aX38wD/DhJ76lsJlLWoL5ar3LbrSwO8I97I1Q1b6agINoOO
wxHPSHAqM2BbMdfm4xDC3YKrI5DDhAk9DqCUNSegWu3njhEfWkO2n0a5xIc/f5Pme0raD+8SpA/9
IoShlblDmfLjtxYYQdZHSzMdxtU/zp4DfNTqKddWd3mZtgaT2fLrlDU4z1cPOhdvcsCp3+8GfXWo
r1716t223mFgr2UhPulGGt/Y7mx9VqvPnR3TttFH44Pu5nW2acYM160Msgdm2+4uWsA6dKtvPgqp
VYvVS5+GO52F52eOs/QgO/z2YU/Q37B68Hm6IOOGdYA4V8YHLHQzbEdc+xEejn1rls5Ds3r6E5RD
fqHXLN1RQb9FKE68vE3DI2AFSAYZBALkwFAC8pUXMATS3laDAfXbwhwqewlYoNPD8pA2ZfqxQ+kG
Cx7U2EoiIPhs/jLPcwvmHE5BmHbm3g4s4AWJjAwPWJ/0qaatix2Z4gGtCQV0GKVfKyRftArCBYiw
riQYEZeCWPIimp6UUxD+sFIUoD3hFF7JCgvd0S0x6LAqnXi1CubxeAuJpH4tksx+EQAatJXUEIFs
0FZ2g8a627fCmMW9ak55LvmtpV5v4d8ep0Erbsqggtw0EQAAyZEhqKaKvaiS8/p5+qytWGytPIl2
JUvo0E7sSLLhmCJxBOmTn62VRKG9Qyn0XCw3ek98w2ZeF9eC54uXrCQLA0PzsV8s86UJZHsH/aEt
jp3oUV+QfPuQWkSjw8UAXp5ueqKhXsqVmgHQX/NRhYK8J8CkecRR1Hslc36+GrT/iBvDwwiGI4rM
ixFAweFsG44dYSybWZsg8DeR8cWE+u43Uq8uc5NdxwH7Pm3lfQxh1vv9ygABPYqbUYgTnQq9bGhZ
m8SdQnTt4TXAvc/RShOJVq5IsBJGkkZ+mrv0xUDT4Y8QSj1t5ZF0dkDf0DT6GVXriNsDbkk5LBBM
BFEofVJrbPbp6tRKOnHwCnk6QcEeScXTlbYSUdJ2gsy3UlK0lZdSreSUCNiEB6EInAqARRTsPIyU
z2Mo3cWhI0GvgKv1+xAeS9O22pWN5Pncaciem8meXxI6nUsftySwkD8H2EUYSXWLXYhviE0fmqBZ
t45RMWUHfeXCqJLbRWrwYFCK1MaCFMYY0SoR5Vpv8NYH3iSS4q0ZrPApCfT+i1Tt/ASEfTzljjMc
08EFoRFW1rkR+NvrDjUyVO7h2OvcX9qcwpLM5jk0NyJRrX5EVagW5tq1zLe5CPPNBC/g0RrYVmIW
jY6CWJGthSzUS2a8BK7Zx3udPN5zPLE+LETOAhgxIoTYHml9TDLMya0A90lc9wjm0X+irUzhxRAR
MnTNWN7gd838oKIoWAaoms3KvKyM3PHjkCfHO4SdFARSiQZwqLzj5qQkkqWxmZGlRAKwaSfaT4s7
WrcGN+rNDGOo99Ogg4MqqpK0lBU862ZiOcxJ0rxFagp3ZN4qAOhdcS5spT9oYo0fKqvoFhAr1cnK
/GQFQf5YiLTGD7IJe1cPIAJBs0zvs9ACPr2S6lOxjH6sURfSNkIXScHojhZcpGplLJcAE451bLdf
Fg2GZZaAh00a3iSomeWaEEyCdlxQtvNsVjdmRKaFWvm5KPMJnJCEk/pJWYCvbsCSAvCPbt01qsfu
TYPJGLE8lm2Ft4uqAM6jB19DKtys/RQykfUYGvCbkCcq9sPQ8ZY0SV5Sh6IoZNmW2FvUa/bte64L
ZhPmeZ0B3T2Rmecq0oyoVcCpBpKoPydrToPketWJrPlKDTx8jAdSZ0ykuqeEhS/mSNsy9rqggwZl
bl+B0dLuZ14AQ0zGk3cJFE5CpgH2Z/JK2AdAbO3uCcvgn9Kwh7ds1H6jIv0JKMdVmxKloZCQk5lk
kGdLvWhe2ZOAjcihoDe9eTOYtbWrVpUDQZjSG7Ik2pUYvLYlfi49IJRj7LoYXfNob9m+3SHJd4dN
GoVwxEkPifZ8/Cp9ayynjs5Nm9cDVzMqgG4qUL6zkRN+YxqAitwgt/FsTjMQp8IxrOhmGo0pX47v
j/d/Gta/aFjR4NBg/meN6/826R9xLe8/8/vewv2F2TmyGZccOOMbdPG3fhWQi0T0INkkK3pPJIv/
kvSAaLFXSrBC8UNp+r2+1YRTwAqEMnzdAzgO1ebf0Leuzugfim1UHPxFDDIIQcRD9s/tHDAMw6qM
HqpX5jheb2vDTcMttF+CaDplYW0fmKQllEbjOH+xUeucEePjz3B0fbzHfSk2fVtpLxluyusUhv7N
gijyQSYJRHSJDscPW0vdRNnQ3s+Ivx/y1s72aT/EKEil/rmsAmebkVZxYrmz7ea2fmVklyAAdxok
RMk4wUOG1PsmqhSjJI9Wg4kv9CN4LOnJLbLiKlAmnCYguubUFdclFlXPzYLcp26LTvrQjjwySCDx
co3+09BCZKEo+LMNZ+YtItdsX2WOe+YGInhGycm4TFrv3qg4JYOEo/p6Jm6Jars06x3jhWyPLjR8
0t0YB4uW3sGV6q8DQ38AIYJ/TAY9GFnL1ZiuVyY+szna4FNiAq8PheE1edPdITSFKwb1bYvyGYFP
k8X93s5E9WUEekg9gKy+jptsX/Rl+lhbiYRiCcqENK4pObht1/mjNea+ULNObWn06CXj4LbrI4g3
iPTf3HmcnwrOoQsZLPPBnBO8EmYyXWzJh0NDFe/AVfVXYpL1a272kz8UodpVQzbsFXZeX8fEu7HS
IjsMxWiQoWP1XzTXhLJn012w2zYK6t8AS28PRI9KtCz81g4Q7lakKTnoG5i3+WFdMk0fmnpf14P9
lQcV9MUE6UKH82uP6x+MTB7ld/qiFmPnIjE9RTOZwFtQXv1VhQjyYzjH7rNaH/WIiKpTUDFVriDs
PuDCi9FSSnFNuQLel6dJ/CnorBZuv8g+wMeo9jnJfjjC61Ic7CkjmCbFVX4hKym+DkNr2c1KZbC0
Koc84rjSifbuyOKI0cOesQ2JO7fhWiEdWAb4ZKzsrUfIfBNICQZv6s0r2TGhzysZP/eOip/qKtJv
irCyL7mDsHOK5umGcETzysDpdWj6MrzFtdY+4BeEv5Pz3M21HjB6QLqSW9jOjVFXxnOBqP26Dq30
GOtZhVYlswA7pliu0GDZt1k1XhnRaHE54uvURLfto7B7iXqHxfo8YU4C76xeanP8FU57fgznasCh
mdvHsg6sHfni0A5VYXw0rfSNp3iF+Cm0jGe6hocShffHdg1fWRAzXcpIgg2fokA72Ro4OCopR9xE
A1na3ojn/6UNmoSgkJRWzGJi9xYHTrQvBn4ohAP56ADGIYJAQ30FhuiK8IF8O4KTPso+k75jZfkH
hf/j1cSs2mww6T10ZXEMjVGeyrHeF4UjPcbwSATjLEkvpq5n93aQHeQ8dicZLMXRSvPSbyuMhj2H
5XNXuvFR4cfbIXrGTEMawyYAFHfPdNr6dYFu7JkpccBLNKebpLLTJyW06VGRGn2hnCs9vlBFeRel
qAGp/e9Q9+7GTNZXNRurhLyPnd0l+R60j7gm9zPb19llCILhCUhi6afS1C+JCM1DAXoL09koBnzQ
Q/OGKJffxBL+KCa1L/Vx2g4ZLc82Uqbz1KkZSXLF/CbeAGomnmaZqZlIuNjTj2CBmWdbec0wSULg
NGw2YTBvmQoQJ7uUPUMp1x0eQ2yjySZLSdLOmrDmmCPNeZP1+XJValN9jVNJbHVde0qMtMHWHC6E
emQuo39Zs1JqCgx/WvyJvYw4ZqIV21IkwLCQxL1mxDBiCYrci5078ti2Nhh88JTdJe40Wk2CHWyc
fC8yIZAxQdp9J1qZdx5pd+JmcGgrnGDNRWDaIrcAwNyPLk+NmwVJ4Sd2j/EZ6dhnd+nkgSfiguay
HW7aEPcXJO3k3JKLyUBQc895bzV3XRLU14kY649aEGc374B4ohto890y9KE9Vlu7rc1PxN4bNPy8
yyZwyl00Jcav4Dz765Ge+8VCPMPDhd7yiSjf+LEzdGpE9lDuDktRCPQvSmF4haAm9CC603UWBqNr
rTzxevqArp0+Al69P88dg8rJcK6Qg9mIm3AHIIlPRi40fYSqatk13yzKeNoXMDXx1B1Td6kesz7Y
xzoZLOkcLHcpMj5mBgOurJkwicTrtcLCzTTtJETuG30IjRMMz/TzSGwkzkJJnB8y+euYW/yqDYzq
gChiKjdp3bjPqZSxnxejeMoCNumcTNEx6ICC4K+5W4DKvlXM0E9V52i7PFQtIsciO9qWFuzYvbYX
UmKcxxAQ5E4XtfgQDTFa+kEFmoclWu7MSDU3zczkgMnuG+JTjn+i1hciFSYr3E/mqBNpxNLLWDtL
kiuwjxQN0ZKbvsTrD2Ci6AVeXXwwFzQODc/+JAkfeptCBMtCnc0etpXuguU/O5QRtzTZqLA42AY2
Y8FKyqm/IqlKj0MWYcadRu0cG/l2dgqyLoYiPXR2/wxOgcV32WKJcVglv6adfLbj6EUE/VeVLc9O
Od0X+sLeaSGxi1wjQkMKNW+bOn7A6l6d8OCqB/RPxscUXuwb64jpUxPwg0MBR+lFxnPXpPjOeRfY
z+u2Hrp9Rie5yGtKrSKUm8Ug7mEbGyWAJlq5iMBYW/n9OPXOXd3Vs3xqZfAVlJOJ+WUY+eJYhBnI
DZB34FgRe+AV1bLPo6q8jqtaK58rDlBqL3fw9SkA1J8SUnFyNKb87ZgYPkVeeqWHM+LLJlbP9mzX
n4kiD5O7YIqyK6LS9OaBAV0U7HEuZSzCJkBkdMQhbpQvTjS12qNdB5ONvmDA8VdqcVoea8UMv9AE
9l63LHZQ+T+xNx03zURLTIZozBLX+jRpxniQcUVsJGORG/7PaedminIyi05xY51710BpILTS3qTQ
sj9qCg0LtchjsaA8jqShTjxBtA+RFodnluK6Fxb6fDOw3iXTsbFPCwJZMH3ji5W686lxJbMlS4Oc
UACcKfq13DIXoyefx2yu4viYBrtUSeD6ZdAdnMy0MJk68R4JrgAHZ11yOAQ+4xWiE60QSWeAIbXJ
jfjUiZDoV0ZQQukV8bey8+dQ1Z97cLKew3xkH9dDvEs63CdkaATbJs7KLdF6FZnfMH03XVC1Hv5w
59AL7OJdZuR7WwTiq9UHlNFVWsUTZBTgKl+kU0jnUwtbQLVvGJTqFCN+bVFxeHGdxXh4/mni/htj
BpuydVr9n7u4K1aQ/Vs6f792/O2Hfm/j9F+gB/3Of/sOqu+4v9A6rRxOxGWOvdoNf/dlkABOiI7L
4B/ThmQBgNHjd/EZpse1gaNT/G1X+XeaOP0PCxODuDSDnpCbROrGz6sgU5oR6TVBeBqwDYDVJ3r8
MurhAgSx6LhglXsaxGuijdOxYh8/bvDnutjph+7QqHzYm7Ve70UX48X+7mP8v3ZUBu/xx12OwUdi
sy00aHMZP/20O5paDqLUoG5Q4JbKW9dNxa2zYG/eQNG0CeLqQbnolmZt4ybgMDFdCvKh9XKcf8EX
xBj6pYX3VTfbalYA7hFPhzdzVBMSbUFufGbFil1tmw2EuSwIfhw/sxOE37SZTssMW3ZseAAcLL4l
iA2OfD0brXTySwvb3GM0D+EBiVjOI9u1s/qeEEiY2xbz5XxDzLCLaJocmtKYk+3UgCp3+gh4hzs6
5t2iy/7RLWkkx6bOsT1kRsbMFjz3KwW3gCAAnH6FvaPWjVFLwYJO7UnfDQEGk1MHN4Z57DDTgYBE
Rh1Tt1iZw3EHOu8jrCVt38RLc6rDRN/3dLdvsYiaW9LKJl8mLSd9eapK2T4oqoo73QVsoNq+uwJI
jgtGG+C8MyWF4Okm8qa2zPlchNFOi7G+baJeL+81y30WJqsGLW7LkvTNLFrDjSuw/r09XmthqV2W
PnUnT9GUbcd4mM6hWqh+wuy2mXueywuGjU07MrbbOalmvTKnIsO1itrNxKhh8XqTaLB7Vi/V/RAX
pkeWdH5nsysBOmESy3xtFlmLHzVsIuwhWny7LPUWx6ixq90M56wQE3WWWRwnWdn7LMuLXaW6KGXE
JnuvNRGqL4XSDxNgaxLGeQiw+KoZgFbl0eKJ4el1KC986vWVI9MGznomTqFuIseC23jCwZmFflCI
7Knq9PahXDen9Wqd8VKg2h/qNl5uTNa8Z3MQ6kuoIkkIa1dvGR9gHaKy8bJ5wDAUl53EXTJYu6XG
tLjhjI9eUi77DSO6ycOvBzMcLCgDxWG8cYGHXtlj228zK3b3FpGB205biCQYkXkvRWfeRwz4dkST
GyxX4ohLGnBKsGMB0c7QtC35RF6D5ZFsCmzVcfut7Y76ixHS2+RsSX6lhAmua/BRPqT85mBVFgk1
JCjJZ1CtC/ogBplHY5AJAoHRnOmIujWtB0Qrqitlt7DLjTpXBi7bmqRZtLMzrsYsXDaS7vyBkQXi
IAs709GdGv3KrezS3k58jsdBLQ35YnoGPByDyRU6Jj49nnyLZw3JltI+2mUgqBA7OoH1ljPGkLR3
IwYlTA5nN3NdPj6kC9e2nQQ7moVgDQVY767IWTVXAGmH/SAzEyZ1B7dNFSK29yot5THtmkc3GpdX
xQIFk1ZrHV3gUVDy0Qn5FbaFG07C8RmAhtNsKge2EFvKhZCENG5Sl1yCYpyxozXqcxEot/ftumFh
VDKMG27MvLKOk77QfuWkriFqHLooP8+lgqtOjM9wLEPMrAxBMkwcCf6eW7ssZQORITRu28waLwho
sW4sRTTALC7a7NbixtiP5AdhoYNOou2aVq8I4GmA1EiOgyvSKegJgbjnHyHl1nAczI6ov8wwr4N6
rM8akJjWV2YtbmMnKR8UjN3M13s07IIW+iy5Rl02pnN0Gha7uWYrE2EVG9PHCor7g2N31FkzyRZ5
NaZoskoOX7tN07ckRIWFTj8uEHGZjbxr4znTniDhLWA70f3dG+boxFsl8pAvpWpks7NE7v7akGZ6
mnN9fA4dMPTDrA/3wLnqA/kF/kIwbLMJ+zI6sFIiYarDL3sVuSD41Dg0H+CRL8km0GV0WbU8n0oU
bvcKkb9+aJs2vLMsq4JbwRotw2MTtZ9L3OQkgaBKs/fNDPEjQD/4ghS0BkmiT8N1h3mNflnHiIGB
D3EGTsCO/NBpbVztoeXl8IsMXznf3XtWbOOuVrL9TOAFL4EzezlbnM27ZDaTY5NiccMjX285G6Zj
otLgaUgHnb9x0XHOc5MjjUuxzWAW3tBCah7LEKPwErtWZz203RBRrRHB6mCLdnKnMQ6OQ1f3V50j
5fvXdtCc6CoHN422zuRNDrratpF8S0wx+qNjVVSxk/kx1rvqmFRK3blmpPOq+ZtRty4Xop2at5NW
nemSOXJsQP+zE7xNbXlkZ5JviB+BzqTnmu8ItjZVZSU3s12qvVVqFT+AFua24Ea3NmPsjDd2bwjP
MDAx5tFMwAMGeNhpQvucjCl6BHgmVzS4JIEQD1c8W7Y7vA0m0c8pIgEfnde0X+uS10xLyzeuUtv0
LGZvHB0QDJ3tHAXRuS2Hgd7aoWo3nZpZqE2DCfOsZaGOq0WbLR8yoGvuZsxLpT8tvfgok64rtrWs
01erY/6Ep6bAPh9aIaTIpNXmhaq7y6cN4fAj03umcXuEBYPm9WC2nuM2Sj9ireXril4Q67NjFBa6
CyE/pFNg4y7LobyYVqMWJIqRed3GI/7FFdJ+G6SFRTcdlZ9nGotd12u5X3aC7wvC3VxysyTFZ9Ou
c/7MePhi6EXKQpscSR6iTX7t1K1+bjnOuIvaeSGObDAw8cfCQNDtdEjelTLSF4DCz62mg4+b0YF5
QBWrExZDDTrC6GjWxoTVGdFbYUTdonLN78dIdDdlkswX7BPxhykbhOnLlnACZsuGtmNgcR+6Iw9r
1hDXkV1G/sSc3KB1Ro3vu8Rgr9jN2MSBlVuANFdyHt2KehuTqX513JopYrNo7klZ7bgWmDZG2Twp
3e2sQ1tAitEsRyeRigSPspfnjqW+tSHetsdZSI4KcnJMe+cauTXoHM4RctULiyUg5UlD7qaatQtD
kNza9zz0L9y1rNUE1wCx5WUmT0PS8CSw4rioD6RXWxNusoDNMh5M6q8yM50P5INaOP2Vhj4c5tuV
06QctJGLLdIpZZZcN4z9JsT+Kr9JCmf6iOW4vtfNUX2uwTztSxmCWydxW3vDNqmdnFLVmAraZmJM
ELKPx5+1rItRFfX7GD3UnYGtmQ68woAGErH66hak3XqZCMWxcpJMAPgYaFPNHgDdBFDA7K6kMxul
/FZk/7Ob+4vdnGL99V078gctqVcWxa9vXfzWd983dt9+7N9yUgz4dE/KoEsynDWh+99yUsVMhuYN
JZq+AoH/1dnBmEEoyupNspr7toP7vbOzxC80dtBsgNlgB3Lcv2crWgHiP/ZPq9jVEIblUHcK8XNr
Z0PSINA8HiBQhDpqgphxyVK4nt11T7jaXx3S0DcVOs9t0U+uh4yZ6nua05Ojp5UnOufBQZV4olhL
r6c+Ow8OG36lgcGrcR9DQGWmlgyuN/cWByZj5Z1l5sJnCMYF79TurnI19mkS1Y1yjUsVDMIHXl9s
EsqXrV4rDl503Zv3PNGERzFk4Fr4Sdo+DZnLXC8m+IiUUE/ayasEgOET0IAYAG2HVw6qOVZD8wQs
hzRFezA3yWJr2zxQH3Fv3qMjex049/nZ6ikr469MRkw02Sr20ENe9AithrEG2spq6raiqZ+knrik
1mM3GTXeHqxBg1VLIfxBU8cGG2tYdB2kPj4aQlvI/clNrM7pVyPVpo2UfJSl00D0qflDaSlNdmDh
I2+Bj4F8nTxuwYwR84Dilt9hqCxG+IHRbvrIKA8Jnd4Ou2sGGEvyX1PrAiqk264/mVjI52OXzJ/F
WPcjMx9BlZndlhJsuYRldnGRKWyzlpekzobsayEaLkZkFH3NL2RW6AHFEj5i52eVoNapf1l8naGw
HGqzoVKHbQs1YIYR4GbhG9nTMPBoWF3Biog2qwKOTmzSe/awBRxvQ1Y228jEbR8CJ0jxRbHkqrRs
2VULMpTR4dMzSYLyR1sBM9Ie3i+SuJ5ZH1l0qpXiOtBnk6PaAf8l3IeRBadnpPwtF/ZliPmlwgSa
MQsgFxEenKQyzKeTclHGDNV6FXX8vwQi3sQtQeF1iSpSAQv1ZCAnPiYurD7LKw/t4w3X89fJTRkq
G/zq2Ri/ogPnu1/4tySwp82ga8iqOqfFaFDyMzmfEsW04xuKjGtBceQ1bfP0/n3noQMojW2HR44p
8a4Rl4xycWOUNfPiXjrZSejhV25yrmpGdJQRXJ2O4lIhiC72wrqbH7OIf8Uu/8qohe9/Qo3DuBiu
MR+XstTDvPDNwxLk7gIncxpxHlxDpq7QrrRPKuUPlIpv2Om5mBzuxvcPo6i4KUZ4utewBV9zXG3b
QKj6BN3O3loBF22WtsFpZkd4n7do7AxgD0wfkCibXVXt4IKuCail8POGCNN6BRKMYdReMQmZ9mzO
9bNZB7H3rsxJ6RZwPpvneCQOj00zVxneCg+fUXrtGNyopuAgcAbaU0bN2VZwn+DRii9DZJNkul4g
yYIiRydZe8JUDq4CO0fZ03KJnK/bitz0FEai2E+MprcD8Sr+kDql9/7dAmI1CQsj5hpZHkcIl0BR
1a5njnw271c5+hdygavG3bMNosjLM3fHoCvzR43L+f0CWK9wbvELYdvF3pw5xtyB+9uCvXB4/5q7
fjS5D7iMkAx02wFF7UsV29rBjnirSJ6Y/ve6dghcMocTO35lHs9XoKcYzvn9XLwhW6FxN+dwqdbs
9OAkGqJ5kexMN/Zk750xedVQmiKAHItzkEJnZe4de/0itENoc5+Wi62DJYaRoCQXGdFvxVlrcb0v
BceXSnIqVA4HnQFAPFl7N8oIkMb4fg50dF6YSqUH98n0mwbhb220zXGUUAcUSAB/inOBRdBGp07W
pKdCncNt5KvTVOrug964RMgw94tOd191HCZMAgYPi2G1Cshib+zpSLlFykPucILlKjO/nU2Giyr+
/aYdYjlQ/2gP/NnRHSmDCI9s68JADN9lQCiNzdqVx87IxVRP1a5lDeClpO8RlSeK8ySt6aZX6Ve2
Z3w0wI68988aZwfStJw/stf5Xq2CWD8LbLevOTZH4Lo3U5kW3BlsaVDm1dneCeqv9VpIgpLcctPj
KI85TxhDxDu9ad7oS+wtodihRxH4MS9xlqdadKeN/Y0qUeBTOoenOZ5wN2kkR4Mv7GexNVIEecTP
A8r1l2z5nNoZwwZJRSC3rqMDbF6WJiEZspx89nUuXkVhPNhhmvmtM1bJ9Ry2/SkeiTncmCIgBzEI
dcARiaiTTVTG3V0UWpLCnp0CCouGjIDEm9MO+hOm1BaUXFQhpKtr7VQF/YsGg/ELrts3KxYl5DNz
Sr/CBtMWqAPasrQex/946Ap0rm6eTi6wGa02vSpBD5YDDNHg5hpQiHUnuHbHctHAvBZjewM7zlHH
AkNyfujmpdOe5pAk6ggTbQad3jW7DYBe0paIqgbfYA/SIBUPr5V2XxDzeIqUfPiuFLv7pgv/3kay
zn1/UIsrDNnsATFlC3hHP2v8M1czFgtv70HFM8ulJfoapzxcYKI99E1pcllx11kxV/qfv+4fvAzr
6wIuZB7tCGWKn3JU0JLT63dVf9DH98OOe9CM0y9AB8j3qdK/cE78wWOwvppC5WVYuosL56dXW8ZQ
IxO76A/ZzAWyVgJuir6FVGrx7X390wT8VRNAKMh3V8D/0QRkZfPy5YfknzVI5F9gAXYSgLUQmbAa
xFFDC/CvDoCNDXW+pA/FNObSC3AR/87c0lHhGabNusXFRiLXjdC/dzsumyLyh1H1mWpd+/wNgZ71
M3/SUY6jXDxleFSQzxEj9IMZRrABFoG2aFfMB2qypLCfOXP/1PwWNyXew6dSmpQITWrLXWOfTTfL
xy25spatVrHzDDlo5ZY7qXldaAZzc55XXRQKYFVoZ+N236dJNwX71CEmLD7b4ThQCjH9T4L+QHgW
r/UobGRXS8j8DoRfdNZ/y+0Z1xCfaI3z0QaKpfyELc7sYWm/h/5gAx3EMzJ80oBK+R4NlNQLLhLi
B8JRXVg790QIxTGFSudaKMx5EGngHfuCWUQG/lmbGZph0PVCRNtO9c9G9Jub8i/uGgOow59uRG+j
+Idb5rcf+H0bKn7hlqB3MIBrrJi6f98zDpwOGBz66qrCm8at8f094yrIrC41sXz3bv77nnF+ATIh
dKyZvyM8/sY98weOBPcLZqa1ATfp6P+AqQtGDWd5YdtHKG5V4JPol95Hq1HKtnjqATFqP7kUr7uK
FdsOOVZwcrKuenZREj7ahVM9W6zYPsGqQqo+Ian/7gD6Lx59/HYGUibACTZDB8aGP97R+AgbajvX
OiaDVb7YkTXdwcBZdf4rq6KOs3mPIWFgqlqm1rcL/j8aH01jxXb88OBd2X06Z5rEYcf84qfzBIBd
Vsk+ro8UK0/4tE34733sXqduU0qfRZs6GwJhAh+TVFeT5caP2BPiz9NSLF9Uj9TFr5bZPDEmbre4
o7N9lzV9inamlBcVORVw517BRhjz7qxXJo5xUK8bMg/IdZhyqIHW0Oa3kTGLylM6cDnh1DV2dbym
ft8vQDxZsmr1xgRAvRkSabBLYA9RtglHUuuUV6qFsttAWL2PirbYcbwVgFU75vu7sMaHCSGBNtKM
LfFJw5u0hQX20E/LStVls8SMVVbFTWOBf9UiXD34OczhMGt5AF90WUcQHRL7hZVEjdRORh7DbRZr
xoSkNnFye0P1rp/tMQl82czdJ2cMaAFjgd4PFmeEFpUvQK6Y+3k3Rpnc4+6PPc0yRgp7adT3LrkO
F9HGse7jDSYgrRTEQBVKNP+PvTNpbhw71/R/6XXDgXmI6O4FQYIzJVFTShuEpsQMHAwH06/vB6qs
e6uqr+3rRe+8cDgczkxJFHlwvu8dnjXnobcZpNEkQW+MLl1JfJSuI/Bjpv66tnMwanH3gGgeb8rO
GeSeZRQiZqnTDzsm0o19NpoUoyW2ptIMnnHrKOlrNcTKspHANibGvyNUbXXAA4gUxA6cht20mU1+
rali7izgIwoXcKSrwbJ+OOnkbmLLLm+zEjdkG9X0tEmLcm8T1gCbDBVFm81CEzTdYN1ObJu3M16f
zzrWITyoSeARx1jzSfX2uHyK66xPrHk6xsTDnLrpGhHKeYudTuxmdsZsnkW3m6DczEGndyiOTsoG
zK97hgO/r8t263apRlWGOx64n4dPRqrLnTvEAxt0x4q/TFyXN1oFFXuVlE7xhcU+o5l8ZpqDiY5c
hJGuxlOJIMYA7zR2yjqrvI8jJTUuEhw3g0UaFtiMtaZIKFqpHda4VCqEdeSnY0jc2hUdF8aUCRIk
Z5NudcS2zyzrC5LYWUwl1UoApFPP9C82yRuUcXy8Xtmb6IBtQ55GzsSzkd77H/aYEGudKPV6mxWD
7EjoybHhU1Er3UcZSoI9jYdKhjO1MpNNJ5tS2VQQ1c8oa+Q80WE7bSN7ZU7u6Sieph0VwlD2mKsB
JldlU0Rr2igi8QrYh5QpMG6rRK60yga5M6OWpo5iHgWEjJp4SAQrA6N6ayvy41oz5bzVR7XaT1mb
XdlOLodhzM8P3aK8oSHaueiyYmRXdI+vxn6F1UQcWvcY5bRhU0MZa1eI4u1zl9gpGkHS892PeAh2
dTXSfFsN4gUSWfUy9LrXIl6xFlrHAx/kDZ4oQKJSHeW7mjZSPdPlY6kXLxy4WwhdVG8NaDVr/b2x
+j7K0WB5nZDrdACnLudoBiVsYUHMT3gM0I78DCAoRYHjElSd1zwJtOnNkrJRxcHF5Mh/ZREhDt5H
kxZhpq1Qe/sfsHLyhEUQyPI3OXUFb51mbo/VItKi5vAdY6NBux2o5EsRxRsSbK6e30zfOi+bW9aD
UH1GEnUIwea3JoxRGgvFt1KMVRDV2F0EZPaaaMnsbNCVC6VBYx6+9WZ9kZ7LbxXa/FakYbOFcl0u
QrWCPX8C2bLo1+wN0bKrb11bfmvc8SJ3V4vwHX9r4O4ih4eQanBZM99nQ1u9t1r3SAGNve89L7W2
2iKqy299XckWrd391t21bw2eQCYizCLMa1KlXs7ow5pXZipP8SLh65kcFxKWtD4sfJIL9U0j9YS0
nOqVMkPhsMaTmafVEa9EfJLfXgEc90TmudlZG3cxExjftgKdNmekaMwG2bfvAMs8rpxvN4L27Uyw
v10K8tuxMH27F1iW4mTQvl0NnOORb0WWGeCUjFZtYbTP38/wf49b/+TiyJ1OJ9j99610zxOAuDL6
o+Dy6+/8ujt+l/pbhu6QicK2pjn/qbhoGlPVUtaG5PGrpOP3cWvp7yAJxYXFMQmGLLeWX+PWIrgw
HeGywy7MlYbr1L9wdfyL3IJPzVo6AfDlURZoQiT4890slIOWWJgrLrL4jNp8Hefvf3g1/ovL35KC
/8P16//5AlyP/9ht0IwGS+2RL4BaytxEMb33lvSXxGM3//mPv5S1XCT/9LWohuBurlM6ADEW9ejP
X2vSWvjVuamdUyuflmGv+DX8gbPNauu1TcfI/Yh5oHTqFrNqy4e0yq0pKQ8kxuqo+Kzq75b3SJox
m/otWCR1i9VafmED4Eg4ycZcGoVVm3bh/LemYTcl8GrTqxk+THUXpEszccsz+zatK+qKJ6wJENv0
pc0Y1Z9II0YkhavR0GP7ptCtqOPsvvb0qG+I0Je9Q/9Z5RLaxcfDWVpK/dBoInmcxlwe87AG+TTj
ohuCgietURwd7Mxra7TnCwqYNbySa7Z5GESc3G6nN/h6LdO4MRWEgWPaeXDmBjCAZrkx+ij0FDhp
v83Czvdg/O9T479jwNVxufLm/PunxjlBqm3/wgn59bd+nzk9uB6GwU6FjyXm3GWw/D1I6fyNo4Em
HNempAS/KV/r94PD+5vBUQKZh1nr1wrn94ODuiCPT7inGYR2CVNa/8rBofGx+svHjTYc1opgj3S+
QRW/758/bkaceUVnQiAuMbrHNUlg06b2FnbYLum0UWwyE/8WRqReNMGoQLXe2Gzlv0ayaZjmuFWt
hJza84hB3UM1ZUJ9HufcNJ80DxDoemi198jVo8eCActPItt67k2zO9dq1N3Og0eCI6lSkg9VrDhn
djgLfc9mSbxV0jjbLff1o5Ny86I6+i6nvOVdGcxwOqptPbor0qvdqU+BmD8aWSidUzvXs4rLxB5w
DpmkBD/TeWpWpd6CILHZmnspktNE+w/XKnooG5USXceQL0NqDTHqXV8o58xIrHlV418UGPIt6z7C
zcZsCQAx24g8ZLiElLCiUbec6VNOe3vP6Np+Ok1V39umpNcdx+dWH9NPOsKnTeIkEBvVmrtWz6Sy
5XiBsGJkt6SPwnTHHzHO9IqQ/uyogmdTbnTNCsCdsek05W3MFpFbpV1iAeEqSDCeseGsweTau1he
5tipLXbySnvFG2qde88aN1onHW0vcSZWRxqDwqe5cJ174VjhQ9NNurtnuWUoGI+ElR+B1S9tZ02Y
/iDUEW8UHoR+ZjsOrwEemlpSNWljaTl2wuG1lMUAXhdXJRnKaRqOnewW1EskYlLh9nytS4JQ6jaM
oKNmGg21HUVnK70bKAoYZqq/uTly62UxGLhTGO7MqtB/iNmYSGhxmj8QwsiXnj0oaztTUd38KWkQ
+R8j13EclRSZqY/gR7rca9utLtNJbfdxZDEmFRSDJNpb1M4NdWskMlaWldPR35pQM4V5ma1wwGkb
Uuvkldo+6eerS1pi48X4wTLAN5ielyC9iT/Jj20qHhrZYSzNGXQowbP0YZPPYU/lBEu9UnEeMoAW
haXvKbs7W5OLUo6rzkmqi0n9JbnkbGuOBfUDWRkgFrWPihJTCwcxhnxIFETzSN1WP71o6jAHjpOE
QdhP92qetvu6iePNbNfpqabtbi8s6DDsUslUKSWOn1ZrN62CCbMwx+RgwlMMBrdKjko+zXu15qOp
27n+6E36K62Hpl9rkbNKqebzzS6larJ0uu5gGVgEMYq9NxWgwyYxo2NtO2hKTLUbiOjbSvH81hQy
MGf0sUyp10mhlIjJCrZloWHdjeL4CwjrD2cEmOyFlVjZtQrV1mwy+JOmS0OEnKJlS1Su8GMyZ6Tz
fZfgd9Kg/a163eJy3vCg5btPjymQAyrvR5yCmmHIL5GLifWCwYvDh22HoWudOWKxSMzdDuV7Xw7W
fW3kV3bAp1kLtx5jl0+9wQPl/duKNs8DuZ8rwuWe2m0dAyECUcqrH7EhcXvzsa3rrTuN51RXRmY5
Sc2nyJFcw5mIUWg+Ac0j31gW7Vor8q/cVBu8G4MNUSiW94lSYo7TNN/rUN3rzuIQTNyzKajtT2HX
UBbqaSQIdfNOlXG5KcamxI9CNaAfi1bDjUIdtN4WrU/HIfuAJv+YKcJGL1W9g81xSSjKCFdjaKQX
OH7pTlI+uuZTod0BmrzrUwpwXH6ouSovo2umbzDfDFzgocOGHEvhUdDve030mmyqIGHBL6wJxCiW
bHL8Q1XafpXr409829ouciicoSGSQKHmTr6lhN6BMlhj03Ks33UGmwp6Qb19ljrX0G7uhr5TA44J
91iR0HCAK9jdM+eKXOvE7vqVMLr0wpajR7fPuq3KLyqAIikvDDjx1RhH79yM6pXK147KqOKljXTd
Tz15g3M2KBdPA4XhsKHL9traJacL+MNQqmlAO4jBt1eZb7GZXEBa83SoaWvJNG+bpN1DXmZ2oEP3
vR+y4SzocfJHrUsfHSV9tCKCebnSv7Wz98OO9L0uLZv3sRRBQT/cKtaHoB2afWWnW09PQ17F2rws
/IEt3pKPklTIxmKQ3qmd/kBiGa5kD44Io2mOOb4eCBprxlV64pS38ZOd6fNKz+eNWpmMu63YYNFd
dhotPgDc+stZKhT31m2NbZuk43XkVwctjrimzzHqvmaosj9y1nK0Zjh81BT4wNT0n52Jfvk6OyC+
dIHF7uTIQshd1T2gAJYxVexnU+5u81HO+7jqdp1ID30SZuw8VZwgXBdX+EoDHma5P4fEad3B9Cge
MqX5YWLP5sCuFPcy0cd1Fxd0cs1OU59zmZCmHPpqI1IrfheI5D68SEAEuHbLIX/UzH4HWvDs9VBm
SaR6G53C+H5qL3XiFB+AmnaIQD/wIAOx5OexIVlkTOZOcuynZXcDrsGMQxcLDmTdy2iZQC8YayCN
zLF2tBIrCuDbTjQrRMZLWElQeqoGjlxpOnzBLnsiv8eocBspfcvqtYltv+O5JpKh3E0VF2xGOREA
3ZAnPSpDP9EJoXpLsDM0lEe2qsvjeYjWFfUsKPqXQXX0J0qlyhs1EoAEzCmnXWoFBUVey1RBFm2z
+TD2xqPJxv5daXol2oUFDT2B5QwGGi01W3SZmdXU73jOYiHqvA8YMLdajBOrM4fu2lrlLehqxa8z
5a6YYnmTjclz2xhEKUbwCoQzn6E/5g+Asg466KSNxo+31sucoCQawm7QpvAtBcAC5DJs9gapxk1a
gXO2c5vhwRUZrfRAy5K2f/Eitt+l6irnqB+yJ+pMBzidrfvTlla0ZomoA8U08jfGp+neIS6/yqT7
YmQW5iS3cJ4cB5gaWAr81U6cPpRRqa7GQW23IJeLlWGMeJ3N5UPELwzvAoWLAflFDmSPby9qWqqP
0k/RZO+TqjhXj/Xis9H2G2jI8SVXM2s9kTBneSo0kBIkMMl4CEC2Qm3yYzvPuNWkZCnfltEZ/OSO
ziVqcC1HbKT0QEgUREg4bmN5h73A3c2OXT8rtCVWJNkfevw4yJAJBhKPzp8TlrrPOnM/OJ1zkju2
t5ZNKB8BmRxtsrxb4TXT2hqUZEN9Aw+IxLPXnY7PJrZ0lT7WKtUvJcUA1Btb9SnF+027dTudCnPw
dgOr3DVNUh9gtTRfsozTboXotXsOyHbcGPjk3ZXdsWjfmtj9AjzEGQ+vVilfiL0Zx8ierIDCyuRJ
HRqDGhM3x6WkmJNxX8DhfC9zy34n6BCv6rmLPGI8rLTIr2xmyWuuL3j0GVoZF+D+4MhZITWurksD
KziDymLOpmYjPBDUWBfcPPzYpQMYtSDUiiE+NnJwgqzoo3uP9W6jnblo+UXZP0HNYR0+fFa0SWxJ
A7x7LLcAGAsKNag42Ydlpa/m0fLYxKtbfnMHUCIwnZOefH9FrGw05WvfwUnQZ0HhiAiXLvSKLWxY
8wzMql1slqTJQ9GthKvlO6PTAYA1aX8o1WET0tec0kP+mLDn36IHucckLirmYbp4M8e7n2ZyOn3d
XBsWuFtVeyfIy6UpDatNWoSPWtQUq7zWoeKYGM1jIQi+NPSMpaRo7ancOHW+YxtJ50oz0j/m6Zpf
KXh/EmQGl6oqjhQal03XBmtd98Dssvh18LqTzSU/UF1e5sITj2NVVhtHxeVCLd9xIHW9TjW3WDOu
ENzoFBOIjiN4LubVvqrMqzdgILcj4yMv5WMlJutGsec7yCsqV2ZrCrC2mX4jurUwaWUxBJEYKh5g
tM6K/sQGsyU3UBSP2JAKYg8pj7sJt32q0W9HWs9PYwuTCFag6pQV82NRizGoWu51SRUmn1mjrbXR
me/mhHf6mNsEQajusEc3fKQ15lTH0kR1ovdY1uVPLsCYYOMWk9Vc+TFwR36l/c0Yt3EwU9vw2MB2
WuemjILaLL2NaXLh0WsXEJWS5mcqzvTVNGRFQL1pfbHd8F1tm2jtZaO9jYdsvKsn2ry91tbgITnc
fDTh3VDQdyEvLS8oFn5R1YM/t022ik11uuipd1CwzVC5URm4KPseU6QznFzD+ayYOXJNedHd+S0S
NhUxrTwx6k68GBkNGfMea0G/mUFH5/FPxa0laYlWPcFRFztqaG/rZBGdYo7IGJY63T9qAD+s4s7a
GFuDsiG9sjTshOnRBQvAXUE9qJn7aDkxJsNkfhsd+RHK6L2qMt4/lXEnu7NThY9U5XWYL8voVVGA
zksz33fJTK7CcE6z5/5wRYWA4lXbjAfkSo9c6ltCMm5KqWon0kR36cANTWlTUOBybhENoOZesrBC
HZuVW2nXvbvKinHmsQBWG/xWz/FAS10cTBT87hvewa9TE38Z4GlWRsguPjaw6MG9zCF5xlaBuJcW
1Qatr7jw2ALtN1ZGziWvahzc3E15N6Bz7Xo6Ony6zbJtmkCo9YXeqDGthYjSOhtJTJlAQxtL1I+D
ZF9OZqbfc7POiPXE5RbWFWVj0xwdB1XaQUPFGCIFYFC4DbTcp7dlomg/raSVxzlO7IMwXBCTOSZx
WYVTYA1m80CVd7V2G/2NOT49E3NhyI9gIs5R7/dtFZ2MkVyOJCF91mC2bujNJd5Tje467ZmYesdU
gg4Ty7qh9yk0KFHvS8NcRyOAuIIQ6yppu2jNfkNZlYZ6A6La9W2AURvCsCH8deo/YI69u4X0VoXu
vDlRzivGxfYMeKbcNem0t5p+JmlCIUZB10fVxg7PY+8Vm0Kyrl3HWNP3hBAsAMuY3C2xQ/PPt95A
0xyDlj1y5WPyD0w9pSd01P1qBKhEMDffc3fcUzST+mRM+2CxAlHQunDjCqvc5FmyTWNxw0DlXunP
MLeMw2xdjDF96TP05qXaBXO9CcoA8LMjLlPrHVGmMXxlqbnWQ3g1MiNFAkwDVUmvj87ULsV9OXWs
mUmHKRHhVda16rHL6u7QVsbPepbnyaMldZkv9Dm5aJzuG8hExS162BEOn03fZIZJM8+x3gzYvdGa
ujUtB8pxMFNifoUO4LM4R7bzRNq7JSSp1f64FOu34xiUmrqNBnYeeUe5pbDiKUD95J9yiezgx/ma
K3FnV915ElMKmjRczwB62DQwa+kGDe80Gq8G8tSoaaxsjNZX45FTmaqDXQyljjZAYXFxmQ4Dn1Sf
ECMgd9lxRtJDseYS+N476XuCUcA169uxq8Z9Ajd0zRh55Ih+ImhQBqYcN4xbvJO1yfG7vgVeRvXt
ZdakvnXHgVXKzIPX7Ix9I7TrlCqEkOSGHHjm17VGTEIhLPFcmwqrk2EY3EDPtQfOzqs+RRM/EQbp
zB6YvtzBjxpGwk6BfTbTOMlWYK2FyXCIURxWkHHf4WN7d2mEO4kb7Zb8Zby2R2N+xGxxS/i4o2RX
0yFaq0HXWoTcmgY0HJdlZW3nzgTV3EkfijD+crX60s76MXPtN5b3gcjfOq3Yys79CURJMOom04Z2
ktRvC29dAwrWAD6t57r/KWgdoacne43hz25qE6mX7jU/06n6zGeXfclMfc26LNkHkFbi6pKGr+B+
b5uYA9pvZWOPvlAByhay1w8K93qxoslDZ/vOYN7DQOQP8SQXNDatPFXUm5KC0WYddw49WvaR3Oix
US3ISqSi5JjlMmCTEx14ZNHsMWtOzRN6quVJqeZma7Z6jrfeNpt9ktfhrcup1mHk0Bqr4Hpcxy5k
4dnuHhTTLtqgwKY+BY2SDY2Pcsi6zWZOmDg+dEnjhulptU6XTD9ZIb7XSCqTiojomu9tNjpZh2Ea
uEsjV/9fdvbbr2ppsG//1yIhfnC54JyLu//z5/8JefqXwrj4FP/0P7BrJN10J7+a6frVypy/+pup
Z/mT/93/81eV/j/R8DQTX9Q/2sbvP9/iP7m/fv2N3xW8RabjbksFvYlXEDftf2zikfNYxRuaZeog
ihYq93/u4dW/xyilWsPDSIm8Z1nURgN9+v1n/6Wn/SNgN9Xnf1nDL/8CjDpokgayw2891X+o4Iec
WUsLdMUFZ5Wyj2gAq4+U+0w6Kx6NKq1oNeoFmNLDqHp2fj8nwvLeNd35irHq31MLYVi+VlFhaGvj
c+YoyRGXJ9vFnAKrEGuHjWgH29Gr1ooxA88GDBkBb4uGoX5UyzrkAfebEpV5OCt7qj/Ti6PH3O+H
OncD4qflvggnLlnUHfkFZoN1WeQmI7VrBXFCvceG7c1dxkzJ8ksdwlNuCHFqpd5tJ7uvD7rXDJ80
ib+aRed+mrjWXvKBEK8qEvHaFJnK46+w95zJPMxTOlVHN+YMd/QmPs5TPO5UUZkB/mjlwuwdMl45
fRCrrtaEfvOb8OYIqfEktNq8kyudhMgNWyP9uYdTai7AUg1nDDuuWL3SyVxdO660a9ZYz+yMvcfR
GqebcUGeCtin4+jamx6Yamj0xZ2ZKvXOlI1+aYqi2bOGC7n34Dkl8jnsLRumqqfkb5heLLnYaDYW
yacj+HFvm1dKz0fdCfdTaBlBVmr5F+VdPGkWSisnqVv7bttUO+xWX1ISUPWGZPxhaS69UVFCS3O9
0F7rIndfCTUTeHdwlI1u9VwkxTMHanIuawFPOR76l7AjTWAYzB9mlji+JZYeOiIePbmwol8uq4lH
f908mjQ/qLHYL+/Ix7pv7QBXEnVhocyznaNLvEZ0SdEORdiNIqUeaK3aGzQTiXyEyWJnWnQ1My27
pd16vglJ8vrxgr3lHslmN1FHi69iVBuYE+bWTPOG85AN+j0hkPxkFWI6xZNtnHWWbIEdh8Pt0NRN
ULbt+MGyOodhrRqMHJlCPrVtUzIFA3XNBR1lp2YOEwCTZXvqvtm8oz1En9gDIaMKYe1i6NcRqAbh
HBkeYooUOke9DCUZWJv5lf71chnfa7v3QLS38omHvRyQrSY9QJGp8QGSklvrUdwH/YIIzr5pwSgU
3rEvaLJcdd98PXp0m8CjJyKp+aboehQHqsXax4gYX8FWUI9/VnKG9u5CBKCV0z41lvJpz5a6MuI4
5TbPxLwyIF4xQ3FB8o3FdOgs7D/qVbJV3zhHsTABaZtmqo0s9b0njbEgxe0PwsTzYR4xbfn2ghQE
6MhFe8EMepVp3CpZ6FCzSRma5Okf+eVCJay+AYXuwiqkVmQQ62Kh+ExSn2/RlqsNbeugDe1xuWUa
CFg07l1z8MxbcAPyySJ+DaizjFlkhhn4SC9CaxAs4yyaJdjWePxIdkWjERtPjyIcZ6BGm6fehshk
uh072v+SBb7YLxhGPNlaENO/s45JEEJoN8NzvOAabZuK7NBtHgg021dKsHdNacw3g1QHLr7OgWx/
QgcPW+t9EhYDFjq7uk0LXdlowwKHpChyuqd2UpyLFnakvlAkExWeJFepkJabBvrlN2myxBhwP6a1
7nsV69hRqGdAUht1QVNGGJZOE7cXn8NTvbQSnGJl4aYsF6Jlr9YeLK5B3c+19qkNln0RZl3udQ36
ZdFKmkEAT/hjKeCS8kveNgsrM0zEA+L9FIJ2Nrr7eeFpFiqMdchX+N9SQFMUKqL2Nwt00zB0TEEJ
6pEjR9q+EURWqj537Dvk+AiDywxqUUa+vUA81bFUKNXmIPLQSNYhrvoXo1LjHZyG3KduhTINky5C
tD7LfuEhOO9QmJUvbelpHxeI6IRk+TMNcVyZpEavLTWSvmAL0C3Y0Wguok3NhX3NHImzqm9hNYmw
jl/0OepOTZFfaeKRLJOoPDQYCo4UCqHsLlzTYSGcqgvrtI2brF51VKpg5mR7U5hV4uuYRddt5vZr
6cTmFy1wPfC58YO1TY/a5GCsDzOC+w0NEKdYMVnACGt4Ft/01YXDarsQWekksl/wkPLZMGz6OixG
TS3JxnMZw28VC8l1sBLzNVvoru7CedVCBr1ZrbS3gSaQNXWVj7DH6GwZoMOSIhIF0zKWQObfcU3F
JRlaL7/OgGW5PaAgNyj9m0xdwLOlbnlrJ+nvBojMz8poUaMii3Y1LajaNG8nttN1NDypkU15hgHP
looR0La8Hb0d56bit516QtU1rvMsb2WUwGvI1fxIY1PmW7z3HtJJLw4hDC4+EguMVyN9OEcxHlrl
mlESw5jdVOS4jDDyWSa6u4Ru3yByu3xDir/AqBye6E/K6Apo5Z7GB8y1M8PnICDH8IGKA7lQfqOO
nK8+5jQR0Xx5iqyG43sIh7c4UdHie9U+zn3rfGi0z743XOAvVtvc0Thl3c8uQYvJJLDlQegaBsPZ
N3QDbV3pyE1tOf1jC0v3YNnFspHo9nHqsCDKkmrbg4DdyTl3bAoXovaQ6KHcmElkXtuorG7nmryd
y5OrX6XpncYI9KLQd0N9uIFf1dDC/llLEuiBCyW5EEl6wLcTVAb0ZEIAN5ltPo24BRhOinyTlAyy
TtTnD54biWVyqW+ES5nM2AojUOvwy80ijkAUza3bsr4b4hZ+c5XPp9g0hyPVq9GP3mPf4rR9hZ08
rynqsuafVp0/xBASyBGnzj3YPyvotKxjGmD5YqfGGTtDuaFn9zWk/W9FyC++SUV1AuMynUd7PE2h
Zj7mC4G6XljU2DH7bbLwqZOFVN3AWUdFTprXUSntVeRJb1PRwLF3Bigk9MC/LhIAcw/yCfYJGusp
AgFq8qZIa1o3k6GunIWQ7XmEUjAmHsfu6FS2SQ9lVfQXmAMRC2B2a7Hq5I+pYpf3XKqyY1kvBG5r
gXEnw8LlBvSisemPxIWulaCwl46KBeI9GOC8SzDC2zgF8a3GenRyUtZ/DSj5XRQuGHBKUe3b2qKC
BqVdC0YXlvGUphb9HcMrhtTUrxw2RdsB9+iNGJwUbHKjHZjHygDu8vgmv+nj7QIiD7+Z5Bkt3+XK
nmoTvtE8fpTEk19tQsXqgjAvIi9c8438LGRRB2lRepU/lUqzZ4fh0jeVkXOdm4yUap1R/6XRGn0W
o55RgUqGkrkSWy4gvc+wa/S1Wc5odoVN0wZgpvGaZekN916fChQKjnV7DtRQ8AQdQu0wL2R2HsJi
HbuuukNYUn8SlrJW3YJwlx2Vu0SKog2wzGbF1aPZtODeLWcmJw5QeaQKrVX9utTTvcqv+nWpid3B
xwg3zjctPpra7NC0skV5V9p1/RtSfqHL17G6ZNZJMaySWb1zqIZmQp6i9KINnfZBH2l+w/qLA6HX
QViR+g3Ccs5L7R4IlyQXEOImqT4SWQAFXxVl7hUPzhhnmXkILTfJjt3oetXDMPW8alX3OeKhpQKa
mzJOfFubqW3JNaf3S5w0a8tLMmc9wbRZK5DaF1TGNH4JW8SfA3EbCt5a6wd/p3pVooHqY70X+3AK
qU3Xendcq62bHGTv1ucaywrDt129GHzySCdgQhoRsFhhAUqMJn3LNkZQlyTG8rMJVe1cJaOLTKGx
D8EqTI5W2g8zYXi8LJb9aeaCoAHV3bC2KSDbWLOHXrDEulO7aA5KIYo7dYCwAPZnWkxJg9yxFmVH
FmMX4tYHKMbkCkMuoljCCAB6mtzcOLmlH9WyNQ+N2nAFsFTCYnk8ri0bVBLVFXw9NRPV45j05jPV
AcT/20QUlNtoClXlap75aOTpdYDy6Sd5N70g591EqcvLCiBwvB8HdiR9GiX0x5DTZsMVIZh3dDs0
xqJNtOjEkhyvcG/c79UcNy25T1ttpr5cEHEbizR9iIgMvVDZYzMztf0FzFd0X1hzC/qLFzssiOMp
Xsf0ZdFxflFC7EA48sd+Y0uh7mk5ru/DsFC7dVLxR+XsWfusbcorIhQlWbVWPzVxo/3QhFv/KKvo
KSwc9WSS+E+Q8gmXG7pYlB+WNDit1KPjFeIe+BFobUr8SudMSM+8K+P6DZs1gBwxj1G8gvEx+3Q8
I90lc0QRpJqH9k2WT/lzijrw6KZDuHXptIwoBNF0pIS+e8yQsT57RSNnrONraYtIgD+PyiBtUj6E
WDFYywJXmlaMHtx1FqTAOoyt4Z0kiIqRXiG53lTjdFs7bhavS1rNrk2EJUit56Ym44Npv3UVusvZ
o+2HzEz28TynJ4vy4X1BcOySW6yRndHmzaQq77lbzUCezNDCYgHWiEIkDg3VyqbnjKNC550/IGSk
zgw+pprXuRThttP7/EpPFBnjmfcViRc6nbDOHUIgU5RV69AFEq/alTBq/JSxrGL+XC6ymtWcLIPL
dVKq1nKC0Y801YMT87ZLi/pH1dHucKNlaWsQcLcZxsC9c3vv2VAjdsQoIQMLRHv+xCmvDnQ1KunO
jquCf7BXpueuHMX4MA9KyvNV6Rh4u1uptoZD94cEtiWoIWjG4chL0rhuUEU1arzRahW95/+zMPs2
NjtlvMzRuKUiqn5ghz0+/WH981+YlrUlFPYnJzG2aJq7LcyNKtudpeT0j65lUY9DmhvacCG5bK0V
D7yPRnOVQ8O84rrrMHrVC2Pbp/oBiTtQzCawYm3jOuFZyHmD8XPDj7r15pQF9b/Iwft2VH9byU2S
1kTrFkv3H/Y9hUYsSA314SJEc3EEd0X8lv3lH78Ci+/7ry8ALa8mDk9yj85fXwCLeCxDL+2Nia6u
lv/YSh6UThV8f5l/xwr+yUqSklj1nxiE25Z2nUSI5I/Rgl9/73eLsPs30gWL19iwfvcB/24R1sCw
YPNEn/qPneRi7uex1cX/+38Y6t9oeCKExtvH0wlu/0tQlb98WjDbLxZgk8AigilOSn6yP74jpdq5
MSC6aF+PJe0zBVBGI8X/sDJz0B9rNYqbj1H29Ydg5Xb4x29UPM9/fqvy1QG7cWmiz8rwTNX6y1fH
IctdX7TZnn62+Uw/3hwoeotUMBcU4lgdmCe2azyYdK1Dl9OofFhwEnp5ojNjepxDCUmqolaFZ3bG
I5nE3FQ1QLjhXWJspPF/UsQLt7OGftI2pUX/GCbOJJEKBMwlrZvPXG1BboCfY0gn3ppR5F32Xw6P
YOnXCZnbhl4SQFOm8X/ZO7PluI2s677K9wJwAEiMtzUPrGKRoihSNwiKEjGPiTGf/l8ou7slyi2F
/+t2RDvcNilUAYkcztl7bee+1mjtNEkwwlIZxouaqS+ViMDZ9hbJhldPrFPAQ+FjYl6DeVe9CB9O
laf7MGM6Teynbkrof1HuLSpIC9e8ZCNQHRA3ms4GLXOe0tc+JOdvw56JZr/eB2G8zrtwBMmSRpr9
jL9h4mToo0KIjmVLwKkgt6WuhkttugQ6u6E3hGcYsxFTcErR9n4IdWfDbiOHSxoDiKO5JKmBrlhj
hb0HacxPhkbkEyTdpFWxRc3JmUObo6ada+x0cI2gNqjlCG9ppGB0iWzIHZA/zgLh75d8zoHoXRIh
yms4hLwGRSCh855UN7YaTSKSJIaidrcd4cUt/2/GOjWvdlL3Z04qhFCkcx5FNidTKFj0q2FOq2ig
TeEa3ebAXE4GeMStB9/qGnHRz2kXDU3S2qqrC04MkwEzh2K0HQ46bfKDu96Zxo/09tInHaAelBbK
OcLuSvbwqf1Nm/M2iL4dF7U/1iz1GsGMhRHvWxggzwl0UbZ/UQmcuCn2ZIq3B0z/O3PO9ojmlI+e
CB8KrYT0sPutt5pBGogkFmT0J0jHTd8sNN+XX+ySaMw8jdzViHBon4Zki+hDi/tDz+RaUnKhikoG
STmnkdSaEW3DsfRfHag+FMnm3JJ+TjAJe7qR9EQnrIWTx4EIn4p2KKI5+AS2qH7H6XzaDnWtHoWZ
PSQax2bHCQlNMYlPiU3HeHTmRBWLg9uGDifGOtQ+6HZZFxsiWDiBeC9qTmXxqxkAzZzQvqB6XCcq
bnZGxIKfVsOxvya7zBkvoleAp50wIDBmzoApfdJggtI1nkez886GWxAWYw7t3k9Imi2syUf0QKaM
nNNlxJwzAwxUHIc5eyabU2jYq9l31ZxM0/VV8lQXUfLME82245xg05Uq23VFUZ3TOd+mClsoYJh8
XKD9QnHKbHt0HmTi5Nd4nKAiKWdKWsD0Gr2PjSbG+ORNjbjzSeLBr8grscvGhhZI5cXxoUCLc9uh
07rpG9J5wAbP5uhp0OFb9fEJknP90KXdQHmIoq+gZkAMJXk/iDyTx6Z32mNrg9xao99NDjonDXNj
zHlB9pwcxIZ22LZKD1d64nubpiZhyO7JGiIrd/pE3gf5Q762L1ISiYhZPGVzRlHQRaShX1X9BBiZ
BBlN9tyaINqomjOOujntSMy5R/qcgFRwHqIvIwllw0y8IctvXKk5M6m6pifVQ7zJrAk+XWENd0mJ
Eiea85bA2oi7YM5g6uY0Jjsw+jtuSHALBbf7hDDZWPYW+U28J+2qnDOdhmu60zXoKZ8zn6o5/YnH
ztuiDfXGd9Pqq9AQYisvR1A1BhyKqHdYizonTwoXPdFS/ZwylZiUczzURW9koaAsBz7aMZTRdqDB
eqjGtD9FQX6pkE+ezTnHyqSsvlWAnjfjNeZKnxOvSELRT36b+meNcv3dNPZUtAw5+TdlaWRbn+Cs
7BqhZcxpWl1H6U+he82XwdBST2bzfKhKVBahB8SHm1Gcuhr12pzT5c2JXRowwINZW8YHznS2CaZQ
C5YUS6fX6Br4RSov+SzdnAMm50QwDBR4DYiHYi3x1wFHx8/JnCCWzVliNVjQB6NJQJy6LZ7kOWxH
62oaFJTE6o+SdAgUsK469ZTaXqqyo+44Z5dlcYnIkbfHvSkGss2ma8xZGpJ4VhT2cMAy1pP1Y/Tn
vm3EwczMYuPFdf042La8jDaSiMnq1VbEY0SUSVc9O35XfvHawn2b4rRF/90Syuf74VcEWQnFOIW8
sK02Q+l1x2lkI42rsUX/yOckK0YiXuAUwZlMZv1LlSPbW/bmAAfYUVpyyCKrfgy6ol2XALv2np1z
frUdoGyFZdQboFH1Jy8sHGdNgET+RYShty3qMTh1tAGOvUdpOwOCsI98D6VuahK3arK+ITBss3Nr
6f5t4uXylBoTmVKeRC9bau2JPhgSfStFwpu5iGv6ovtEkrqzMCvkrjgaNIoWUgzdXRVK7wZE7PRN
F11GEkcXz15z7vExG1rtIYIi8FzHJVNPiuacSoSWFPOkXRGWoqjKtLpX3mLvEOcYWwnTUj+tUg8z
Nn0S29u6LZpBxgSQdEIkNTqnhOAuMU17L0RcVhs9Fi9WJ0vI9YX9wUOfS+trFDcDXBmmwcm8TLOf
iX4wGUC2PNScZ7agHpb9VMQrnwbGqYMtgDUa+hSZuuWlDE3x0fXafj267PbrurS3mpOgq/QdahKI
0ldog0CWlaLaI/GWd64dWq/kf2YcLdtKrbqh9z8YNj4pcN4m9bzGeLCDJLKQz1TWJQ3qIML/OPp3
WVi42wEoy3LQxY0XkG28dHJLx9yFatRyoB20pketS6u/RV1stgttQh0Ljd7docenGUuFHLjtJC+U
U6tLOlX1LolMEzg+eihlozgfBrh428Bo3E/sBcyHUfjJBMxBuG8eUWTPObn1GyiDT5Rh3bWW+Hfg
62XC99PbasE+Re5MprxwkbRJdBiqRts7uMHgzqEipSCs1eo1rqgAcTAOhoNJrJxdsrxNqOoYmhYK
jyS1LwF7040Rs1h3TmolmG3wuq9ErYjYwqDVnUXY1eiAmsdCb/LbHh8b0DgU9FvWOyJorC5FtIRS
RAOOsTPLzLt1DXdkVXDjZzZoDgLYBI1vPQW7rkoCynspbGzXIHGAkMPQWDKys8tQVjT9wIAk9sIF
tsYJVU4g49Lh3mkIJBiUGPaOPhW3iLLwbGTCaRgcvovSU0UIMlNzm+pMK/gB5x47O9Vi0Zr68KEn
VuCjDgPvo2WyByRUSVkAOmuK5GnrH1XqsFsJ7WCv02an9KWD90aqxQqGgjbYx12PeG0MRXLAn4ps
IO6NuGOLSXECKUwov4k8caWfIhmbDNxTovZugp76/th6zcHOMLQQUiROaEans1+jS/XTmExVsqsO
UTGodcjG/0kh+k0s5yF04mFFM/BcxLS1Sco55KlrfI5dytowILJlHeDwArvnUGWkMTdp0FV7ml2r
utPkuhLqBbIySi7tzqvQN/pR76wyZVAeqRGsl20xbHWhEcBjZ3ODwDzGmUFZPQFm6pti0014qhDu
dCuRsbkB53fbQ6I+Sdt6NiQ+jbFHgxCmEPfS1KNhlmfcmHxAGp2jlsIyWi1K1ypATdYCS4K3oVQ6
HdBh30bA3h5FU1ARJB6Lcq1TNBvDxR6jtFEtg7QTK1VOSJKsfOuiJ1uoOBHPk2YSZBbj06Ihu/UD
272l8pQuCbNMTwXD70WTLrUqDIB5K51dpQXTAT2vfprDxMiIHqyl8hqWORnFe1KRvM0kW7WkXGov
J4seeVW24bnQMlb2NJlubZ0vl3g0VlSbc06omhZtJMazXx8Nfz6WOiY+NKwMwnU8zoc/HkujADUV
iJh4n+SSY502uqi1lccsbXep88FCvPIK4tArWLLJQ/71xd8VUDiVOiYSH1On6gpnzX93ccytjTOp
Kt4bY9m8qqQpbsCDR7de6qf3v77UOw//fClhePxvPv0iQnp3qRhzqDNGOZeqzLqAUO5RvCumsPz2
6+tcQU3fFYWuF7JcmGyGiTrGceYb/l3lKQW4gjnPDffUF6dN5DXW3ukAa2RF3F7qJk39m96PMApN
Vv5SuSEn6oF+460GhInDNVaDYn39SP+rH/2mfiS4+QyD/24w/xTL15KU6OL76tFfv/Wv6pHzh0cd
0SZbglEz28n/LWvzzT88HrAJ/gU3uQs7699FJMv9Q/eECZ6b/2K6ruBj/FVUghKOVR1/gk0LEIMi
n/AfCNvmUfufwWbNfELXFrpJTcQyjSvB8PvBZhp6lAJeco5+WDY7HF6seEbR7NQ0pWrZNtJ++e4G
/U3R9+8u6PLOMrzRjzjX0KnvRzffujKr3D4K2/RWlNTjrQJPdHEyr97RPDP+UYn1zy/IToH7hSuf
XON39nlyihDVgWuipRo5L5CpjTOOAONB2v3vSsY/zoTXS/GoedZUsnVXv0LXv/tqsI6isEsN65jm
g/0Su0mzs0naxHFrhsa5Vcp/dNPEODeBPf5mcvpxHvzz0gZ4eICMOjkOxnzXv7v0UKf9pGuNdZRm
AtbHQzO8gC3EEbsPi/zPZID/SnszUGK+HzSMQAPBOl5T5vx5qvzuamOZydwdY+s4lHDoFm7V6P1i
SPQMPnnrIokrRFJFBxy20ltiZOjlk2WUGfEQGRtG3Sz8m18Pqp+/vgOoxXGYL12HLcS7KTMxIoRx
2IGPGCX5un5OO0CnJrb9/7wWglSKvvMM7V7Jmt99+ZBtVRYxRR+FHKh/WBpYAWJB0PCb1fOvv9aP
S878VB2wMRx8EJ/aMGTe11xbNsNO2VnHPojepEk2YGfm2m+e5t/dOyYhitRcjFnq3cME9G+5rZlZ
7CAlXi3I3Gx/HPTfhkopLv/6G11pFT/ON8A0yLM2HSy0rKfvnpQXCKNXNP2OIBbSfCUwgRzJxZDO
IqMq9uzVqf1iORMvaeyP91OEBj/sA7H/zcf4eQQ7aI3RmMyvqmW+HzAEaxNKxjnhOEJvoUZUGNqi
DnzvpuLAvERBlufrNDXp6IFcp7h+fXntSuLZ8GWz+/Wn+bsnYEEHYsnnSbv6uykqzXxnJOKalxdo
+T2CZwRRkNOPFpTy9T+/FL1CEgVBGgnz/YgaK6/BIlSLY2xzeyki8Mpq2chU7zk8iV9f7Mepnunb
4nyvu77FykKH6/3Fqqgts7qutEMAJkhR3Guq50JkVPkHb7z0xcTs8Osrvu8ockkAoTQT0WnPD/j9
Jq2i4Ej5lGBCPWjirUV5IlvIRo73zqCN97EMeK7CVuMl8hLzIQ55pXJcIkeXGv+w8mKnBl7H8ned
QVqLhgcDwIwVBk5NGavYKH93k9im/jCb2iz8OEZdBqKvCzFvZ3+cTQmNSWBQcEKSmY46R0Xw6WNH
o8ov047Sez6NIRaipMHwUibV5KznVupd02gZCbUJeolFkAc8yMAO269UepF+IA51ODMp3iuz1ph5
dSTbmLWNAXCZEfrWCzaJ8Z66fLPTyeX62uiO2Lso5sh9xYmzH8ykfm7BJB05YosDphOsaBPHigvt
BMK3HWH6jy1pVKQ/ICozdoZEfrWQBBINq9yPsMpAOgoAv3excLZZUXMNjzvtyIiOfe3p+sLqOcku
OorAZxmVjJDKMqrnOfxMbbVA+Q7VAFEecXjliJEao4gOxAm2X9Mkq5/dqjCrQ27E073hsWvRzFbr
F7O6J/5sTD6PDIGzQ8LvAEnzES8nY69NnZc0NhntVmLaLxPOjq9om+YVuu/tl3xKzddKBeaur936
HvEBGauDC3gFwVu/YP7FLkeZlxXGmAzjQROYSazR825IUdAQqVrc0SAOHjkgxttACPm1ka1HpYMi
aatM7g+CPfdeylA9mj08msq3eE5gIf1HY2zk1zSHsrBwROuvlQyQRlAG9x87bCEOUlU8+H5Q8KcQ
x2c8qJb7ZtHSn7V0rKgEm3ubSgLZW0w5ntxdCNyScpzrMrKtCNMLmqFJuVDX2ZhoCbWNsM79Gz0x
UUyVkzOuyW2hLmcXmQERoGbUpMQOv7hOyt1EDFbByiy9CRO/Hrj4/eb5UuvdWm6l1cPSN0eTDwM1
Kc3X6AvlVwdkEDlKejiF61x5xjnS8oxHaeMwII3Yqwe6fqDqiWkP0JIahWAs94nmP0odx/HWa0k6
AGk0Xipjhi+2ZB6Omwn2GAm4hW0iHSE77qQIXw6R4+b2S1/W9osTdVRmZNFgn7Yno/lANrC5U2DT
MUeGjvW5INL5wVPxdMrqPlvVciwpB2qZ4VFB0psD2bv9PqRGyJ+SjSNubCLR0TwFDjIIhcAZZhTs
WNdOpjOtWv2YWxFgFewEuHZtKZZo7SzkbGp6SH3ymuGqVnAgKYKzM3JSDFS6LO7aShIDAgs7/1ba
TfvmWarc27QFzwQBIWmeRtqXaOyZmZYKB/F60CtqldSoqifkKY3cSHtyXkflGitJf+umlDrMGo7K
LpbYropXRlJimCy78uwnPcnhpLtHn0OBFh19WHWaHKTpdTEFR6qzLpwVOTjPVZy3GwIV1GcnHMoD
6VnhhArZUp8hGuBusE21pHrNY/QCe1YBD8VnpNhuuyp6wo9TvXG382aUEIqR6uSqaXJtDSunX/Rs
XnBjUWRkYgoWRakH911KfbpIa4LnmkhuJrubvgVhOayJbNbuJr/Mn+K0t0jEhKlTFXG6SOpZ4Jk2
L25r8X7ESlsFSKGWlLeMTU4JO2lwoFhjpDP9iwALW4oDj1wGUijKlqQ7+gVo8R3XC0HAybHCHGBQ
vDYFLp5VEffDwgoCLkRXPVjhlI72Xkn2MuyAaC7raGszL7uPVUpBZdkXcgNDiBJppL+C2yqfECFh
dPQNoLYa7nmU0jq1nja/Y1VSxI0zvd84Vk2xJtR5opzek5vS9YuL3nbVJZMtg1oDV9i+TEFrnDUz
4ZWQlHjGNYgYMzliOGWDjTK7rZfMtu3XsCGucFkq3yDaVDFk9bb3HxuE6eHa60ZbX6dxNBcREYv3
CxI/M7U04bM8I2odLyjTtKU7Zc2ulT7rsdfZAQgW0yqBkWbznwZiTG7TuGUKYjZmY1aVzLYj5yiM
H2zhnF4ZD31l8ep3kY0NZ7SScWcbafVcVQxbhKNolhZpVmTPJnV79nMRxSpDlBRZF0Ykq/yznURe
9TZVvbWQvdsGpJ20gDASa/iWewOIXDvV7E+ECfl7ZLdylyH9i8jXCKlgZlCOvtAif0kqeFw24uRw
iVKxlk9AoTrtAxW3Uuw8aqbnvknoqmVxuo6wVe2Q0ioc10X1UfkhSj/ftYaPPWEk9zRj3wDDPI0E
MNyms5WaedUlOtEnptfqKvNriH/0q4rj4UOIiLqicaMl67qH9bqwQndObozidEIqLt2Dg0caQduQ
VflSOszjIIDIbd21/qgfrbqcTrUkntVRY6wtmjztUB3wFJIlmx0fvkmPOhlETnYam8a6VbHKbmvD
6u7zGG9SUxrylYiObF22Snwpfac/toATcZcGZuwspAcCI43m0nOnKG/mNSElkvIjvmbPOsCL+RJU
2vBhaMP0zuiA4mJBtD+ng4NOtskin7WSTvuinkR49mlLnprRFgcNSQOkyT6ULzg+qmPuCn9Nrbc7
GmjpgoUF7aDZGkx5GxThXQ+wzjQBSFuBO26irMAIl1bVDje3+lDFUXCjTx1QhUgn6o9S5zNWxrpb
61Ja8WGMx9FeeqUO78QLBi89O6M+VITadHLHKVe7QZNXftQJh8Kam3Z4qkzN1RGuM3jOAyv8G2ou
eeogfGyh4kzHIpF5tsJ+BEuYnr/YR0xuWygsmOIrdhbaMuzd/i40e4J+kO5Bb5ZMec/p2NLFAWEM
VMdkGhU6qR9LqFfFsDJzkB3LDMTGqXUnBVKBwFAPkSkOKwI9h2+l6XTBhh4T6VBVaO0tq0bYkjlq
Jzs3vpe5UX/sjEk+0p2y1v2oUsSGhLqTOG8tLD0ik3NEfbgSyK/jJUqU6Kuet6xDrY6qOtCwB64s
btWlhzmwLTKgQEsbhsQtuP3xo94M2smOW+SqsaCk7ZHA6oL4KOxNLV0b+44ZY+fuGLtvAcLYT5Un
2lc0ru5XciqdeKPDd6c1B24XZkWZwUYKPFG+qVbV8aqJ1EToSlu92dEYXmSSC1Y5zPkHMYyYvMqy
qFcRJKJpYbkNsh9W51stG5K1SS+5Xfkhe/ZQTXTH9ahEBGl3Vusd0w55g2a5/VPkTGVHFJFKbnXE
1PoCNWp2i+aTphhZytpdpAmeWkYBib4cxpqxexwjGpV/oe7/Vwv9TS0Usq5DaeC/10Lvo/Lrt//b
y+yl+Pp9OfSvX/yrHOoaf1DWvlYafYccw+/Kofwnj7OiDvDyncuXKBW0OlAvqJZaczH1P8VQ/jgQ
tNewCP71PyiEYuZ9dw7z+EtwaOQz8LkQwv54Dqvxfjc5WI+d5kr2ZVNUfgCF0Mbr0PPzdWzaT0Pe
96dMq2Ky1YkODG1trw9oA0pcmctcRemqklZ+5/d5ccmIlLUDHRxVlcFRLK3BW6EdAymAQWdp0e8i
AJjekCfdc5X1EGBG45JgFXrxRX5yhuwktGFLYz9YtY2NIGfIUeX3HYlwTfzW6V18zrmPy5rpatEV
ZY0lCqv+iHEef6c6lr5+cQxJ2lgzvJQjIi47bdaThbiqaeM3iSxqlYtwWruld3bFuB1it1pWYfHm
Y7UYjP4+GMk3tmLYgmZ66iZ1IQD1qIf8VJNgTIvil6lqcUvQn7Xb9JD1xmvpOk/1JMkrDLJlAwnp
U1BbO+CQzgIKFbYYGSiwjEiOWvGU9tmLy45lo4fDvd6kp/kOtDlbfivN3pJ5FpZhm2xEhs5E5EO6
6AhLp0nYP2Dvu/eK0Vl6phPum8x/HbDVbY3I2oXhxLRhlnuVzbWNQXJj9Nm7HB/MqCO3MR0fnGi6
HyrrKRJEyY3ZS1MnL7i0z4Bh2OU4llxbfKHBit8gU12sjGc1iRYIVQXFyUoPiujxxQjViKkHrSOY
GfrtEc3qgH38wjf1aB2nM5JH64F7VoAXQm2+l1H+wgTP8WFiK4jTZAJFTK/T4gdYFS6D1C+tOWy7
SB0ND8sppq5j5ZYaqY/Rm8j4MduIT2k6Hk0ezs5jsYfSzjdE2vSogjYAX+Rkq9gHHAo8dSAmnCyE
yLcU5tbkUE7qsbHqAILM+ECc4mqcCg4FUdOusK+9FP3gr3FuvqKDP/YmyW9J1EDwq92neNS/EBh2
i/WZWLHBwA/S7pTdNbt67B9wge3iGAASgpYdGykMATBBl2nbg9FBx+mUU7QegKgtIdyKg0+XGeZI
i5EOefeikvojIaSvvhhgbSL7ByyaHTCqPNRN92CN2VtOCDJd1rJddfn4IAKawOxHq00GOR4Cp4YV
E5fZ8nrfjcI50295KusC57Jln+Fyuhvqsw+C77mIRlSQg3CeUApOO/bSlKWM8VyZWvUZgyVppEmE
JwtfxR1u6nKVjWFAAh00QBb6fldD9kPBYvd7mTvefuw17TaNpgxuTZXfFlo1ocbI+kMewcsytUy8
tob8PPWNc2MQy06O21jGGKIavFDJiiKTWCFMHV4Ct4QGhX2OXI8Es+pjWgSP+Z/xcRZwzEVO1scY
BWerSD83RBIu0zFbjyyKSyXiVdVODdyOkWNO4zhI5uKxCYkaJp+OPMhzRmBdMSfX4TB+LDVcGNA4
7HXf2S9jMYFNLEwsH9B819SDcGDi6q+ovmwwsEOLJJL6YrQQtUOSFEF/mK+lwWFX1nnF/k+HEmga
G+GWPLeJV6BTDMM6MAgnpr11a+lutx1NBt2Uuk8umZQdao990Ddv2tAcLSf9nVL5p1mcbg4pWeTo
Irj+qRNCk9bqCBIvd+yJsXCgEFsG3niO7fqkAsP5TT37x9ItYb1Qe3wWNGFbSMQBRf+4ZvjW0BXO
5BY7mH/lqjBAAGbsfBzBhP7dYvo3fbMfm0vXK80RO1TOyUci1OjdlQbXHUWCi21ntukLiRUcUJmO
E2OYcG0siGLnn/TNr69JFPF3fZ6/rumxgJN3BLzdfddVCkXhE4aLamqC5rO2Zf9QjrzYmoBqqLEN
nL8vBZEjXcLoN19XgA75+doUOnTk7lSr3weUUccbVMLhbMc5AgZTmXuXidicebo4wp5Jd7o/vg4E
H27Soe8PCTIboFzFLLJC7+cEDFd1JIiQVVfYO9+nb5Jg5gPJA/KN6dtzTIi5CEHgx58Kp9nkdn8/
5uGjbkccakfr3HmZhhKs9Lc2gqPnkKLr0oJ5sfr1Tf6bIYSoX6dDTHiOjZThxyFkZiAfStMqdpEJ
Z7DUL/gjL/nsYPrNdf7ujkIumQEqaDWgC/54IX8wvJH/yFj1M2sPrekyGbG11jMm4cLxk5X00lMb
Gvld1k8X0kHzu2juD1gqfKt75uV5q5KkbCAMczxi2cHTOnQPmu+cBYbYyGO6tykfLcNwriuN5vgU
2ua0paZZrcd4io+d3sj7Ih0fx4ZlH3WQdWhjjzIIQTRHq4jfsOY6iyKlhAnAudxC+XoLSvXohd1G
tXPociV20QREIirgpMKQBbc3HqGpcDTv1AUl+xzmy5+N9/pzMxdmXIM91q9v5Pt6Pe+8mE/eyCgR
YdGX+/E+KlcrQT+JYqcGVN5sJ0ZmNtCclGgH8ZvW0Nx8+0+77M830AZ8xtMiYPyn5lxjTjGo7anY
2Wl/b8n4kJe/mzCvb9K7a5AlaeJC4u8+LZQfv08c1ahKdb3YlX5P0moMw8wKFGIa8zWG+b1tcZOk
prXzNfM8BD4M8SI7aGPwCSHtF1iLnLZzFPRelohdn7CIRz6zUzXlJ4PAY+UMYu1SUNshdVOLxBbD
otOVvMliAC5e9dFr+deO9MI9xYVpSVAExSEDukjt19XGbGgRCL82t4AWZshC/GYXDME6Tk/9mB5S
O5zoXSVsUI2B3a9B9G4R0YfW2/uyMFHUCfWbtpb1N28sz4LMRBgUdPnf97XoO7RjOeXFzsg4KPRo
gpZxi23O1FK+c8QdIFYoWWWTd87Jx1oGsgH/ZeS3bcJYDlL06E7RbYZADYvWMcoV8vGnIakE+GtX
LdLeOUPKd6Cb2WClTXInGmaiqsQVSXDWo24Or0riF3PjD6Ngd+jXfOGGLOY00h8nNmJQwaJqi/CN
xLfhPrTxnSYN49OqmPikQ4nT16wEwEjmb01bPfpV05/+8UvCmjH/ZQif05v546Aawhqa3dAXu8Er
VmxxRjA3fBxLxwJbhb95ImCAf35PkHYAj7JJUPB+eidrS0yoaTqIfqYs1ga9TMrTySFgpfINno8i
L2ihMGMAh2SaShJ2gGF2gvKgFtAKHTy0PhzRvK/XvqPwUFKJRdzlQQYy6HF4t5itJZ0udvtjUQpq
MPI1T9T9mE2UvubFmGEWivQFqTq7VGKLEyzAdVeskpFAbLaroIUTD0C8fb4eL5U1ilVs84N+kx4c
reU3qqHfENcLE0q10X6kR3o9BIGawmLTpuWh6IaHGF/oChACxquao56thoemDfXFZPk4OnvikoxL
rcUHBIz1woAVHxfptJr/Aet0vQigZyyDqus3hkVQ8PwaydE+l+7w4ITzAYJKK+8T7f+sZrekB8lp
hMK7cit+utHspzoBNlwAur/B7/DaYDUgyIGjQhafYsGZxR/ZiluZ9ZRE/f1Aju1SlDZ1vvyg9YSz
5bjAmpAXuG2zA4fibR6wssT0+DF9qUdnaE9UmD5HcigOqWGfewltxWym5XwwQmgeb4e6oSnJzj5r
rSezgd76m5H7N683ex3sboS0MqL0d+tkNoGnMC073+GMei1kfy911r2eYxZw3mQ177+uR+2y9Q3g
lOz0ru98EdE3GWAJ1gm/VudilbZFsvZTn7Rz+OCoi+GGI0Uo1v7YTbtsjoHuEUGQU0EKW11k4Sut
Wv9E159OQ8i6SH+Vvh5z+VK54mxqzDFJOz32gu2W3gjS3vW4W44hQPDMY2cdcjBkPYwE7BYyAIc9
LLCHtmcGbcz2vvE4kvpdduq77t6yu3hbZjT9SPlCdDuoYx4ND0RcoBkyNDXnu746EgV8U7X3LqeD
XRo7555FhENm9yCc8TLv5lv3X+vr/ypsv6uwCWRF343Vn0KHz9+G/zt8a+S36Yf62p+/9q/6mviD
6RZFAYIS8Wf8zL/ybFz7DwY13T/qvditKZf9G6Nn/IF41gVHb3N4QmzIFuBfFlbvj9m5ik2b4zPb
VJRl/6TIJt5h9HA5s6O35+ME7xgnpnebJ7NuiKqHBbnzew3LRdGIdo2GFpxJhNj8CK6k7j+EZLQd
Sh2Y0r6Pi/YuqrQ+3yKdw9HSND0oc7T3GASAAkFEw2vJqA/ZdgZWTPFN6kBJOQiEfp0sFXyZc5ga
CMuBsAQPo1nYT07Rv2TGRJE/yx/6GpIQs6u6k43/UFYhWKkC29aidDLaA5xN5KIhNOfUDbNT1AML
dw/ugrTJqtWf/NQgcUvTYvO+KIb0IBvgnxxW6DPNUuvBwesPQX8852MJ+lMzjPtAgcPKITwj6WqA
SNOe4h3q2fLTGkugjmBHwozag5IHa+IvlSUTAJXcqFRhmmvc6AvPn9qWJvltKnXNntKe8rYe27ty
meTdXkGIXboCq9NC2gNdWLOYeatO7uf+pz4hn3FZZJ7+5ObYap2q95e26WPr04nxaQfZ7Hut4+oG
3lnaH5giZNz6yyEuRbeIWr8Bsh2jo1gMUiggul6Xr8wq1J67TtgfsLvkuA07Ydw0cHr07WAb2eOU
ZmB8+7Aznpr8mqQ44uhBbR+Nt16VaW8qGvzlKGo2m9EYfdUySV2GffH2+vnk/KkY2YDqEv6+NwHM
FosiV/0SfU0xbPSmK7ZdR2mk9CpFZBE3WXq4jgrVdxht29i8CT2j4wjZtXStbxywX9EuyIxU7RxJ
6QrgmYtkUAA9KWnLQwsvNHbbyir3fWO1SA6Svtu0cWg+VRS4nI1RTR4Y9RRgV9fmjAVY/oekg/jB
1alHSWnHa4uV5kOZq+yx0UT2Iaqa6amuInnjAbF/SFSPs4AFzlnVVIMOhd2FR2qm0adkqgQUlsmG
4sbDZosLmzdtbba2pBWwvbA12Cjsdrb4FjF82jVZAQTiAGpKKvWsSHDcetSOtllmirfBEQPrPnTE
ks6rGqMVjec43fiJ3kbnNCtnzkqXVRunBCDPAUDglogpNZdusqYzKO+D3J9OsRog8JRpvFKtHpxy
hyzTJe06b2vMiyHtQvGYdV66zb1Ro/PuwDvGPxLn3jY1dPmhLa0nu83AfNv6J4RPU7Kc+nqIqKcr
Ta37NDvlYaBaFAaOs4k9RfaMyzkd4wBOjACpNKB8r4EfnZUXyUbtTmoC9/U0Yd+MLePQhYXP8bRG
b0LXbE4YaNcm9c8DNreUpFKMb8shs8XHkTblws4nHD1BQzjMMGMTLUnPk9DbmEFFQfn/sXdmvW0j
2xb+K437LoHz8HAPcK3RdpykEyfp5EVQbIUiRXGmKPLX369EOjFlJ905FSDEwSH6pWO7xCpV7drD
2mvNo+JwnGlxASM8jlBDDj4fLdJEp5RIk9OrI2K819GoMl8Xpod2xPYA3kaxc3xcbx+uggtn5Bov
Qjf1y2kFa+FfIB/9mxVR0V2dBcEG6t/LDGjPtElEzzngbKjzVHhbANvokLUp/M26IQwCQhRkqHN4
8T5FxA5KlVl1ULezcnvQ/YvRLmpgx6wVKCvT7cuDnmRXjZLE7+mHrBdaaiM1TRNmjFaSlyj0d9eN
mlwccJ+mGlLHiB1EpspRNulpL5Ebnh4sq76uyDX9uT02+QeX+euXhITH4DLZx3Y+hd4suyrpOKN3
2yqJWKjJkruNTDrNlbTENd3asTqxoySjhKxtby0695vJMYQyTcv2wTW+MLE5hQz8mEBDBgNiuHwC
E8ZxsVXg+KrqPQl5JZ3h3mmX8Sq1X8Z1iWznDhqSCyjRGkHtGEB2GqGwTVtMk73OnB2KKxEJHwKl
5k/NOmCVclI9H0+WhSB39cUFZ3kVxpxQ6IdUdC/EKUosjNYR5tP3WYX3Y40UzOoBMj2sRs0Nk8VW
tDjCRnVJyVEzOA6V9kY1xQfRlHdEJTnnTSjhNDeVUh3IilYjN3rJtV2/hAg/rqdx3BSzvIS1IXNU
sw1+/usu/a27ZAms8vcLki/jrNj+MV3vzgUAAVnyh53D5Fpjk84LhfQbyDSQqiRBO3YPWD9gJLYo
Bn5r3egRD4PYNOg+Ei4NQcJDf4Y5FkJ9us2f0cyAp/UzHpNh95OwlCJt0VgFZhpWEof83VkkbXCr
5NbR1l40ionO9sLPvbpYTWPYYvbI+o0Kw53BU0Ud/OBA0XBB7q/5OKKSoE7gIl3mh2T0YsW7z+p0
tJ97dRrDDtbkN1AtLbeZXl45sA5NQTtZ13EZjd6ihp1M4sgbXZObU8Fk7q235GmO7wLiB0qNyEkt
1CSNL/Y5NH5WnsNaF5Ny09IUqUEXsPYiSFH05b0RbDI94obtjaXD3YUh5nCkqz+rJn11JES3WccL
Y5+oyxSKP1Kyzm5ih9aVakB2VhI4bb30vgS0Oi2BQU3IMgWTTI/qG8gEvFkFK8bxoNxtoV0UQJvR
bEVjxxwQVLMwRRN25GkLIU39ARXnAPoGcW1BBQaVwKtsB8Ri5O3gTdAKfR7ae2eSmEm21PcWn79X
URej7DMtIsdd1nnpv0HfLCYyUptlsgNmQvFudVEBKFlSonyV1S6ccIgNzeg8wIpCYw1iI9FnW8XU
p54PVKTal/Cq0jlxBfPvzVZ1V1zE+zewAlazYmUv3H25TAwyCSs6wsGOwI1i6J4CEb6yGCF6M4FL
/z3MCZjNQkyCps9pASkmaaYSoI45smahU37e5+5Uh0TuKgG0cw1ekPKABnassWls5X43gTdP6ctD
cQYo+kVqWksXJbGijpWJs9MQnmpWo/e17seAW0oTkiXIMPUSan9IulBdgg7gUuOKurXxMi5zFW5Q
24ZLID+q5lzLR/U0PyoGDB0kck3HWxxLwCspzUczVw0+oW1mXKfIItTRCjEUU4ciLs8qdJi8xVYv
gWClSToNw9FsF6S3sMq9d47Ni0Cr7AvvYBnzUeQrMxUM3cJO9uvGDD4FaWEsgniVTaqgovHbDUZX
qeZuDJrbpwDhgDnR7IMveWGBI7twMu9PNw7ieelxAWnIRk52HrBWRwUTDP6aBmvzMtUC9VNtNOoE
kOX1cbT73NTGkXKbk8wCP6iXZkSio2mQYoClG8hnFKRTaBeNJRzL4MOgyZggEZhOd2r21ygv9mji
HVdTi1wCCh11ulAdvsEYIMLcwt+fr/TgHek57yZStvu57nz23Fy5QtI8hSHaGt2CdyX5hOdqTO3Q
99/sD0j3RTkOTEDxcZH4bnarRFCQAazYvWngrp/meXODTxvOnWBXzfB0rXkDMGqKNJI9i450Fhfa
SHntWxnqZw14XQhbwFCaNJ/TcgG5mh1Yl6oGdbfvOYelpnmwXRy063ykkEjStsk7GrxZRfo5ppoR
2LByuhVqTCQzFJPsQ24GyjsER6F4GakWJxfQU7FNbPIPjQpL2i56u0MpjK7tUrlSi7wy6X6HpntS
jXbbmZUgS3gsUPREpGOH80JrN69avgCmD6DBGpEU8WGy2FkvKcd/9g+IBQaRg4JJCg976RxGU7th
PZMmN5c2DDBAnpQvx9UWNHEVm1fJAXhcYBVvEUW4hBHAunIaGx6lzHxjrYIUoC3U2FuYZi6aKrSm
BkBqYPTuXVmEb/z6+HqlluA7QKTCMa4uan+02RtNPQ8zSmGF/cKv+P3cjhaVVdcXkRFFqCNCyrun
w2VaryD7RtDUgdPSX6exhyiM07zNY+24tMEPXoSUMwCtl8WE+kM904glphmUCxMoarObWrPn5V5b
uykNyg59xRB05Obblbb14HSmQQglFBA2MDob6eaQhxUw+HqF5EkAQ3ioqleIxO/mEDQfZjTz091Q
7JJp5e6d5VZXXsWh9smy8hcBSvWXuXl871S5jVymVYDA1a1LpNiiW9c9fAihEpgmib2xQFJODiu/
mFReeKup5bVtFNnLxNGu/BjaPjOOwxtBH0vX/etwu4IsRYe/jrb1L1mG5pXvUoIzmzJeGEbpT1dm
DYyyKsIXNcpJC+OYORemDhVvGCBPqW8/Qajj3oJiWcYQY143FgyrB61O54UTgjF0+MSoaW5TopfX
KB4i+8UldISNHh/V5TyrXjjPKH5fKNDiJrs9zH8QC17XaX7pZSle8UGnDl8gVkKjgTLd7lPrY7g7
/lWtSuBtNaJFJQR1lMW2lK8KMpLRkUaNiA5se39wXxXh4TUIGVS/wBjx4ugbpjl8kCYxzH71hh4H
ivBg6Y4pIHIMGkTI29GH0kWoJR0d73Uf/SU9LMtL59Bk2Bpo6ElaWEvsr3+FZla18EBTzipnZCI/
g2KAQ3C3oEpjzgGd6uiQJIDPjURdeHbwoTr45mUzcm7rIr/Od6gAJiPviz5K7CvAuKv5CNw8NQFL
nZuxDQuEsVeunASiwxjlMir98WqeWRm5Z6du9OgzTLZR8c7wixV0S54zSt1oeYR/DB4FwMhOXL0v
VgfQH5MgtfIgvEjZfXsHRbPMhejA3tJ3wSFDuAiE/DLVYggIJnZCGP5OLyuBi7+o64w6EIXmGOtN
jaeBllJQOK/MN+DQbSv7GIOFbaKrTD/ktgsMkbKZSYaCtsItzdhJ1mRZW8j4j3Gvu4k8q+fxVeFC
/PR1TKrsNn4i+vGPfukh5/f8QP9QIIT2tjN//fROJ3WSHw2BUg31s/sNhHrGGAo8cuQqDOjiIb0Y
4ot2PyZ7BiEf1VJwAzSE8lAnIkB4tEbfW4UfT/CpdsrTcX40A0J5ZFgu75kBPILkPHtRy0+vgsjx
4h2AiTxNEmmT3io4igBS0gurthU4wYowrFXgvXlnuUXQxgKRKjrJn18E+u4NGuoAm7ZbhbhqWIug
kXNv9+c3SZ6f3grk9HXRPaiL/naeswNhu2P0XXRao9vzIOC2v2UV7ogdCyFC5Plxjy0B3ME/2wln
IzwyCu7YBIBFizSTe2wNXHesqDC1UM9ot8jvmvz6fu9HUx+H278rHtduyESI8qLcQXDgINVMW2T3
n9sCWAMLeUOq8N+sxW/ZAt9dBZDd0qtgQLVKMw4N1N1BYFkf7wWHgwCAHNgTBKGn5zcdhB+swlP9
rJ81B4Yx1klX2axEO8mzVQBEP7ZEVZCe96HNnzSaIXspwI0C0ZJuGzbwfvFgXx/vAloMyPRxKzht
oXVAjgG702m/E4nbwB27fPFkHrs9zp33ePqONcZ1gqPEhXdbPK3pHdAq6Dq5VlmDaHLzYwtF5vb0
nB0CVkE3dM0U5ASnZ3hHgdeXPQo6noHDzQeCtn3OjoJrc2vS7wK+ttssgzMImmO1Ttu/fyIMdUzH
NNef3fk/fNePTwQugqNiL10XwgHxtJtvQCcCwK7wa6RcBNXFBQCsCi9Gf/qqyS4BhwGmvHWRBhcv
0ZIl7SPjBjJ5C/r2rzv98R4AF4OpsAxd7ezF4PYA5R/ZLaCD43EdvCPxXYvnzBwAPR/TCQN9X2t4
BnQCdEj8ZW9GHCNgR/DdmEyv9+VrJAw02GIcvd0cg/vySXV03oqEGaSDEhI06ptdJHS2Cq7OZYCW
JBXP0+b4bWHid71jjQC39dkkVkEfWw6UZS476vScrQLeITUv+PgG6xiQ8BH1X6nLQHPG6OGaqqaf
e4cQC6JnDnta5zwP0BJQKJScvo7fQ6QMceLzR8EmnEb1FO6qzlAOziCAAxBweqlNwHWgCz0SAek8
Ped+EXsBIKiIl1uzOLjUiaAUk/YOYdkEJQth4vN7QVVwnAxWGxz4acEHdCuS/O3yuhIG0Rg7xMou
uaP2Wz6PlMwxgTTxpIgqxTO8XUDDsPRZMMak0uGzBMvz3LWgKhYCQPgHZNQHtwtaLJOULYBrljCR
Pgc6ddqn7yJhIXCQRdml2wXtsRvSWYAFur2sJM6CKJpYyLu3e+CJg2zbYwf+WK6GbwlGln1AqyBK
Sxxgub3AWaAsASK9ywqc1RPEXsAVMxCIGZ5FfIah5KcTqCQINZQIH64998wiChcR0lLRkdkelcH5
SPCUWbIRM2lUV0ezTFTPnrOIRMwULqi3PJRhB3cv0FemSYfM7lgnl0xA0IULZz7SqdhMz4ymWYOb
P/01gphYzhaY5ElFNf0hb3JmCyx3DI+PCoNDV4wfnEXomNjlVoGKCfcitK0PSfX+7UhhyYbrVHRW
fT0rw7oXIEeSNQjgLogDHCHS2Zq9M7MIkz28SWQTiShOz/CCJp0SseSB0DEI5knv8ZsL8DiXpKoW
1TWq7TY3hHiG5y4qRPiyq0AmkZwxRqF/EGxrbCtE1oLH+vQM7mrEZxH9hlLmQKQPmLxGxrg/fcek
toZziCvdTn9w1hCXTto9FBkypCwImk8b/DyLbAPK0R1qjF0Rb0DeseDNab+Sfz9G0EkWwyvk4P4+
O31HJ5KiWwPsVfvzwR0B3aLBV/IICO+QVAA86s9fBtTTaDRWIcZQOjt5+sAB7QW69+V9ZEB44KqA
lHTn/cwcst9YBTB4Xf1qUNMnhJPdBOQEuO91Q1BRiYet/vgudLAECol2Z7BJA514WdojUMmMoNDD
19yuAjf+41WgvAz8DLouUWEWT2uAh7QXSBrIJtAMAahwVTzAzuydr4IxJh7BAevKeAOaPvGLJu0c
O9RNaEMWqaHTcz59cu2o8uA9d/ayNcADWgWOqSG7CiKLiLEDh/idzNHJHgoPrCs5tB84oFWgrvJE
Lf5n80d4CJAQEAB0X7V7disQLQLngEkDnrfTM8DMAfU/ycsB3XsXWA1aWN8yxj2zKJh+VTInMGid
nsH5yqIQLrkIFlYPb5Du+m+TfLwISC2NBVOlwSINzUEim9G+k4SvbI+B2JFQVzuU3ZlVpHwFKMkG
nPWAVR3aIpBJfcLH87P2QMCSKRyRPuochLMcok12CWOhwWD90yfhH5jOr709k60f3p9af/xNfmq4
aVta/vYXHvping7Q9buIphaB4e/9omjdb4duO1/E//+rh+04FU4e/fChkHL6nO7Puwk+/ejeZz3M
6uEfl/4mW2d32/r0g7p7zZfrPf1D/xeuP6/368cQfL4XzN23N/nf/+m95yMj8DcD57uzcYUFkR43
85s46g98aqOSH3i3jvJ1/vCK4mtsE4WyI0/WIbzYWeT33rq1KNJjx2Gcre/jx2/dguPkR46izV3h
08PbG/yUM5EdfLoJ19U62zweuQU2So/cNZX8EX/5YxKH5f5zf9lhX/wFu3DOqvv3ve+zQyLJvv9i
E2de/5W7RI3syEtW3Pcfr3iHpJUd+PJ+ve1tQNU4NW5IjwsfPW3r/RPZdsZIDx3dQ9/e//7adgPp
kePqbNgTWFF22OuntqkN1KQHZoDyblf39kWbFpYd+kVc+vmTZYZP9xdcLzdrP+pZj66+J/vON2vE
as71OtoagfzQeb6+Q4FnUxS9Pd31+UiP799tfW/d7yVsMVHyQ3MX5OesQW2iRH7sPPf5L0l6tqmL
PX/F6HGZnQ8tMjzSQ8dRcWZDOgie7MgvN5+z9Zn3RGgoej/khz6s+/cWmU9RB5QfuPpjud4n+dbv
X+sdTvlXjP99qs9TN/mz9Fhfa1s/clYFj+jN5ujf9a4xwh0BpfsVb/4Rvs6HkU7xQYtJkR76ROg1
WWcxN2Xv2ulaqX/NB3yfMUxy3V9t/f6KG6c8vOxbv9qFeCT9qEZrO8ikh8423nm79ql0Ijvw600U
5XV4WJ+FCSiKCySf7PB/p0Ul+UW+jUuY5Z7biB29g+z7tx/wdCN2ED/Z4W9Z/U2eb3ouRdd6KT/2
sR9VdnUW2XHfFevtw8Y4EWm0CC/ZYd9vsj03W2/ktt9IemSfyOZse+vAiMh1yg79Yc29E3lF/2h2
WXzpwTd58cf7516+JSuQHt/P7+Io93ueW4fUkh67jmFa8B5W+LRP2or3j0d+LtP0Fdv7NP/0QAfz
3J/1k2viN+7CzTr71/8DAAD//w==</cx:binary>
              </cx:geoCache>
            </cx:geography>
          </cx:layoutPr>
        </cx:series>
      </cx:plotAreaRegion>
    </cx:plotArea>
    <cx:legend pos="r" align="ctr" overlay="0"/>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3.xml"/><Relationship Id="rId5" Type="http://schemas.microsoft.com/office/2014/relationships/chartEx" Target="../charts/chartEx3.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144780</xdr:colOff>
      <xdr:row>0</xdr:row>
      <xdr:rowOff>2787650</xdr:rowOff>
    </xdr:to>
    <mc:AlternateContent xmlns:mc="http://schemas.openxmlformats.org/markup-compatibility/2006" xmlns:sle15="http://schemas.microsoft.com/office/drawing/2012/slicer">
      <mc:Choice Requires="sle15">
        <xdr:graphicFrame macro="">
          <xdr:nvGraphicFramePr>
            <xdr:cNvPr id="3" name="State 1">
              <a:extLst>
                <a:ext uri="{FF2B5EF4-FFF2-40B4-BE49-F238E27FC236}">
                  <a16:creationId xmlns:a16="http://schemas.microsoft.com/office/drawing/2014/main" id="{CABD3AED-C0EA-4567-A0F7-E7CBD1D40986}"/>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0" y="0"/>
              <a:ext cx="2240280" cy="27876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2781300</xdr:rowOff>
    </xdr:from>
    <xdr:to>
      <xdr:col>2</xdr:col>
      <xdr:colOff>144780</xdr:colOff>
      <xdr:row>1</xdr:row>
      <xdr:rowOff>994453</xdr:rowOff>
    </xdr:to>
    <mc:AlternateContent xmlns:mc="http://schemas.openxmlformats.org/markup-compatibility/2006" xmlns:sle15="http://schemas.microsoft.com/office/drawing/2012/slicer">
      <mc:Choice Requires="sle15">
        <xdr:graphicFrame macro="">
          <xdr:nvGraphicFramePr>
            <xdr:cNvPr id="4" name="State or Federal Program 1">
              <a:extLst>
                <a:ext uri="{FF2B5EF4-FFF2-40B4-BE49-F238E27FC236}">
                  <a16:creationId xmlns:a16="http://schemas.microsoft.com/office/drawing/2014/main" id="{DF73F0B7-C198-4123-BC8A-ED05566F844A}"/>
                </a:ext>
              </a:extLst>
            </xdr:cNvPr>
            <xdr:cNvGraphicFramePr/>
          </xdr:nvGraphicFramePr>
          <xdr:xfrm>
            <a:off x="0" y="0"/>
            <a:ext cx="0" cy="0"/>
          </xdr:xfrm>
          <a:graphic>
            <a:graphicData uri="http://schemas.microsoft.com/office/drawing/2010/slicer">
              <sle:slicer xmlns:sle="http://schemas.microsoft.com/office/drawing/2010/slicer" name="State or Federal Program 1"/>
            </a:graphicData>
          </a:graphic>
        </xdr:graphicFrame>
      </mc:Choice>
      <mc:Fallback xmlns="">
        <xdr:sp macro="" textlink="">
          <xdr:nvSpPr>
            <xdr:cNvPr id="0" name=""/>
            <xdr:cNvSpPr>
              <a:spLocks noTextEdit="1"/>
            </xdr:cNvSpPr>
          </xdr:nvSpPr>
          <xdr:spPr>
            <a:xfrm>
              <a:off x="0" y="2781300"/>
              <a:ext cx="2240280" cy="100715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139700</xdr:colOff>
      <xdr:row>0</xdr:row>
      <xdr:rowOff>0</xdr:rowOff>
    </xdr:from>
    <xdr:to>
      <xdr:col>5</xdr:col>
      <xdr:colOff>436618</xdr:colOff>
      <xdr:row>0</xdr:row>
      <xdr:rowOff>2784021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FCE5687-10DF-448F-AEB3-6115BE05B6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35200" y="0"/>
              <a:ext cx="4341868" cy="278402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431800</xdr:colOff>
      <xdr:row>0</xdr:row>
      <xdr:rowOff>6350</xdr:rowOff>
    </xdr:from>
    <xdr:to>
      <xdr:col>7</xdr:col>
      <xdr:colOff>1313793</xdr:colOff>
      <xdr:row>0</xdr:row>
      <xdr:rowOff>2790371</xdr:rowOff>
    </xdr:to>
    <xdr:graphicFrame macro="">
      <xdr:nvGraphicFramePr>
        <xdr:cNvPr id="6" name="Chart 5">
          <a:extLst>
            <a:ext uri="{FF2B5EF4-FFF2-40B4-BE49-F238E27FC236}">
              <a16:creationId xmlns:a16="http://schemas.microsoft.com/office/drawing/2014/main" id="{18DB2CBE-B004-42B9-9D35-48E15C939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1308100</xdr:colOff>
      <xdr:row>0</xdr:row>
      <xdr:rowOff>6350</xdr:rowOff>
    </xdr:from>
    <xdr:to>
      <xdr:col>11</xdr:col>
      <xdr:colOff>523422</xdr:colOff>
      <xdr:row>0</xdr:row>
      <xdr:rowOff>2790371</xdr:rowOff>
    </xdr:to>
    <xdr:graphicFrame macro="">
      <xdr:nvGraphicFramePr>
        <xdr:cNvPr id="7" name="Chart 6">
          <a:extLst>
            <a:ext uri="{FF2B5EF4-FFF2-40B4-BE49-F238E27FC236}">
              <a16:creationId xmlns:a16="http://schemas.microsoft.com/office/drawing/2014/main" id="{8291DF87-EC60-4F83-A667-4CA4F1AAD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152400</xdr:colOff>
      <xdr:row>0</xdr:row>
      <xdr:rowOff>2781300</xdr:rowOff>
    </xdr:from>
    <xdr:to>
      <xdr:col>5</xdr:col>
      <xdr:colOff>425450</xdr:colOff>
      <xdr:row>1</xdr:row>
      <xdr:rowOff>2771322</xdr:rowOff>
    </xdr:to>
    <mc:AlternateContent xmlns:mc="http://schemas.openxmlformats.org/markup-compatibility/2006">
      <mc:Choice xmlns:cx4="http://schemas.microsoft.com/office/drawing/2016/5/10/chartex" Requires="cx4">
        <xdr:graphicFrame macro="">
          <xdr:nvGraphicFramePr>
            <xdr:cNvPr id="8" name="Chart 14">
              <a:extLst>
                <a:ext uri="{FF2B5EF4-FFF2-40B4-BE49-F238E27FC236}">
                  <a16:creationId xmlns:a16="http://schemas.microsoft.com/office/drawing/2014/main" id="{91F7230E-421B-410F-9FA1-DB4FD9DB13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247900" y="2781300"/>
              <a:ext cx="4318000" cy="27840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431800</xdr:colOff>
      <xdr:row>0</xdr:row>
      <xdr:rowOff>2781300</xdr:rowOff>
    </xdr:from>
    <xdr:to>
      <xdr:col>7</xdr:col>
      <xdr:colOff>1316264</xdr:colOff>
      <xdr:row>1</xdr:row>
      <xdr:rowOff>2774043</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02283F94-9345-4480-89F1-77DE7E4123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572250" y="2781300"/>
              <a:ext cx="4345214" cy="27867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1314450</xdr:colOff>
      <xdr:row>0</xdr:row>
      <xdr:rowOff>2787650</xdr:rowOff>
    </xdr:from>
    <xdr:to>
      <xdr:col>11</xdr:col>
      <xdr:colOff>526181</xdr:colOff>
      <xdr:row>1</xdr:row>
      <xdr:rowOff>2774950</xdr:rowOff>
    </xdr:to>
    <xdr:graphicFrame macro="">
      <xdr:nvGraphicFramePr>
        <xdr:cNvPr id="10" name="Chart 9">
          <a:extLst>
            <a:ext uri="{FF2B5EF4-FFF2-40B4-BE49-F238E27FC236}">
              <a16:creationId xmlns:a16="http://schemas.microsoft.com/office/drawing/2014/main" id="{5CB3F735-F597-4059-A48F-8ADC3D466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523875</xdr:colOff>
      <xdr:row>0</xdr:row>
      <xdr:rowOff>6350</xdr:rowOff>
    </xdr:from>
    <xdr:to>
      <xdr:col>18</xdr:col>
      <xdr:colOff>60325</xdr:colOff>
      <xdr:row>0</xdr:row>
      <xdr:rowOff>2749550</xdr:rowOff>
    </xdr:to>
    <xdr:graphicFrame macro="">
      <xdr:nvGraphicFramePr>
        <xdr:cNvPr id="11" name="Chart 10">
          <a:extLst>
            <a:ext uri="{FF2B5EF4-FFF2-40B4-BE49-F238E27FC236}">
              <a16:creationId xmlns:a16="http://schemas.microsoft.com/office/drawing/2014/main" id="{41508626-C0BD-E3E3-C689-E2A3C29D4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1</xdr:row>
      <xdr:rowOff>0</xdr:rowOff>
    </xdr:from>
    <xdr:to>
      <xdr:col>17</xdr:col>
      <xdr:colOff>513481</xdr:colOff>
      <xdr:row>1</xdr:row>
      <xdr:rowOff>2781300</xdr:rowOff>
    </xdr:to>
    <xdr:graphicFrame macro="">
      <xdr:nvGraphicFramePr>
        <xdr:cNvPr id="12" name="Chart 11">
          <a:extLst>
            <a:ext uri="{FF2B5EF4-FFF2-40B4-BE49-F238E27FC236}">
              <a16:creationId xmlns:a16="http://schemas.microsoft.com/office/drawing/2014/main" id="{EE6D436D-77B2-468C-A03E-8FF71FEFC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50">
  <rv s="0">
    <v>536870912</v>
    <v>South Carolina</v>
    <v>810015e8-b10b-4232-9e2c-de87a67bd26e</v>
    <v>en-US</v>
    <v>Map</v>
  </rv>
  <rv s="0">
    <v>536870912</v>
    <v>West Virginia</v>
    <v>8a47255a-fae3-4faa-aa32-c6f384cb6c1d</v>
    <v>en-US</v>
    <v>Map</v>
  </rv>
  <rv s="0">
    <v>536870912</v>
    <v>Massachusetts</v>
    <v>845219d5-3650-4199-b926-964ca27c863c</v>
    <v>en-US</v>
    <v>Map</v>
  </rv>
  <rv s="0">
    <v>536870912</v>
    <v>Tennessee</v>
    <v>9bbc9c72-1bf1-4ef6-b66d-a6cdef70f4f3</v>
    <v>en-US</v>
    <v>Map</v>
  </rv>
  <rv s="0">
    <v>536870912</v>
    <v>Oklahoma</v>
    <v>cbcf556f-952a-4665-bb95-0500b27f9976</v>
    <v>en-US</v>
    <v>Map</v>
  </rv>
  <rv s="0">
    <v>536870912</v>
    <v>Illinois</v>
    <v>4131acb8-628a-4241-8920-ca79eab9dade</v>
    <v>en-US</v>
    <v>Map</v>
  </rv>
  <rv s="0">
    <v>536870912</v>
    <v>Nebraska</v>
    <v>3e64ff5d-6b40-4dbe-91b1-0e554e892496</v>
    <v>en-US</v>
    <v>Map</v>
  </rv>
  <rv s="0">
    <v>536870912</v>
    <v>Delaware</v>
    <v>8ad617cc-3d7a-4b3c-a787-098de959ccc4</v>
    <v>en-US</v>
    <v>Map</v>
  </rv>
  <rv s="0">
    <v>536870912</v>
    <v>Hawaii</v>
    <v>b6f01eaf-aecf-44f6-b64d-1f6e982365c3</v>
    <v>en-US</v>
    <v>Map</v>
  </rv>
  <rv s="0">
    <v>536870912</v>
    <v>Iowa</v>
    <v>77850824-b07a-487a-af58-37f9949afc27</v>
    <v>en-US</v>
    <v>Map</v>
  </rv>
  <rv s="0">
    <v>536870912</v>
    <v>Arizona</v>
    <v>bf973f46-5962-4997-a7ba-a05f1aa2a9f9</v>
    <v>en-US</v>
    <v>Map</v>
  </rv>
  <rv s="0">
    <v>536870912</v>
    <v>Florida</v>
    <v>5fece3f4-e8e8-4159-843e-f725a930ad50</v>
    <v>en-US</v>
    <v>Map</v>
  </rv>
  <rv s="0">
    <v>536870912</v>
    <v>Virginia</v>
    <v>7eee9976-e8a7-472c-ada1-007208abd678</v>
    <v>en-US</v>
    <v>Map</v>
  </rv>
  <rv s="0">
    <v>536870912</v>
    <v>Missouri</v>
    <v>6185f8cb-44e1-4da6-9bf0-b75286aeb591</v>
    <v>en-US</v>
    <v>Map</v>
  </rv>
  <rv s="0">
    <v>536870912</v>
    <v>Michigan</v>
    <v>162411c2-b757-495d-aa81-93942fae2f7e</v>
    <v>en-US</v>
    <v>Map</v>
  </rv>
  <rv s="0">
    <v>536870912</v>
    <v>Indiana</v>
    <v>109f7e5a-efbb-4953-b4b8-cb812ce1ff5d</v>
    <v>en-US</v>
    <v>Map</v>
  </rv>
  <rv s="0">
    <v>536870912</v>
    <v>North Carolina</v>
    <v>9e2bf053-dd80-4646-8f26-65075e7085c0</v>
    <v>en-US</v>
    <v>Map</v>
  </rv>
  <rv s="0">
    <v>536870912</v>
    <v>New Hampshire</v>
    <v>9ca71997-cc97-46eb-8911-fac32f80b0b1</v>
    <v>en-US</v>
    <v>Map</v>
  </rv>
  <rv s="0">
    <v>536870912</v>
    <v>New Mexico</v>
    <v>a16d3636-4349-41c7-a77e-89e34b26a8ad</v>
    <v>en-US</v>
    <v>Map</v>
  </rv>
  <rv s="0">
    <v>536870912</v>
    <v>Pennsylvania</v>
    <v>6304580e-c803-4266-818a-971619176547</v>
    <v>en-US</v>
    <v>Map</v>
  </rv>
  <rv s="0">
    <v>536870912</v>
    <v>South Dakota</v>
    <v>9cee0b65-d357-479e-a066-31c634648f47</v>
    <v>en-US</v>
    <v>Map</v>
  </rv>
  <rv s="0">
    <v>536870912</v>
    <v>New York</v>
    <v>caeb7b9a-f5d7-4686-8fb5-cf7628296b13</v>
    <v>en-US</v>
    <v>Map</v>
  </rv>
  <rv s="0">
    <v>536870912</v>
    <v>Utah</v>
    <v>c6705e44-d27f-4240-95a2-54e802e3b524</v>
    <v>en-US</v>
    <v>Map</v>
  </rv>
  <rv s="0">
    <v>536870912</v>
    <v>Maine</v>
    <v>d62dd683-9cf9-4db9-a497-d810d529592b</v>
    <v>en-US</v>
    <v>Map</v>
  </rv>
  <rv s="0">
    <v>536870912</v>
    <v>Montana</v>
    <v>447d6cd5-53f6-4c8f-bf6c-9ff228415c3b</v>
    <v>en-US</v>
    <v>Map</v>
  </rv>
  <rv s="0">
    <v>536870912</v>
    <v>Vermont</v>
    <v>221864cc-447e-4e78-847c-59e485d73bff</v>
    <v>en-US</v>
    <v>Map</v>
  </rv>
  <rv s="0">
    <v>536870912</v>
    <v>Arkansas</v>
    <v>b939db72-08f2-4ea6-a16a-a53bf32e6612</v>
    <v>en-US</v>
    <v>Map</v>
  </rv>
  <rv s="0">
    <v>536870912</v>
    <v>Nevada</v>
    <v>c2157d7e-617e-4517-80f8-1b08113afc14</v>
    <v>en-US</v>
    <v>Map</v>
  </rv>
  <rv s="0">
    <v>536870912</v>
    <v>Kentucky</v>
    <v>108dfd18-4626-481a-8dfa-18f64e6eac84</v>
    <v>en-US</v>
    <v>Map</v>
  </rv>
  <rv s="0">
    <v>536870912</v>
    <v>Maryland</v>
    <v>4c472f4d-06a8-4d90-8bb8-da4d168c73fe</v>
    <v>en-US</v>
    <v>Map</v>
  </rv>
  <rv s="0">
    <v>536870912</v>
    <v>Alabama</v>
    <v>376f8b06-52f6-4e72-a31d-311a3563e645</v>
    <v>en-US</v>
    <v>Map</v>
  </rv>
  <rv s="0">
    <v>536870912</v>
    <v>Connecticut</v>
    <v>b3ca6523-435e-4a3b-8f78-1ad900a52cf8</v>
    <v>en-US</v>
    <v>Map</v>
  </rv>
  <rv s="0">
    <v>536870912</v>
    <v>Oregon</v>
    <v>cacd36fd-7c62-43e2-a632-64a2a1811933</v>
    <v>en-US</v>
    <v>Map</v>
  </rv>
  <rv s="0">
    <v>536870912</v>
    <v>Colorado</v>
    <v>a070c5c2-b22d-41d8-b869-f20e583c4f80</v>
    <v>en-US</v>
    <v>Map</v>
  </rv>
  <rv s="0">
    <v>536870912</v>
    <v>Ohio</v>
    <v>6f3df7da-1ef6-48e3-b2b3-b5b5fce3e846</v>
    <v>en-US</v>
    <v>Map</v>
  </rv>
  <rv s="0">
    <v>536870912</v>
    <v>Wyoming</v>
    <v>bff03ad6-2b7f-400b-a76e-eb9fc4a93961</v>
    <v>en-US</v>
    <v>Map</v>
  </rv>
  <rv s="0">
    <v>536870912</v>
    <v>Minnesota</v>
    <v>77f97f6f-7e93-46e5-b486-6198effe8dea</v>
    <v>en-US</v>
    <v>Map</v>
  </rv>
  <rv s="0">
    <v>536870912</v>
    <v>Kansas</v>
    <v>6e527b71-bd3e-4bc1-b1c0-59d288b4fd5e</v>
    <v>en-US</v>
    <v>Map</v>
  </rv>
  <rv s="0">
    <v>536870912</v>
    <v>Idaho</v>
    <v>ecd30387-20fa-4523-9045-e2860154b5e9</v>
    <v>en-US</v>
    <v>Map</v>
  </rv>
  <rv s="0">
    <v>536870912</v>
    <v>Washington</v>
    <v>982ad551-fd5d-45df-bd70-bf704dd576e4</v>
    <v>en-US</v>
    <v>Map</v>
  </rv>
  <rv s="0">
    <v>536870912</v>
    <v>Wisconsin</v>
    <v>cb4d2853-06f4-4467-8e7c-4e31cbb35cb2</v>
    <v>en-US</v>
    <v>Map</v>
  </rv>
  <rv s="0">
    <v>536870912</v>
    <v>Mississippi</v>
    <v>6af619ca-217d-49c0-9a86-153fc7fbcd78</v>
    <v>en-US</v>
    <v>Map</v>
  </rv>
  <rv s="0">
    <v>536870912</v>
    <v>Louisiana</v>
    <v>0ca1e87f-e2f6-43fb-8deb-d22bd09a9cae</v>
    <v>en-US</v>
    <v>Map</v>
  </rv>
  <rv s="0">
    <v>536870912</v>
    <v>Georgia</v>
    <v>84604bc7-2c47-4f8d-8ea5-b6ac8c018a20</v>
    <v>en-US</v>
    <v>Map</v>
  </rv>
  <rv s="0">
    <v>536870912</v>
    <v>Rhode Island</v>
    <v>65a08f52-b469-4f7c-8353-9b3c0b2a5752</v>
    <v>en-US</v>
    <v>Map</v>
  </rv>
  <rv s="0">
    <v>536870912</v>
    <v>Alaska</v>
    <v>31c4c7a1-54e7-4306-ac9b-f1b02e85bda5</v>
    <v>en-US</v>
    <v>Map</v>
  </rv>
  <rv s="0">
    <v>536870912</v>
    <v>New Jersey</v>
    <v>05277898-b62b-4878-8632-09d29756a2ff</v>
    <v>en-US</v>
    <v>Map</v>
  </rv>
  <rv s="0">
    <v>536870912</v>
    <v>North Dakota</v>
    <v>77fbc744-3efe-4aa9-9e8e-f8034f06b941</v>
    <v>en-US</v>
    <v>Map</v>
  </rv>
  <rv s="0">
    <v>536870912</v>
    <v>Texas</v>
    <v>00a23ccd-3344-461c-8b9f-c2bb55be5815</v>
    <v>en-US</v>
    <v>Map</v>
  </rv>
  <rv s="0">
    <v>536870912</v>
    <v>California</v>
    <v>3009d91d-d582-4c34-85ba-772ba09e5be1</v>
    <v>en-US</v>
    <v>Map</v>
  </rv>
</rvData>
</file>

<file path=xl/richData/rdrichvaluestructure.xml><?xml version="1.0" encoding="utf-8"?>
<rvStructures xmlns="http://schemas.microsoft.com/office/spreadsheetml/2017/richdata" count="1">
  <s t="_linkedentity2">
    <k n="%EntityServiceId" t="i"/>
    <k n="_DisplayString" t="s"/>
    <k n="%EntityId" t="s"/>
    <k n="%EntityCulture" t="s"/>
    <k n="_Icon" t="s"/>
  </s>
</rvStructur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Federal_Program" xr10:uid="{4EDF13ED-241A-4333-B24B-820122A3B4CA}" sourceName="State or Federal Program">
  <extLst>
    <x:ext xmlns:x15="http://schemas.microsoft.com/office/spreadsheetml/2010/11/main" uri="{2F2917AC-EB37-4324-AD4E-5DD8C200BD13}">
      <x15:tableSlicerCache tableId="1" column="1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43EB450-8AA0-41E7-952C-5DE80033038C}" sourceName="Stat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or Federal Program 1" xr10:uid="{5FC91A71-12DF-4024-AA36-0D62E6B2737E}" cache="Slicer_State_or_Federal_Program" caption="State or Federal Program" rowHeight="251883"/>
  <slicer name="State 1" xr10:uid="{6F916A09-D13C-48EE-93CE-FCED216D9D63}" cache="Slicer_State" caption="State" startItem="2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2CF891-8487-47E8-BCBE-AB384964E6ED}" name="Table1" displayName="Table1" ref="A1:L51" totalsRowShown="0" headerRowDxfId="3">
  <autoFilter ref="A1:L51" xr:uid="{FE2CF891-8487-47E8-BCBE-AB384964E6ED}"/>
  <tableColumns count="12">
    <tableColumn id="1" xr3:uid="{B5BEA2AE-48EC-4D91-ABBE-411EB7660C3B}" name="State"/>
    <tableColumn id="2" xr3:uid="{45C9349B-61FB-4971-AC9A-500680E81E43}" name="State Longitude &amp; Latitude"/>
    <tableColumn id="3" xr3:uid="{2E513D62-5477-4CCE-AEAA-7C0B23B43CC1}" name="# of Fatalities"/>
    <tableColumn id="4" xr3:uid="{7A197A54-A27D-4135-A319-F8FD0EB1BCC3}" name="Rate, Fatalities"/>
    <tableColumn id="5" xr3:uid="{1BB1AE00-EF85-44C7-A5C6-0F2D793E9CD6}" name="State Rank, Fatalities"/>
    <tableColumn id="6" xr3:uid="{DECF5C2A-961B-4B59-AF4E-55910B4DB194}" name="# of Injuries/Illnesses" dataDxfId="2"/>
    <tableColumn id="7" xr3:uid="{1FFCE23A-BF85-46DA-85CC-B80A51EFB392}" name="Rate, Injuries/Illnesses"/>
    <tableColumn id="8" xr3:uid="{C3124138-C86B-46C6-8D6F-178151CBEDAA}" name="Penalties FY 2013 (Average $)" dataCellStyle="Currency"/>
    <tableColumn id="9" xr3:uid="{583F4B1E-6886-470A-9616-7474E992847B}" name="Penalties FY 2013 (Rank)"/>
    <tableColumn id="10" xr3:uid="{47687A1E-01CB-41F6-84AA-CDCFDF6DE3AF}" name="# of Inspectors"/>
    <tableColumn id="11" xr3:uid="{4F3437A4-CFD8-46DC-8174-C24CF11C157B}" name="Years to Inspect Each Workplace Once"/>
    <tableColumn id="12" xr3:uid="{E87E9E3C-5D06-4F0A-B6C8-45EAC3CDBE80}" name="State or Federal Program"/>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FF2AAC-9548-444A-9337-C7797247B45D}" name="Table13" displayName="Table13" ref="A3:K53" totalsRowShown="0" headerRowDxfId="1">
  <autoFilter ref="A3:K53" xr:uid="{FE2CF891-8487-47E8-BCBE-AB384964E6ED}"/>
  <tableColumns count="11">
    <tableColumn id="1" xr3:uid="{1AAE2B6E-1DEC-4AFC-9926-55D64983AE19}" name="State"/>
    <tableColumn id="3" xr3:uid="{472F7AAA-11D4-48BF-8B01-EA6EE1B0DED9}" name="# of Fatalities"/>
    <tableColumn id="4" xr3:uid="{52678D5C-2F22-4E5F-BF40-92F2A7D845C1}" name="Rate, Fatalities"/>
    <tableColumn id="5" xr3:uid="{D6D77A36-28B7-43A6-8D0B-CFFF863641DC}" name="State Rank, Fatalities"/>
    <tableColumn id="6" xr3:uid="{1D20D6D2-BEBF-4370-8DCC-3D6D03B421F7}" name="# of Injuries/Illnesses" dataDxfId="0"/>
    <tableColumn id="7" xr3:uid="{6005B1A5-F32F-4796-A97D-CE0AF63463A3}" name="Rate, Injuries/Illnesses"/>
    <tableColumn id="8" xr3:uid="{F3935872-8DEF-4827-8EEC-B067A847EF23}" name="Penalties FY 2013 (Average $)" dataCellStyle="Currency"/>
    <tableColumn id="9" xr3:uid="{C3B54E77-984D-4153-9689-E9B221EA20DC}" name="Penalties FY 2013 (Rank)"/>
    <tableColumn id="10" xr3:uid="{68CE7E55-62AA-4F4A-92EF-32C787473073}" name="# of Inspectors"/>
    <tableColumn id="11" xr3:uid="{2F154D58-DB27-4860-8763-960C86946929}" name="Years to Inspect Each Workplace Once"/>
    <tableColumn id="12" xr3:uid="{A1D7EA5E-9C16-4799-AD19-F049BED24D5D}" name="State or Federal Progra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B18C5-8136-4547-B816-CBBB22E2A4D8}">
  <dimension ref="A1:K55"/>
  <sheetViews>
    <sheetView topLeftCell="A42" workbookViewId="0">
      <selection activeCell="B3" sqref="B3"/>
    </sheetView>
  </sheetViews>
  <sheetFormatPr defaultColWidth="8.6328125" defaultRowHeight="14.5" x14ac:dyDescent="0.35"/>
  <cols>
    <col min="1" max="1" width="21.6328125" bestFit="1" customWidth="1"/>
    <col min="2" max="2" width="22.26953125" bestFit="1" customWidth="1"/>
    <col min="3" max="3" width="19.453125" bestFit="1" customWidth="1"/>
    <col min="4" max="4" width="22.54296875" bestFit="1" customWidth="1"/>
    <col min="5" max="5" width="27.90625" bestFit="1" customWidth="1"/>
    <col min="6" max="6" width="23.1796875" bestFit="1" customWidth="1"/>
    <col min="7" max="7" width="24.81640625" bestFit="1" customWidth="1"/>
    <col min="8" max="8" width="20.90625" bestFit="1" customWidth="1"/>
    <col min="9" max="9" width="9.36328125" bestFit="1" customWidth="1"/>
    <col min="10" max="10" width="32.26953125" bestFit="1" customWidth="1"/>
    <col min="11" max="11" width="20.90625" bestFit="1" customWidth="1"/>
  </cols>
  <sheetData>
    <row r="1" spans="1:11" x14ac:dyDescent="0.35">
      <c r="A1" t="s">
        <v>0</v>
      </c>
      <c r="B1" t="s">
        <v>1</v>
      </c>
      <c r="C1" t="s">
        <v>2</v>
      </c>
      <c r="D1" t="s">
        <v>3</v>
      </c>
      <c r="E1" t="s">
        <v>4</v>
      </c>
      <c r="F1" t="s">
        <v>5</v>
      </c>
      <c r="G1" t="s">
        <v>6</v>
      </c>
      <c r="H1" t="s">
        <v>7</v>
      </c>
      <c r="I1" t="s">
        <v>8</v>
      </c>
      <c r="J1" t="s">
        <v>9</v>
      </c>
      <c r="K1" t="s">
        <v>10</v>
      </c>
    </row>
    <row r="2" spans="1:11" ht="43.5" x14ac:dyDescent="0.35">
      <c r="A2" s="1" t="s">
        <v>11</v>
      </c>
      <c r="B2">
        <v>63</v>
      </c>
      <c r="C2">
        <v>3.5</v>
      </c>
      <c r="D2">
        <v>25</v>
      </c>
      <c r="E2">
        <v>36200</v>
      </c>
      <c r="F2">
        <v>3</v>
      </c>
      <c r="G2">
        <v>492</v>
      </c>
      <c r="H2">
        <v>49</v>
      </c>
      <c r="I2">
        <v>24</v>
      </c>
      <c r="J2">
        <v>111</v>
      </c>
      <c r="K2" t="s">
        <v>0</v>
      </c>
    </row>
    <row r="3" spans="1:11" ht="43.5" x14ac:dyDescent="0.35">
      <c r="A3" s="1" t="s">
        <v>12</v>
      </c>
      <c r="B3">
        <v>49</v>
      </c>
      <c r="C3">
        <v>6.9</v>
      </c>
      <c r="D3">
        <v>46</v>
      </c>
      <c r="E3">
        <v>19800</v>
      </c>
      <c r="F3">
        <v>4.0999999999999996</v>
      </c>
      <c r="G3">
        <v>1798</v>
      </c>
      <c r="H3">
        <v>27</v>
      </c>
      <c r="I3">
        <v>7</v>
      </c>
      <c r="J3">
        <v>173</v>
      </c>
      <c r="K3" t="s">
        <v>13</v>
      </c>
    </row>
    <row r="4" spans="1:11" ht="43.5" x14ac:dyDescent="0.35">
      <c r="A4" s="1" t="s">
        <v>14</v>
      </c>
      <c r="B4">
        <v>44</v>
      </c>
      <c r="C4">
        <v>1.4</v>
      </c>
      <c r="D4">
        <v>1</v>
      </c>
      <c r="E4">
        <v>69700</v>
      </c>
      <c r="F4">
        <v>3.1</v>
      </c>
      <c r="G4">
        <v>1929</v>
      </c>
      <c r="H4">
        <v>21</v>
      </c>
      <c r="I4">
        <v>33</v>
      </c>
      <c r="J4">
        <v>123</v>
      </c>
      <c r="K4" t="s">
        <v>13</v>
      </c>
    </row>
    <row r="5" spans="1:11" ht="43.5" x14ac:dyDescent="0.35">
      <c r="A5" s="1" t="s">
        <v>15</v>
      </c>
      <c r="B5">
        <v>101</v>
      </c>
      <c r="C5">
        <v>3.8</v>
      </c>
      <c r="D5">
        <v>30</v>
      </c>
      <c r="E5">
        <v>65100</v>
      </c>
      <c r="F5">
        <v>3.5</v>
      </c>
      <c r="G5">
        <v>727</v>
      </c>
      <c r="H5">
        <v>45</v>
      </c>
      <c r="I5">
        <v>30</v>
      </c>
      <c r="J5">
        <v>82</v>
      </c>
      <c r="K5" t="s">
        <v>0</v>
      </c>
    </row>
    <row r="6" spans="1:11" ht="43.5" x14ac:dyDescent="0.35">
      <c r="A6" s="1" t="s">
        <v>16</v>
      </c>
      <c r="B6">
        <v>97</v>
      </c>
      <c r="C6">
        <v>6.1</v>
      </c>
      <c r="D6">
        <v>42</v>
      </c>
      <c r="E6">
        <v>39000</v>
      </c>
      <c r="F6">
        <v>3.6</v>
      </c>
      <c r="G6">
        <v>1872</v>
      </c>
      <c r="H6">
        <v>24</v>
      </c>
      <c r="I6">
        <v>19</v>
      </c>
      <c r="J6">
        <v>131</v>
      </c>
      <c r="K6" t="s">
        <v>13</v>
      </c>
    </row>
    <row r="7" spans="1:11" ht="43.5" x14ac:dyDescent="0.35">
      <c r="A7" s="1" t="s">
        <v>17</v>
      </c>
      <c r="B7">
        <v>146</v>
      </c>
      <c r="C7">
        <v>2.5</v>
      </c>
      <c r="D7">
        <v>10</v>
      </c>
      <c r="E7">
        <v>124900</v>
      </c>
      <c r="F7">
        <v>3.2</v>
      </c>
      <c r="G7">
        <v>1876</v>
      </c>
      <c r="H7">
        <v>23</v>
      </c>
      <c r="I7">
        <v>74</v>
      </c>
      <c r="J7">
        <v>137</v>
      </c>
      <c r="K7" t="s">
        <v>13</v>
      </c>
    </row>
    <row r="8" spans="1:11" ht="43.5" x14ac:dyDescent="0.35">
      <c r="A8" s="1" t="s">
        <v>18</v>
      </c>
      <c r="B8">
        <v>48</v>
      </c>
      <c r="C8">
        <v>5.2</v>
      </c>
      <c r="D8">
        <v>38</v>
      </c>
      <c r="E8">
        <v>24300</v>
      </c>
      <c r="F8">
        <v>3.9</v>
      </c>
      <c r="G8">
        <v>2565</v>
      </c>
      <c r="H8">
        <v>5</v>
      </c>
      <c r="I8">
        <v>9</v>
      </c>
      <c r="J8">
        <v>128</v>
      </c>
      <c r="K8" t="s">
        <v>13</v>
      </c>
    </row>
    <row r="9" spans="1:11" ht="43.5" x14ac:dyDescent="0.35">
      <c r="A9" s="1" t="s">
        <v>19</v>
      </c>
      <c r="B9">
        <v>14</v>
      </c>
      <c r="C9">
        <v>3.1</v>
      </c>
      <c r="D9">
        <v>18</v>
      </c>
      <c r="E9">
        <v>7900</v>
      </c>
      <c r="F9">
        <v>2.8</v>
      </c>
      <c r="G9">
        <v>2406</v>
      </c>
      <c r="H9">
        <v>6</v>
      </c>
      <c r="I9">
        <v>5</v>
      </c>
      <c r="J9">
        <v>175</v>
      </c>
      <c r="K9" t="s">
        <v>13</v>
      </c>
    </row>
    <row r="10" spans="1:11" ht="43.5" x14ac:dyDescent="0.35">
      <c r="A10" s="1" t="s">
        <v>20</v>
      </c>
      <c r="B10">
        <v>20</v>
      </c>
      <c r="C10">
        <v>3.4</v>
      </c>
      <c r="D10">
        <v>22</v>
      </c>
      <c r="E10">
        <v>13700</v>
      </c>
      <c r="F10">
        <v>3.8</v>
      </c>
      <c r="G10">
        <v>964</v>
      </c>
      <c r="H10">
        <v>39</v>
      </c>
      <c r="I10">
        <v>20</v>
      </c>
      <c r="J10">
        <v>79</v>
      </c>
      <c r="K10" t="s">
        <v>0</v>
      </c>
    </row>
    <row r="11" spans="1:11" ht="43.5" x14ac:dyDescent="0.35">
      <c r="A11" s="1" t="s">
        <v>21</v>
      </c>
      <c r="B11">
        <v>97</v>
      </c>
      <c r="C11">
        <v>6.6</v>
      </c>
      <c r="D11">
        <v>44</v>
      </c>
      <c r="E11">
        <v>45600</v>
      </c>
      <c r="F11">
        <v>4.5</v>
      </c>
      <c r="G11">
        <v>790</v>
      </c>
      <c r="H11">
        <v>43</v>
      </c>
      <c r="I11">
        <v>26</v>
      </c>
      <c r="J11">
        <v>98</v>
      </c>
      <c r="K11" t="s">
        <v>0</v>
      </c>
    </row>
    <row r="12" spans="1:11" ht="43.5" x14ac:dyDescent="0.35">
      <c r="A12" s="1" t="s">
        <v>22</v>
      </c>
      <c r="B12">
        <v>60</v>
      </c>
      <c r="C12">
        <v>2.2999999999999998</v>
      </c>
      <c r="D12">
        <v>6</v>
      </c>
      <c r="E12">
        <v>54400</v>
      </c>
      <c r="F12">
        <v>3.2</v>
      </c>
      <c r="G12">
        <v>891</v>
      </c>
      <c r="H12">
        <v>40</v>
      </c>
      <c r="I12">
        <v>30</v>
      </c>
      <c r="J12">
        <v>126</v>
      </c>
      <c r="K12" t="s">
        <v>0</v>
      </c>
    </row>
    <row r="13" spans="1:11" ht="43.5" x14ac:dyDescent="0.35">
      <c r="A13" s="1" t="s">
        <v>23</v>
      </c>
      <c r="B13">
        <v>218</v>
      </c>
      <c r="C13">
        <v>2.7</v>
      </c>
      <c r="D13">
        <v>15</v>
      </c>
      <c r="G13">
        <v>1821</v>
      </c>
      <c r="H13">
        <v>25</v>
      </c>
      <c r="I13">
        <v>60</v>
      </c>
      <c r="J13">
        <v>238</v>
      </c>
      <c r="K13" t="s">
        <v>13</v>
      </c>
    </row>
    <row r="14" spans="1:11" ht="43.5" x14ac:dyDescent="0.35">
      <c r="A14" s="1" t="s">
        <v>24</v>
      </c>
      <c r="B14">
        <v>149</v>
      </c>
      <c r="C14">
        <v>3.8</v>
      </c>
      <c r="D14">
        <v>30</v>
      </c>
      <c r="E14">
        <v>66200</v>
      </c>
      <c r="F14">
        <v>2.7</v>
      </c>
      <c r="G14">
        <v>726</v>
      </c>
      <c r="H14">
        <v>46</v>
      </c>
      <c r="I14">
        <v>48</v>
      </c>
      <c r="J14">
        <v>82</v>
      </c>
      <c r="K14" t="s">
        <v>0</v>
      </c>
    </row>
    <row r="15" spans="1:11" ht="43.5" x14ac:dyDescent="0.35">
      <c r="A15" s="1" t="s">
        <v>25</v>
      </c>
      <c r="B15">
        <v>88</v>
      </c>
      <c r="C15">
        <v>3.3</v>
      </c>
      <c r="D15">
        <v>21</v>
      </c>
      <c r="E15">
        <v>60300</v>
      </c>
      <c r="F15">
        <v>3.3</v>
      </c>
      <c r="G15">
        <v>1931</v>
      </c>
      <c r="H15">
        <v>20</v>
      </c>
      <c r="I15">
        <v>26</v>
      </c>
      <c r="J15">
        <v>118</v>
      </c>
      <c r="K15" t="s">
        <v>13</v>
      </c>
    </row>
    <row r="16" spans="1:11" ht="43.5" x14ac:dyDescent="0.35">
      <c r="A16" s="1" t="s">
        <v>26</v>
      </c>
      <c r="B16">
        <v>137</v>
      </c>
      <c r="C16">
        <v>3.4</v>
      </c>
      <c r="D16">
        <v>22</v>
      </c>
      <c r="E16">
        <v>105500</v>
      </c>
      <c r="F16">
        <v>4</v>
      </c>
      <c r="G16">
        <v>542</v>
      </c>
      <c r="H16">
        <v>48</v>
      </c>
      <c r="I16">
        <v>63</v>
      </c>
      <c r="J16">
        <v>45</v>
      </c>
      <c r="K16" t="s">
        <v>0</v>
      </c>
    </row>
    <row r="17" spans="1:11" ht="43.5" x14ac:dyDescent="0.35">
      <c r="A17" s="1" t="s">
        <v>27</v>
      </c>
      <c r="B17">
        <v>115</v>
      </c>
      <c r="C17">
        <v>4.2</v>
      </c>
      <c r="D17">
        <v>33</v>
      </c>
      <c r="E17">
        <v>77900</v>
      </c>
      <c r="F17">
        <v>3.9</v>
      </c>
      <c r="G17">
        <v>1054</v>
      </c>
      <c r="H17">
        <v>34</v>
      </c>
      <c r="I17">
        <v>39</v>
      </c>
      <c r="J17">
        <v>104</v>
      </c>
      <c r="K17" t="s">
        <v>0</v>
      </c>
    </row>
    <row r="18" spans="1:11" ht="43.5" x14ac:dyDescent="0.35">
      <c r="A18" s="1" t="s">
        <v>28</v>
      </c>
      <c r="B18">
        <v>146</v>
      </c>
      <c r="C18">
        <v>3.5</v>
      </c>
      <c r="D18">
        <v>25</v>
      </c>
      <c r="E18">
        <v>75900</v>
      </c>
      <c r="F18">
        <v>2.9</v>
      </c>
      <c r="G18">
        <v>996</v>
      </c>
      <c r="H18">
        <v>38</v>
      </c>
      <c r="I18">
        <v>104</v>
      </c>
      <c r="J18">
        <v>60</v>
      </c>
      <c r="K18" t="s">
        <v>0</v>
      </c>
    </row>
    <row r="19" spans="1:11" ht="43.5" x14ac:dyDescent="0.35">
      <c r="A19" s="1" t="s">
        <v>29</v>
      </c>
      <c r="B19">
        <v>14</v>
      </c>
      <c r="C19">
        <v>2.2000000000000002</v>
      </c>
      <c r="D19">
        <v>4</v>
      </c>
      <c r="G19">
        <v>2243</v>
      </c>
      <c r="H19">
        <v>8</v>
      </c>
      <c r="I19">
        <v>7</v>
      </c>
      <c r="J19">
        <v>119</v>
      </c>
      <c r="K19" t="s">
        <v>13</v>
      </c>
    </row>
    <row r="20" spans="1:11" ht="43.5" x14ac:dyDescent="0.35">
      <c r="A20" s="1" t="s">
        <v>30</v>
      </c>
      <c r="B20">
        <v>39</v>
      </c>
      <c r="C20">
        <v>4.8</v>
      </c>
      <c r="D20">
        <v>35</v>
      </c>
      <c r="E20">
        <v>19900</v>
      </c>
      <c r="F20">
        <v>3.9</v>
      </c>
      <c r="G20">
        <v>998</v>
      </c>
      <c r="H20">
        <v>37</v>
      </c>
      <c r="I20">
        <v>9</v>
      </c>
      <c r="J20">
        <v>191</v>
      </c>
      <c r="K20" t="s">
        <v>0</v>
      </c>
    </row>
    <row r="21" spans="1:11" ht="43.5" x14ac:dyDescent="0.35">
      <c r="A21" s="1" t="s">
        <v>31</v>
      </c>
      <c r="B21">
        <v>194</v>
      </c>
      <c r="C21">
        <v>3.4</v>
      </c>
      <c r="D21">
        <v>22</v>
      </c>
      <c r="E21">
        <v>155300</v>
      </c>
      <c r="F21">
        <v>3.9</v>
      </c>
      <c r="G21">
        <v>1916</v>
      </c>
      <c r="H21">
        <v>22</v>
      </c>
      <c r="I21">
        <v>57</v>
      </c>
      <c r="J21">
        <v>125</v>
      </c>
      <c r="K21" t="s">
        <v>13</v>
      </c>
    </row>
    <row r="22" spans="1:11" ht="43.5" x14ac:dyDescent="0.35">
      <c r="A22" s="1" t="s">
        <v>32</v>
      </c>
      <c r="B22">
        <v>31</v>
      </c>
      <c r="C22">
        <v>6.7</v>
      </c>
      <c r="D22">
        <v>45</v>
      </c>
      <c r="G22">
        <v>2346</v>
      </c>
      <c r="H22">
        <v>7</v>
      </c>
      <c r="J22">
        <v>521</v>
      </c>
      <c r="K22" t="s">
        <v>13</v>
      </c>
    </row>
    <row r="23" spans="1:11" ht="43.5" x14ac:dyDescent="0.35">
      <c r="A23" s="1" t="s">
        <v>33</v>
      </c>
      <c r="B23">
        <v>202</v>
      </c>
      <c r="C23">
        <v>2.4</v>
      </c>
      <c r="D23">
        <v>8</v>
      </c>
      <c r="E23">
        <v>146300</v>
      </c>
      <c r="F23">
        <v>2.5</v>
      </c>
      <c r="G23">
        <v>2016</v>
      </c>
      <c r="H23">
        <v>17</v>
      </c>
      <c r="I23">
        <v>105</v>
      </c>
      <c r="J23">
        <v>184</v>
      </c>
      <c r="K23" t="s">
        <v>13</v>
      </c>
    </row>
    <row r="24" spans="1:11" ht="43.5" x14ac:dyDescent="0.35">
      <c r="A24" s="1" t="s">
        <v>34</v>
      </c>
      <c r="B24">
        <v>39</v>
      </c>
      <c r="C24">
        <v>3</v>
      </c>
      <c r="D24">
        <v>17</v>
      </c>
      <c r="E24">
        <v>27700</v>
      </c>
      <c r="F24">
        <v>3.4</v>
      </c>
      <c r="G24">
        <v>1053</v>
      </c>
      <c r="H24">
        <v>35</v>
      </c>
      <c r="I24">
        <v>22</v>
      </c>
      <c r="J24">
        <v>81</v>
      </c>
      <c r="K24" t="s">
        <v>0</v>
      </c>
    </row>
    <row r="25" spans="1:11" ht="43.5" x14ac:dyDescent="0.35">
      <c r="A25" s="1" t="s">
        <v>35</v>
      </c>
      <c r="B25">
        <v>19</v>
      </c>
      <c r="C25">
        <v>3.2</v>
      </c>
      <c r="D25">
        <v>20</v>
      </c>
      <c r="E25">
        <v>21200</v>
      </c>
      <c r="F25">
        <v>5.6</v>
      </c>
      <c r="G25">
        <v>2083</v>
      </c>
      <c r="H25">
        <v>14</v>
      </c>
      <c r="I25">
        <v>8</v>
      </c>
      <c r="J25">
        <v>80</v>
      </c>
      <c r="K25" t="s">
        <v>13</v>
      </c>
    </row>
    <row r="26" spans="1:11" ht="43.5" x14ac:dyDescent="0.35">
      <c r="A26" s="1" t="s">
        <v>36</v>
      </c>
      <c r="B26">
        <v>34</v>
      </c>
      <c r="C26">
        <v>7.3</v>
      </c>
      <c r="D26">
        <v>47</v>
      </c>
      <c r="E26">
        <v>13300</v>
      </c>
      <c r="F26">
        <v>5</v>
      </c>
      <c r="G26">
        <v>1983</v>
      </c>
      <c r="H26">
        <v>18</v>
      </c>
      <c r="I26">
        <v>7</v>
      </c>
      <c r="J26">
        <v>135</v>
      </c>
      <c r="K26" t="s">
        <v>13</v>
      </c>
    </row>
    <row r="27" spans="1:11" ht="43.5" x14ac:dyDescent="0.35">
      <c r="A27" s="1" t="s">
        <v>37</v>
      </c>
      <c r="B27">
        <v>11</v>
      </c>
      <c r="C27">
        <v>3.5</v>
      </c>
      <c r="D27">
        <v>25</v>
      </c>
      <c r="E27">
        <v>9900</v>
      </c>
      <c r="F27">
        <v>5</v>
      </c>
      <c r="G27">
        <v>1008</v>
      </c>
      <c r="H27">
        <v>36</v>
      </c>
      <c r="I27">
        <v>9</v>
      </c>
      <c r="J27">
        <v>68</v>
      </c>
      <c r="K27" t="s">
        <v>0</v>
      </c>
    </row>
    <row r="28" spans="1:11" ht="43.5" x14ac:dyDescent="0.35">
      <c r="A28" s="1" t="s">
        <v>38</v>
      </c>
      <c r="B28">
        <v>63</v>
      </c>
      <c r="C28">
        <v>5.4</v>
      </c>
      <c r="D28">
        <v>39</v>
      </c>
      <c r="E28">
        <v>26600</v>
      </c>
      <c r="F28">
        <v>3.2</v>
      </c>
      <c r="G28">
        <v>2569</v>
      </c>
      <c r="H28">
        <v>4</v>
      </c>
      <c r="I28">
        <v>9</v>
      </c>
      <c r="J28">
        <v>237</v>
      </c>
      <c r="K28" t="s">
        <v>13</v>
      </c>
    </row>
    <row r="29" spans="1:11" ht="43.5" x14ac:dyDescent="0.35">
      <c r="A29" s="1" t="s">
        <v>39</v>
      </c>
      <c r="B29">
        <v>42</v>
      </c>
      <c r="C29">
        <v>3.6</v>
      </c>
      <c r="D29">
        <v>29</v>
      </c>
      <c r="E29">
        <v>32400</v>
      </c>
      <c r="F29">
        <v>4.0999999999999996</v>
      </c>
      <c r="G29">
        <v>2133</v>
      </c>
      <c r="H29">
        <v>13</v>
      </c>
      <c r="I29">
        <v>44</v>
      </c>
      <c r="J29">
        <v>49</v>
      </c>
      <c r="K29" t="s">
        <v>0</v>
      </c>
    </row>
    <row r="30" spans="1:11" ht="43.5" x14ac:dyDescent="0.35">
      <c r="A30" s="1" t="s">
        <v>40</v>
      </c>
      <c r="B30">
        <v>91</v>
      </c>
      <c r="C30">
        <v>4.9000000000000004</v>
      </c>
      <c r="D30">
        <v>37</v>
      </c>
      <c r="E30">
        <v>48900</v>
      </c>
      <c r="F30">
        <v>4.0999999999999996</v>
      </c>
      <c r="G30">
        <v>3254</v>
      </c>
      <c r="H30">
        <v>2</v>
      </c>
      <c r="I30">
        <v>39</v>
      </c>
      <c r="J30">
        <v>124</v>
      </c>
      <c r="K30" t="s">
        <v>0</v>
      </c>
    </row>
    <row r="31" spans="1:11" ht="43.5" x14ac:dyDescent="0.35">
      <c r="A31" s="1" t="s">
        <v>41</v>
      </c>
      <c r="B31">
        <v>72</v>
      </c>
      <c r="C31">
        <v>2.6</v>
      </c>
      <c r="D31">
        <v>12</v>
      </c>
      <c r="E31">
        <v>51900</v>
      </c>
      <c r="F31">
        <v>3.1</v>
      </c>
      <c r="G31">
        <v>685</v>
      </c>
      <c r="H31">
        <v>47</v>
      </c>
      <c r="I31">
        <v>48</v>
      </c>
      <c r="J31">
        <v>108</v>
      </c>
      <c r="K31" t="s">
        <v>0</v>
      </c>
    </row>
    <row r="32" spans="1:11" ht="43.5" x14ac:dyDescent="0.35">
      <c r="A32" s="1" t="s">
        <v>42</v>
      </c>
      <c r="B32">
        <v>84</v>
      </c>
      <c r="C32">
        <v>4.3</v>
      </c>
      <c r="D32">
        <v>34</v>
      </c>
      <c r="E32">
        <v>41200</v>
      </c>
      <c r="F32">
        <v>3.3</v>
      </c>
      <c r="G32">
        <v>1803</v>
      </c>
      <c r="H32">
        <v>26</v>
      </c>
      <c r="I32">
        <v>24</v>
      </c>
      <c r="J32">
        <v>94</v>
      </c>
      <c r="K32" t="s">
        <v>13</v>
      </c>
    </row>
    <row r="33" spans="1:11" ht="43.5" x14ac:dyDescent="0.35">
      <c r="A33" s="1" t="s">
        <v>43</v>
      </c>
      <c r="B33">
        <v>36</v>
      </c>
      <c r="C33">
        <v>2.1</v>
      </c>
      <c r="D33">
        <v>3</v>
      </c>
      <c r="E33">
        <v>43800</v>
      </c>
      <c r="F33">
        <v>3.9</v>
      </c>
      <c r="G33">
        <v>1735</v>
      </c>
      <c r="H33">
        <v>30</v>
      </c>
      <c r="I33">
        <v>24</v>
      </c>
      <c r="J33">
        <v>107</v>
      </c>
      <c r="K33" t="s">
        <v>13</v>
      </c>
    </row>
    <row r="34" spans="1:11" ht="43.5" x14ac:dyDescent="0.35">
      <c r="A34" s="1" t="s">
        <v>44</v>
      </c>
      <c r="B34">
        <v>43</v>
      </c>
      <c r="C34">
        <v>2.6</v>
      </c>
      <c r="D34">
        <v>12</v>
      </c>
      <c r="E34">
        <v>42900</v>
      </c>
      <c r="F34">
        <v>3.9</v>
      </c>
      <c r="G34">
        <v>363</v>
      </c>
      <c r="H34">
        <v>50</v>
      </c>
      <c r="I34">
        <v>75</v>
      </c>
      <c r="J34">
        <v>31</v>
      </c>
      <c r="K34" t="s">
        <v>0</v>
      </c>
    </row>
    <row r="35" spans="1:11" ht="43.5" x14ac:dyDescent="0.35">
      <c r="A35" s="1" t="s">
        <v>45</v>
      </c>
      <c r="B35">
        <v>82</v>
      </c>
      <c r="C35">
        <v>3.5</v>
      </c>
      <c r="D35">
        <v>25</v>
      </c>
      <c r="G35">
        <v>1649</v>
      </c>
      <c r="H35">
        <v>31</v>
      </c>
      <c r="I35">
        <v>28</v>
      </c>
      <c r="J35">
        <v>122</v>
      </c>
      <c r="K35" t="s">
        <v>13</v>
      </c>
    </row>
    <row r="36" spans="1:11" ht="43.5" x14ac:dyDescent="0.35">
      <c r="A36" s="1" t="s">
        <v>46</v>
      </c>
      <c r="B36">
        <v>161</v>
      </c>
      <c r="C36">
        <v>3.1</v>
      </c>
      <c r="D36">
        <v>18</v>
      </c>
      <c r="E36">
        <v>113600</v>
      </c>
      <c r="F36">
        <v>3.2</v>
      </c>
      <c r="G36">
        <v>2156</v>
      </c>
      <c r="H36">
        <v>11</v>
      </c>
      <c r="I36">
        <v>53</v>
      </c>
      <c r="J36">
        <v>112</v>
      </c>
      <c r="K36" t="s">
        <v>13</v>
      </c>
    </row>
    <row r="37" spans="1:11" ht="43.5" x14ac:dyDescent="0.35">
      <c r="A37" s="1" t="s">
        <v>47</v>
      </c>
      <c r="B37">
        <v>35</v>
      </c>
      <c r="C37">
        <v>12.2</v>
      </c>
      <c r="D37">
        <v>49</v>
      </c>
      <c r="E37">
        <v>6500</v>
      </c>
      <c r="F37">
        <v>3.5</v>
      </c>
      <c r="G37">
        <v>1777</v>
      </c>
      <c r="H37">
        <v>28</v>
      </c>
      <c r="I37">
        <v>9</v>
      </c>
      <c r="J37">
        <v>101</v>
      </c>
      <c r="K37" t="s">
        <v>0</v>
      </c>
    </row>
    <row r="38" spans="1:11" ht="43.5" x14ac:dyDescent="0.35">
      <c r="A38" s="1" t="s">
        <v>48</v>
      </c>
      <c r="B38">
        <v>70</v>
      </c>
      <c r="C38">
        <v>2.6</v>
      </c>
      <c r="D38">
        <v>12</v>
      </c>
      <c r="E38">
        <v>67500</v>
      </c>
      <c r="F38">
        <v>3.8</v>
      </c>
      <c r="G38">
        <v>768</v>
      </c>
      <c r="H38">
        <v>44</v>
      </c>
      <c r="I38">
        <v>58</v>
      </c>
      <c r="J38">
        <v>57</v>
      </c>
      <c r="K38" t="s">
        <v>0</v>
      </c>
    </row>
    <row r="39" spans="1:11" ht="43.5" x14ac:dyDescent="0.35">
      <c r="A39" s="1" t="s">
        <v>49</v>
      </c>
      <c r="B39">
        <v>76</v>
      </c>
      <c r="C39">
        <v>5.7</v>
      </c>
      <c r="D39">
        <v>41</v>
      </c>
      <c r="E39">
        <v>33400</v>
      </c>
      <c r="F39">
        <v>3.6</v>
      </c>
      <c r="G39">
        <v>1971</v>
      </c>
      <c r="H39">
        <v>19</v>
      </c>
      <c r="I39">
        <v>16</v>
      </c>
      <c r="J39">
        <v>110</v>
      </c>
      <c r="K39" t="s">
        <v>13</v>
      </c>
    </row>
    <row r="40" spans="1:11" ht="43.5" x14ac:dyDescent="0.35">
      <c r="A40" s="1" t="s">
        <v>50</v>
      </c>
      <c r="B40">
        <v>19</v>
      </c>
      <c r="C40">
        <v>2.7</v>
      </c>
      <c r="D40">
        <v>15</v>
      </c>
      <c r="G40">
        <v>1449</v>
      </c>
      <c r="H40">
        <v>33</v>
      </c>
      <c r="I40">
        <v>9</v>
      </c>
      <c r="J40">
        <v>108</v>
      </c>
      <c r="K40" t="s">
        <v>13</v>
      </c>
    </row>
    <row r="41" spans="1:11" ht="43.5" x14ac:dyDescent="0.35">
      <c r="A41" s="1" t="s">
        <v>51</v>
      </c>
      <c r="B41">
        <v>67</v>
      </c>
      <c r="C41">
        <v>2.2000000000000002</v>
      </c>
      <c r="D41">
        <v>4</v>
      </c>
      <c r="E41">
        <v>89300</v>
      </c>
      <c r="F41">
        <v>4.8</v>
      </c>
      <c r="G41">
        <v>791</v>
      </c>
      <c r="H41">
        <v>42</v>
      </c>
      <c r="I41">
        <v>111</v>
      </c>
      <c r="J41">
        <v>50</v>
      </c>
      <c r="K41" t="s">
        <v>0</v>
      </c>
    </row>
    <row r="42" spans="1:11" ht="43.5" x14ac:dyDescent="0.35">
      <c r="A42" s="1" t="s">
        <v>52</v>
      </c>
      <c r="B42">
        <v>114</v>
      </c>
      <c r="C42">
        <v>4</v>
      </c>
      <c r="D42">
        <v>32</v>
      </c>
      <c r="E42">
        <v>72900</v>
      </c>
      <c r="F42">
        <v>4</v>
      </c>
      <c r="G42">
        <v>2207</v>
      </c>
      <c r="H42">
        <v>9</v>
      </c>
      <c r="I42">
        <v>36</v>
      </c>
      <c r="J42">
        <v>104</v>
      </c>
      <c r="K42" t="s">
        <v>13</v>
      </c>
    </row>
    <row r="43" spans="1:11" ht="43.5" x14ac:dyDescent="0.35">
      <c r="A43" s="1" t="s">
        <v>53</v>
      </c>
      <c r="B43">
        <v>63</v>
      </c>
      <c r="C43">
        <v>5.5</v>
      </c>
      <c r="D43">
        <v>40</v>
      </c>
      <c r="G43">
        <v>1515</v>
      </c>
      <c r="H43">
        <v>32</v>
      </c>
      <c r="I43">
        <v>14</v>
      </c>
      <c r="J43">
        <v>112</v>
      </c>
      <c r="K43" t="s">
        <v>13</v>
      </c>
    </row>
    <row r="44" spans="1:11" ht="43.5" x14ac:dyDescent="0.35">
      <c r="A44" s="1" t="s">
        <v>54</v>
      </c>
      <c r="B44">
        <v>116</v>
      </c>
      <c r="C44">
        <v>6.4</v>
      </c>
      <c r="D44">
        <v>43</v>
      </c>
      <c r="E44">
        <v>30600</v>
      </c>
      <c r="F44">
        <v>2.2999999999999998</v>
      </c>
      <c r="G44">
        <v>1765</v>
      </c>
      <c r="H44">
        <v>29</v>
      </c>
      <c r="I44">
        <v>16</v>
      </c>
      <c r="J44">
        <v>206</v>
      </c>
      <c r="K44" t="s">
        <v>13</v>
      </c>
    </row>
    <row r="45" spans="1:11" ht="43.5" x14ac:dyDescent="0.35">
      <c r="A45" s="1" t="s">
        <v>55</v>
      </c>
      <c r="B45">
        <v>101</v>
      </c>
      <c r="C45">
        <v>2.5</v>
      </c>
      <c r="D45">
        <v>10</v>
      </c>
      <c r="E45">
        <v>74800</v>
      </c>
      <c r="F45">
        <v>2.8</v>
      </c>
      <c r="G45">
        <v>2061</v>
      </c>
      <c r="H45">
        <v>15</v>
      </c>
      <c r="I45">
        <v>49</v>
      </c>
      <c r="J45">
        <v>138</v>
      </c>
      <c r="K45" t="s">
        <v>13</v>
      </c>
    </row>
    <row r="46" spans="1:11" ht="43.5" x14ac:dyDescent="0.35">
      <c r="A46" s="1" t="s">
        <v>56</v>
      </c>
      <c r="B46">
        <v>8</v>
      </c>
      <c r="C46">
        <v>1.7</v>
      </c>
      <c r="D46">
        <v>2</v>
      </c>
      <c r="G46">
        <v>2023</v>
      </c>
      <c r="H46">
        <v>16</v>
      </c>
      <c r="I46">
        <v>7</v>
      </c>
      <c r="J46">
        <v>103</v>
      </c>
      <c r="K46" t="s">
        <v>13</v>
      </c>
    </row>
    <row r="47" spans="1:11" ht="43.5" x14ac:dyDescent="0.35">
      <c r="A47" s="1" t="s">
        <v>57</v>
      </c>
      <c r="B47">
        <v>31</v>
      </c>
      <c r="C47">
        <v>8.9</v>
      </c>
      <c r="D47">
        <v>48</v>
      </c>
      <c r="E47">
        <v>9700</v>
      </c>
      <c r="F47">
        <v>4.5999999999999996</v>
      </c>
      <c r="G47">
        <v>889</v>
      </c>
      <c r="H47">
        <v>41</v>
      </c>
      <c r="I47">
        <v>11</v>
      </c>
      <c r="J47">
        <v>58</v>
      </c>
      <c r="K47" t="s">
        <v>0</v>
      </c>
    </row>
    <row r="48" spans="1:11" ht="43.5" x14ac:dyDescent="0.35">
      <c r="A48" s="1" t="s">
        <v>58</v>
      </c>
      <c r="B48">
        <v>92</v>
      </c>
      <c r="C48">
        <v>2.4</v>
      </c>
      <c r="D48">
        <v>8</v>
      </c>
      <c r="E48">
        <v>80900</v>
      </c>
      <c r="F48">
        <v>3.1</v>
      </c>
      <c r="G48">
        <v>2151</v>
      </c>
      <c r="H48">
        <v>12</v>
      </c>
      <c r="I48">
        <v>67</v>
      </c>
      <c r="J48">
        <v>123</v>
      </c>
      <c r="K48" t="s">
        <v>13</v>
      </c>
    </row>
    <row r="49" spans="1:11" ht="43.5" x14ac:dyDescent="0.35">
      <c r="A49" s="1" t="s">
        <v>59</v>
      </c>
      <c r="B49">
        <v>65</v>
      </c>
      <c r="C49">
        <v>17.7</v>
      </c>
      <c r="D49">
        <v>50</v>
      </c>
      <c r="G49">
        <v>3045</v>
      </c>
      <c r="H49">
        <v>3</v>
      </c>
      <c r="I49">
        <v>8</v>
      </c>
      <c r="J49">
        <v>111</v>
      </c>
      <c r="K49" t="s">
        <v>13</v>
      </c>
    </row>
    <row r="50" spans="1:11" ht="43.5" x14ac:dyDescent="0.35">
      <c r="A50" s="1" t="s">
        <v>60</v>
      </c>
      <c r="B50">
        <v>536</v>
      </c>
      <c r="C50">
        <v>4.8</v>
      </c>
      <c r="D50">
        <v>35</v>
      </c>
      <c r="E50">
        <v>203200</v>
      </c>
      <c r="F50">
        <v>2.7</v>
      </c>
      <c r="G50">
        <v>2187</v>
      </c>
      <c r="H50">
        <v>10</v>
      </c>
      <c r="I50">
        <v>98</v>
      </c>
      <c r="J50">
        <v>136</v>
      </c>
      <c r="K50" t="s">
        <v>13</v>
      </c>
    </row>
    <row r="51" spans="1:11" ht="43.5" x14ac:dyDescent="0.35">
      <c r="A51" s="1" t="s">
        <v>61</v>
      </c>
      <c r="B51">
        <v>375</v>
      </c>
      <c r="C51">
        <v>2.2999999999999998</v>
      </c>
      <c r="D51">
        <v>6</v>
      </c>
      <c r="E51">
        <v>345400</v>
      </c>
      <c r="F51">
        <v>3.5</v>
      </c>
      <c r="G51">
        <v>6422</v>
      </c>
      <c r="H51">
        <v>1</v>
      </c>
      <c r="I51">
        <v>216</v>
      </c>
      <c r="J51">
        <v>179</v>
      </c>
      <c r="K51" t="s">
        <v>0</v>
      </c>
    </row>
    <row r="55" spans="1:11" x14ac:dyDescent="0.35">
      <c r="A55" t="s">
        <v>126</v>
      </c>
      <c r="B55">
        <v>4628</v>
      </c>
      <c r="C55">
        <v>3.4</v>
      </c>
      <c r="F55">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FC0F9-327E-4322-A83F-108A7E2EAD95}">
  <dimension ref="A1:J13"/>
  <sheetViews>
    <sheetView topLeftCell="C1" workbookViewId="0">
      <selection activeCell="I27" sqref="I27"/>
    </sheetView>
  </sheetViews>
  <sheetFormatPr defaultRowHeight="14.5" x14ac:dyDescent="0.35"/>
  <cols>
    <col min="1" max="1" width="16.54296875" bestFit="1" customWidth="1"/>
    <col min="2" max="2" width="22.26953125" bestFit="1" customWidth="1"/>
    <col min="3" max="3" width="19.453125" bestFit="1" customWidth="1"/>
    <col min="4" max="4" width="22.54296875" bestFit="1" customWidth="1"/>
    <col min="5" max="5" width="27.90625" bestFit="1" customWidth="1"/>
    <col min="6" max="6" width="23.1796875" bestFit="1" customWidth="1"/>
    <col min="7" max="7" width="24.81640625" bestFit="1" customWidth="1"/>
    <col min="8" max="8" width="20.90625" bestFit="1" customWidth="1"/>
    <col min="9" max="9" width="9.36328125" bestFit="1" customWidth="1"/>
    <col min="10" max="10" width="32.26953125" bestFit="1" customWidth="1"/>
  </cols>
  <sheetData>
    <row r="1" spans="1:10" x14ac:dyDescent="0.35">
      <c r="A1" s="2"/>
      <c r="B1" s="2" t="s">
        <v>1</v>
      </c>
      <c r="C1" s="2" t="s">
        <v>2</v>
      </c>
      <c r="D1" s="2" t="s">
        <v>3</v>
      </c>
      <c r="E1" s="2" t="s">
        <v>4</v>
      </c>
      <c r="F1" s="2" t="s">
        <v>5</v>
      </c>
      <c r="G1" s="2" t="s">
        <v>6</v>
      </c>
      <c r="H1" s="2" t="s">
        <v>7</v>
      </c>
      <c r="I1" s="2" t="s">
        <v>8</v>
      </c>
      <c r="J1" s="2" t="s">
        <v>9</v>
      </c>
    </row>
    <row r="2" spans="1:10" x14ac:dyDescent="0.35">
      <c r="A2" s="3" t="s">
        <v>65</v>
      </c>
      <c r="B2" s="2">
        <f>SUM('Original Dataset'!B$2:B$51)</f>
        <v>4617</v>
      </c>
      <c r="C2" s="2">
        <f>SUM('Original Dataset'!C$2:C$51)</f>
        <v>215.89999999999995</v>
      </c>
      <c r="D2" s="2">
        <f>SUM('Original Dataset'!D$2:D$51)</f>
        <v>1255</v>
      </c>
      <c r="E2" s="2">
        <f>SUM('Original Dataset'!E$2:E$51)</f>
        <v>2695500</v>
      </c>
      <c r="F2" s="2">
        <f>SUM('Original Dataset'!F$2:F$51)</f>
        <v>152.29999999999998</v>
      </c>
      <c r="G2" s="2">
        <f>SUM('Original Dataset'!G$2:G$51)</f>
        <v>86394</v>
      </c>
      <c r="H2" s="2">
        <f>SUM('Original Dataset'!H$2:H$51)</f>
        <v>1275</v>
      </c>
      <c r="I2" s="2">
        <f>SUM('Original Dataset'!I$2:I$51)</f>
        <v>1910</v>
      </c>
      <c r="J2" s="2">
        <f>SUM('Original Dataset'!J$2:J$51)</f>
        <v>6194</v>
      </c>
    </row>
    <row r="3" spans="1:10" x14ac:dyDescent="0.35">
      <c r="A3" s="3" t="s">
        <v>66</v>
      </c>
      <c r="B3" s="2">
        <f>MIN('Original Dataset'!B$2:B$51)</f>
        <v>8</v>
      </c>
      <c r="C3" s="2">
        <f>MIN('Original Dataset'!C$2:C$51)</f>
        <v>1.4</v>
      </c>
      <c r="D3" s="2">
        <f>MIN('Original Dataset'!D$2:D$51)</f>
        <v>1</v>
      </c>
      <c r="E3" s="2">
        <f>MIN('Original Dataset'!E$2:E$51)</f>
        <v>6500</v>
      </c>
      <c r="F3" s="2">
        <f>MIN('Original Dataset'!F$2:F$51)</f>
        <v>2.2999999999999998</v>
      </c>
      <c r="G3" s="2">
        <f>MIN('Original Dataset'!G$2:G$51)</f>
        <v>363</v>
      </c>
      <c r="H3" s="2">
        <f>MIN('Original Dataset'!H$2:H$51)</f>
        <v>1</v>
      </c>
      <c r="I3" s="2">
        <f>MIN('Original Dataset'!I$2:I$51)</f>
        <v>5</v>
      </c>
      <c r="J3" s="2">
        <f>MIN('Original Dataset'!J$2:J$51)</f>
        <v>31</v>
      </c>
    </row>
    <row r="4" spans="1:10" x14ac:dyDescent="0.35">
      <c r="A4" s="3" t="s">
        <v>67</v>
      </c>
      <c r="B4" s="2">
        <f>MAX('Original Dataset'!B$2:B$51)</f>
        <v>536</v>
      </c>
      <c r="C4" s="2">
        <f>MAX('Original Dataset'!C$2:C$51)</f>
        <v>17.7</v>
      </c>
      <c r="D4" s="2">
        <f>MAX('Original Dataset'!D$2:D$51)</f>
        <v>50</v>
      </c>
      <c r="E4" s="2">
        <f>MAX('Original Dataset'!E$2:E$51)</f>
        <v>345400</v>
      </c>
      <c r="F4" s="2">
        <f>MAX('Original Dataset'!F$2:F$51)</f>
        <v>5.6</v>
      </c>
      <c r="G4" s="2">
        <f>MAX('Original Dataset'!G$2:G$51)</f>
        <v>6422</v>
      </c>
      <c r="H4" s="2">
        <f>MAX('Original Dataset'!H$2:H$51)</f>
        <v>50</v>
      </c>
      <c r="I4" s="2">
        <f>MAX('Original Dataset'!I$2:I$51)</f>
        <v>216</v>
      </c>
      <c r="J4" s="2">
        <f>MAX('Original Dataset'!J$2:J$51)</f>
        <v>521</v>
      </c>
    </row>
    <row r="5" spans="1:10" x14ac:dyDescent="0.35">
      <c r="A5" s="3" t="s">
        <v>62</v>
      </c>
      <c r="B5" s="2">
        <f>B4-B3</f>
        <v>528</v>
      </c>
      <c r="C5" s="2">
        <f t="shared" ref="C5:J5" si="0">C4-C3</f>
        <v>16.3</v>
      </c>
      <c r="D5" s="2">
        <f t="shared" si="0"/>
        <v>49</v>
      </c>
      <c r="E5" s="2">
        <f t="shared" si="0"/>
        <v>338900</v>
      </c>
      <c r="F5" s="2">
        <f t="shared" si="0"/>
        <v>3.3</v>
      </c>
      <c r="G5" s="2">
        <f t="shared" si="0"/>
        <v>6059</v>
      </c>
      <c r="H5" s="2">
        <f t="shared" si="0"/>
        <v>49</v>
      </c>
      <c r="I5" s="2">
        <f t="shared" si="0"/>
        <v>211</v>
      </c>
      <c r="J5" s="2">
        <f t="shared" si="0"/>
        <v>490</v>
      </c>
    </row>
    <row r="6" spans="1:10" x14ac:dyDescent="0.35">
      <c r="A6" s="3" t="s">
        <v>68</v>
      </c>
      <c r="B6" s="2">
        <f>AVERAGE('Original Dataset'!B$2:B$51)</f>
        <v>92.34</v>
      </c>
      <c r="C6" s="2">
        <f>AVERAGE('Original Dataset'!C$2:C$51)</f>
        <v>4.3179999999999987</v>
      </c>
      <c r="D6" s="2">
        <f>AVERAGE('Original Dataset'!D$2:D$51)</f>
        <v>25.1</v>
      </c>
      <c r="E6" s="2">
        <f>AVERAGE('Original Dataset'!E$2:E$51)</f>
        <v>64178.571428571428</v>
      </c>
      <c r="F6" s="2">
        <f>AVERAGE('Original Dataset'!F$2:F$51)</f>
        <v>3.6261904761904757</v>
      </c>
      <c r="G6" s="2">
        <f>AVERAGE('Original Dataset'!G$2:G$51)</f>
        <v>1727.88</v>
      </c>
      <c r="H6" s="2">
        <f>AVERAGE('Original Dataset'!H$2:H$51)</f>
        <v>25.5</v>
      </c>
      <c r="I6" s="2">
        <f>AVERAGE('Original Dataset'!I$2:I$51)</f>
        <v>38.979591836734691</v>
      </c>
      <c r="J6" s="2">
        <f>AVERAGE('Original Dataset'!J$2:J$51)</f>
        <v>123.88</v>
      </c>
    </row>
    <row r="7" spans="1:10" x14ac:dyDescent="0.35">
      <c r="A7" s="3" t="s">
        <v>63</v>
      </c>
      <c r="B7" s="2">
        <f>MEDIAN('Original Dataset'!B$2:B$51)</f>
        <v>68.5</v>
      </c>
      <c r="C7" s="2">
        <f>MEDIAN('Original Dataset'!C$2:C$51)</f>
        <v>3.5</v>
      </c>
      <c r="D7" s="2">
        <f>MEDIAN('Original Dataset'!D$2:D$51)</f>
        <v>25</v>
      </c>
      <c r="E7" s="2">
        <f>MEDIAN('Original Dataset'!E$2:E$51)</f>
        <v>47250</v>
      </c>
      <c r="F7" s="2">
        <f>MEDIAN('Original Dataset'!F$2:F$51)</f>
        <v>3.55</v>
      </c>
      <c r="G7" s="2">
        <f>MEDIAN('Original Dataset'!G$2:G$51)</f>
        <v>1812</v>
      </c>
      <c r="H7" s="2">
        <f>MEDIAN('Original Dataset'!H$2:H$51)</f>
        <v>25.5</v>
      </c>
      <c r="I7" s="2">
        <f>MEDIAN('Original Dataset'!I$2:I$51)</f>
        <v>26</v>
      </c>
      <c r="J7" s="2">
        <f>MEDIAN('Original Dataset'!J$2:J$51)</f>
        <v>111.5</v>
      </c>
    </row>
    <row r="8" spans="1:10" x14ac:dyDescent="0.35">
      <c r="A8" s="3" t="s">
        <v>64</v>
      </c>
      <c r="B8" s="2">
        <f>MODE('Original Dataset'!B$2:B$51)</f>
        <v>63</v>
      </c>
      <c r="C8" s="2">
        <f>MODE('Original Dataset'!C$2:C$51)</f>
        <v>3.5</v>
      </c>
      <c r="D8" s="2">
        <f>MODE('Original Dataset'!D$2:D$51)</f>
        <v>25</v>
      </c>
      <c r="E8" s="2" t="e">
        <f>MODE('Original Dataset'!E$2:E$51)</f>
        <v>#N/A</v>
      </c>
      <c r="F8" s="2">
        <f>MODE('Original Dataset'!F$2:F$51)</f>
        <v>3.9</v>
      </c>
      <c r="G8" s="2" t="e">
        <f>MODE('Original Dataset'!G$2:G$51)</f>
        <v>#N/A</v>
      </c>
      <c r="H8" s="2" t="e">
        <f>MODE('Original Dataset'!H$2:H$51)</f>
        <v>#N/A</v>
      </c>
      <c r="I8" s="2">
        <f>MODE('Original Dataset'!I$2:I$51)</f>
        <v>9</v>
      </c>
      <c r="J8" s="2">
        <f>MODE('Original Dataset'!J$2:J$51)</f>
        <v>111</v>
      </c>
    </row>
    <row r="9" spans="1:10" x14ac:dyDescent="0.35">
      <c r="A9" s="3" t="s">
        <v>69</v>
      </c>
      <c r="B9" s="2">
        <f>_xlfn.STDEV.P('Dataset Clean Up'!C2:C51)</f>
        <v>91.0950295021633</v>
      </c>
      <c r="C9" s="2">
        <f>_xlfn.STDEV.P('Dataset Clean Up'!D2:D51)</f>
        <v>2.7605571901339063</v>
      </c>
      <c r="D9" s="2">
        <f>_xlfn.STDEV.P('Dataset Clean Up'!E2:E51)</f>
        <v>14.585266538531272</v>
      </c>
      <c r="E9" s="2">
        <f>_xlfn.STDEV.P('Dataset Clean Up'!F2:F51)</f>
        <v>61171.31110840349</v>
      </c>
      <c r="F9" s="2">
        <f>_xlfn.STDEV.P('Dataset Clean Up'!G2:G51)</f>
        <v>0.70914419374930293</v>
      </c>
      <c r="G9" s="2">
        <f>_xlfn.STDEV.P('Dataset Clean Up'!H2:H51)</f>
        <v>953.69526873105542</v>
      </c>
      <c r="H9" s="2">
        <f>_xlfn.STDEV.P('Dataset Clean Up'!I2:I51)</f>
        <v>14.430869689661812</v>
      </c>
      <c r="I9" s="2">
        <f>_xlfn.STDEV.P('Dataset Clean Up'!J2:J51)</f>
        <v>38.198455891389955</v>
      </c>
      <c r="J9" s="2">
        <f>_xlfn.STDEV.P('Dataset Clean Up'!K2:K51)</f>
        <v>0.72574827591941271</v>
      </c>
    </row>
    <row r="10" spans="1:10" x14ac:dyDescent="0.35">
      <c r="A10" s="3" t="s">
        <v>70</v>
      </c>
      <c r="B10" s="2">
        <f>_xlfn.CONFIDENCE.NORM(0.05,B9,50)</f>
        <v>25.249789953258965</v>
      </c>
      <c r="C10" s="2">
        <f t="shared" ref="C10:J10" si="1">_xlfn.CONFIDENCE.NORM(0.05,C9,50)</f>
        <v>0.76517335342851611</v>
      </c>
      <c r="D10" s="2">
        <f t="shared" si="1"/>
        <v>4.0427553349819743</v>
      </c>
      <c r="E10" s="2">
        <f t="shared" si="1"/>
        <v>16955.510801124059</v>
      </c>
      <c r="F10" s="2">
        <f t="shared" si="1"/>
        <v>0.19656113002650552</v>
      </c>
      <c r="G10" s="2">
        <f t="shared" si="1"/>
        <v>264.34598403971262</v>
      </c>
      <c r="H10" s="2">
        <f t="shared" si="1"/>
        <v>3.9999594983188298</v>
      </c>
      <c r="I10" s="2">
        <f t="shared" si="1"/>
        <v>10.587877220825961</v>
      </c>
      <c r="J10" s="2">
        <f t="shared" si="1"/>
        <v>0.2011634622223798</v>
      </c>
    </row>
    <row r="11" spans="1:10" x14ac:dyDescent="0.35">
      <c r="A11" s="3" t="s">
        <v>71</v>
      </c>
      <c r="B11" s="2" t="s">
        <v>73</v>
      </c>
      <c r="C11" s="2" t="s">
        <v>73</v>
      </c>
      <c r="D11" s="2" t="s">
        <v>73</v>
      </c>
      <c r="E11" s="2" t="s">
        <v>73</v>
      </c>
      <c r="F11" s="2" t="s">
        <v>73</v>
      </c>
      <c r="G11" s="2" t="s">
        <v>73</v>
      </c>
      <c r="H11" s="2" t="s">
        <v>73</v>
      </c>
      <c r="I11" s="2" t="s">
        <v>73</v>
      </c>
      <c r="J11" s="2" t="s">
        <v>73</v>
      </c>
    </row>
    <row r="12" spans="1:10" x14ac:dyDescent="0.35">
      <c r="A12" s="4" t="s">
        <v>72</v>
      </c>
      <c r="B12" s="2">
        <f>B7+B9+B9</f>
        <v>250.6900590043266</v>
      </c>
      <c r="C12" s="2">
        <f t="shared" ref="C12:J12" si="2">C7+C9+C9</f>
        <v>9.0211143802678126</v>
      </c>
      <c r="D12" s="2">
        <f t="shared" si="2"/>
        <v>54.170533077062544</v>
      </c>
      <c r="E12" s="2">
        <f t="shared" si="2"/>
        <v>169592.62221680698</v>
      </c>
      <c r="F12" s="2">
        <f t="shared" si="2"/>
        <v>4.9682883874986059</v>
      </c>
      <c r="G12" s="2">
        <f t="shared" si="2"/>
        <v>3719.3905374621108</v>
      </c>
      <c r="H12" s="2">
        <f t="shared" si="2"/>
        <v>54.361739379323623</v>
      </c>
      <c r="I12" s="2">
        <f t="shared" si="2"/>
        <v>102.39691178277991</v>
      </c>
      <c r="J12" s="2">
        <f t="shared" si="2"/>
        <v>112.95149655183883</v>
      </c>
    </row>
    <row r="13" spans="1:10" x14ac:dyDescent="0.35">
      <c r="A13" s="3" t="s">
        <v>74</v>
      </c>
      <c r="B13" s="2">
        <f>COUNTIF('Original Dataset'!B$2:B$51,"&gt;+"&amp;'Initial Descriptive Statistics'!B12)</f>
        <v>2</v>
      </c>
      <c r="C13" s="2">
        <f>COUNTIF('Original Dataset'!C$2:C$51,"&gt;+"&amp;'Initial Descriptive Statistics'!C12)</f>
        <v>2</v>
      </c>
      <c r="D13" s="2">
        <f>COUNTIF('Original Dataset'!D$2:D$51,"&gt;+"&amp;'Initial Descriptive Statistics'!D12)</f>
        <v>0</v>
      </c>
      <c r="E13" s="2">
        <f>COUNTIF('Original Dataset'!E$2:E$51,"&gt;+"&amp;'Initial Descriptive Statistics'!E12)</f>
        <v>2</v>
      </c>
      <c r="F13" s="2">
        <f>COUNTIF('Original Dataset'!F$2:F$51,"&gt;+"&amp;'Initial Descriptive Statistics'!F12)</f>
        <v>3</v>
      </c>
      <c r="G13" s="2">
        <f>COUNTIF('Original Dataset'!G$2:G$51,"&gt;+"&amp;'Initial Descriptive Statistics'!G12)</f>
        <v>1</v>
      </c>
      <c r="H13" s="2">
        <f>COUNTIF('Original Dataset'!H$2:H$51,"&gt;+"&amp;'Initial Descriptive Statistics'!H12)</f>
        <v>0</v>
      </c>
      <c r="I13" s="2">
        <f>COUNTIF('Original Dataset'!I$2:I$51,"&gt;+"&amp;'Initial Descriptive Statistics'!I12)</f>
        <v>4</v>
      </c>
      <c r="J13" s="2">
        <f>COUNTIF('Original Dataset'!J$2:J$51,"&gt;+"&amp;'Initial Descriptive Statistics'!J12)</f>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2D72F-3CC6-490B-9DE3-F53DF631FF34}">
  <dimension ref="A1:L51"/>
  <sheetViews>
    <sheetView topLeftCell="C2" workbookViewId="0">
      <selection sqref="A1:XFD1048576"/>
    </sheetView>
  </sheetViews>
  <sheetFormatPr defaultRowHeight="14.5" x14ac:dyDescent="0.35"/>
  <cols>
    <col min="1" max="1" width="15.7265625" bestFit="1" customWidth="1"/>
    <col min="2" max="2" width="38.08984375" customWidth="1"/>
    <col min="3" max="3" width="14.26953125" bestFit="1" customWidth="1"/>
    <col min="4" max="4" width="15.7265625" bestFit="1" customWidth="1"/>
    <col min="5" max="5" width="21" bestFit="1" customWidth="1"/>
    <col min="6" max="6" width="21.1796875" bestFit="1" customWidth="1"/>
    <col min="7" max="7" width="22.54296875" bestFit="1" customWidth="1"/>
    <col min="8" max="8" width="27" customWidth="1"/>
    <col min="9" max="9" width="23.36328125" customWidth="1"/>
    <col min="10" max="10" width="15.36328125" bestFit="1" customWidth="1"/>
    <col min="11" max="11" width="18.36328125" customWidth="1"/>
    <col min="12" max="12" width="16.1796875" bestFit="1" customWidth="1"/>
  </cols>
  <sheetData>
    <row r="1" spans="1:12" s="1" customFormat="1" ht="29" customHeight="1" x14ac:dyDescent="0.35">
      <c r="A1" s="1" t="s">
        <v>0</v>
      </c>
      <c r="B1" s="1" t="s">
        <v>125</v>
      </c>
      <c r="C1" s="1" t="s">
        <v>130</v>
      </c>
      <c r="D1" s="1" t="s">
        <v>128</v>
      </c>
      <c r="E1" s="1" t="s">
        <v>127</v>
      </c>
      <c r="F1" s="1" t="s">
        <v>131</v>
      </c>
      <c r="G1" s="1" t="s">
        <v>129</v>
      </c>
      <c r="H1" s="1" t="s">
        <v>6</v>
      </c>
      <c r="I1" s="1" t="s">
        <v>7</v>
      </c>
      <c r="J1" s="1" t="s">
        <v>132</v>
      </c>
      <c r="K1" s="1" t="s">
        <v>9</v>
      </c>
      <c r="L1" s="1" t="s">
        <v>10</v>
      </c>
    </row>
    <row r="2" spans="1:12" x14ac:dyDescent="0.35">
      <c r="A2" t="e" vm="1">
        <v>#VALUE!</v>
      </c>
      <c r="B2" t="s">
        <v>75</v>
      </c>
      <c r="C2">
        <v>63</v>
      </c>
      <c r="D2">
        <v>3.5</v>
      </c>
      <c r="E2">
        <v>25</v>
      </c>
      <c r="F2" s="6">
        <v>36200</v>
      </c>
      <c r="G2">
        <v>3</v>
      </c>
      <c r="H2" s="5">
        <v>492</v>
      </c>
      <c r="I2">
        <v>49</v>
      </c>
      <c r="J2">
        <v>24</v>
      </c>
      <c r="K2">
        <v>1.1100000000000001</v>
      </c>
      <c r="L2" t="s">
        <v>0</v>
      </c>
    </row>
    <row r="3" spans="1:12" x14ac:dyDescent="0.35">
      <c r="A3" t="e" vm="2">
        <v>#VALUE!</v>
      </c>
      <c r="B3" t="s">
        <v>76</v>
      </c>
      <c r="C3">
        <v>49</v>
      </c>
      <c r="D3">
        <v>6.9</v>
      </c>
      <c r="E3">
        <v>46</v>
      </c>
      <c r="F3" s="6">
        <v>19800</v>
      </c>
      <c r="G3">
        <v>4.0999999999999996</v>
      </c>
      <c r="H3" s="5">
        <v>1798</v>
      </c>
      <c r="I3">
        <v>27</v>
      </c>
      <c r="J3">
        <v>7</v>
      </c>
      <c r="K3">
        <v>1.73</v>
      </c>
      <c r="L3" t="s">
        <v>13</v>
      </c>
    </row>
    <row r="4" spans="1:12" x14ac:dyDescent="0.35">
      <c r="A4" t="e" vm="3">
        <v>#VALUE!</v>
      </c>
      <c r="B4" t="s">
        <v>77</v>
      </c>
      <c r="C4">
        <v>44</v>
      </c>
      <c r="D4">
        <v>1.4</v>
      </c>
      <c r="E4">
        <v>1</v>
      </c>
      <c r="F4" s="6">
        <v>69700</v>
      </c>
      <c r="G4">
        <v>3.1</v>
      </c>
      <c r="H4" s="5">
        <v>1929</v>
      </c>
      <c r="I4">
        <v>21</v>
      </c>
      <c r="J4">
        <v>33</v>
      </c>
      <c r="K4">
        <v>1.23</v>
      </c>
      <c r="L4" t="s">
        <v>13</v>
      </c>
    </row>
    <row r="5" spans="1:12" x14ac:dyDescent="0.35">
      <c r="A5" t="e" vm="4">
        <v>#VALUE!</v>
      </c>
      <c r="B5" t="s">
        <v>78</v>
      </c>
      <c r="C5">
        <v>101</v>
      </c>
      <c r="D5">
        <v>3.8</v>
      </c>
      <c r="E5">
        <v>30</v>
      </c>
      <c r="F5" s="6">
        <v>65100</v>
      </c>
      <c r="G5">
        <v>3.5</v>
      </c>
      <c r="H5" s="5">
        <v>727</v>
      </c>
      <c r="I5">
        <v>45</v>
      </c>
      <c r="J5">
        <v>30</v>
      </c>
      <c r="K5">
        <v>0.82</v>
      </c>
      <c r="L5" t="s">
        <v>0</v>
      </c>
    </row>
    <row r="6" spans="1:12" x14ac:dyDescent="0.35">
      <c r="A6" t="e" vm="5">
        <v>#VALUE!</v>
      </c>
      <c r="B6" t="s">
        <v>79</v>
      </c>
      <c r="C6">
        <v>97</v>
      </c>
      <c r="D6">
        <v>6.1</v>
      </c>
      <c r="E6">
        <v>42</v>
      </c>
      <c r="F6" s="6">
        <v>39000</v>
      </c>
      <c r="G6">
        <v>3.6</v>
      </c>
      <c r="H6" s="5">
        <v>1872</v>
      </c>
      <c r="I6">
        <v>24</v>
      </c>
      <c r="J6">
        <v>19</v>
      </c>
      <c r="K6">
        <v>1.31</v>
      </c>
      <c r="L6" t="s">
        <v>13</v>
      </c>
    </row>
    <row r="7" spans="1:12" x14ac:dyDescent="0.35">
      <c r="A7" t="e" vm="6">
        <v>#VALUE!</v>
      </c>
      <c r="B7" t="s">
        <v>80</v>
      </c>
      <c r="C7">
        <v>146</v>
      </c>
      <c r="D7">
        <v>2.5</v>
      </c>
      <c r="E7">
        <v>10</v>
      </c>
      <c r="F7" s="6">
        <v>124900</v>
      </c>
      <c r="G7">
        <v>3.2</v>
      </c>
      <c r="H7" s="5">
        <v>1876</v>
      </c>
      <c r="I7">
        <v>23</v>
      </c>
      <c r="J7">
        <v>74</v>
      </c>
      <c r="K7">
        <v>1.37</v>
      </c>
      <c r="L7" t="s">
        <v>13</v>
      </c>
    </row>
    <row r="8" spans="1:12" x14ac:dyDescent="0.35">
      <c r="A8" t="e" vm="7">
        <v>#VALUE!</v>
      </c>
      <c r="B8" t="s">
        <v>81</v>
      </c>
      <c r="C8">
        <v>48</v>
      </c>
      <c r="D8">
        <v>5.2</v>
      </c>
      <c r="E8">
        <v>38</v>
      </c>
      <c r="F8" s="6">
        <v>24300</v>
      </c>
      <c r="G8">
        <v>3.9</v>
      </c>
      <c r="H8" s="5">
        <v>2565</v>
      </c>
      <c r="I8">
        <v>5</v>
      </c>
      <c r="J8">
        <v>9</v>
      </c>
      <c r="K8">
        <v>1.28</v>
      </c>
      <c r="L8" t="s">
        <v>13</v>
      </c>
    </row>
    <row r="9" spans="1:12" x14ac:dyDescent="0.35">
      <c r="A9" t="e" vm="8">
        <v>#VALUE!</v>
      </c>
      <c r="B9" t="s">
        <v>82</v>
      </c>
      <c r="C9">
        <v>14</v>
      </c>
      <c r="D9">
        <v>3.1</v>
      </c>
      <c r="E9">
        <v>18</v>
      </c>
      <c r="F9" s="6">
        <v>7900</v>
      </c>
      <c r="G9">
        <v>2.8</v>
      </c>
      <c r="H9" s="5">
        <v>2406</v>
      </c>
      <c r="I9">
        <v>6</v>
      </c>
      <c r="J9">
        <v>5</v>
      </c>
      <c r="K9">
        <v>1.75</v>
      </c>
      <c r="L9" t="s">
        <v>13</v>
      </c>
    </row>
    <row r="10" spans="1:12" x14ac:dyDescent="0.35">
      <c r="A10" t="e" vm="9">
        <v>#VALUE!</v>
      </c>
      <c r="B10" t="s">
        <v>83</v>
      </c>
      <c r="C10">
        <v>20</v>
      </c>
      <c r="D10">
        <v>3.4</v>
      </c>
      <c r="E10">
        <v>22</v>
      </c>
      <c r="F10" s="6">
        <v>13700</v>
      </c>
      <c r="G10">
        <v>3.8</v>
      </c>
      <c r="H10" s="5">
        <v>964</v>
      </c>
      <c r="I10">
        <v>39</v>
      </c>
      <c r="J10">
        <v>20</v>
      </c>
      <c r="K10">
        <v>0.79</v>
      </c>
      <c r="L10" t="s">
        <v>0</v>
      </c>
    </row>
    <row r="11" spans="1:12" x14ac:dyDescent="0.35">
      <c r="A11" t="e" vm="10">
        <v>#VALUE!</v>
      </c>
      <c r="B11" t="s">
        <v>84</v>
      </c>
      <c r="C11">
        <v>97</v>
      </c>
      <c r="D11">
        <v>6.6</v>
      </c>
      <c r="E11">
        <v>44</v>
      </c>
      <c r="F11" s="6">
        <v>45600</v>
      </c>
      <c r="G11">
        <v>4.5</v>
      </c>
      <c r="H11" s="5">
        <v>790</v>
      </c>
      <c r="I11">
        <v>43</v>
      </c>
      <c r="J11">
        <v>26</v>
      </c>
      <c r="K11">
        <v>0.98</v>
      </c>
      <c r="L11" t="s">
        <v>0</v>
      </c>
    </row>
    <row r="12" spans="1:12" x14ac:dyDescent="0.35">
      <c r="A12" t="e" vm="11">
        <v>#VALUE!</v>
      </c>
      <c r="B12" t="s">
        <v>85</v>
      </c>
      <c r="C12">
        <v>60</v>
      </c>
      <c r="D12">
        <v>2.2999999999999998</v>
      </c>
      <c r="E12">
        <v>6</v>
      </c>
      <c r="F12" s="6">
        <v>54400</v>
      </c>
      <c r="G12">
        <v>3.2</v>
      </c>
      <c r="H12" s="5">
        <v>891</v>
      </c>
      <c r="I12">
        <v>40</v>
      </c>
      <c r="J12">
        <v>30</v>
      </c>
      <c r="K12">
        <v>1.26</v>
      </c>
      <c r="L12" t="s">
        <v>0</v>
      </c>
    </row>
    <row r="13" spans="1:12" x14ac:dyDescent="0.35">
      <c r="A13" t="e" vm="12">
        <v>#VALUE!</v>
      </c>
      <c r="B13" t="s">
        <v>86</v>
      </c>
      <c r="C13">
        <v>218</v>
      </c>
      <c r="D13">
        <v>2.7</v>
      </c>
      <c r="E13">
        <v>15</v>
      </c>
      <c r="F13" s="6"/>
      <c r="H13" s="5">
        <v>1821</v>
      </c>
      <c r="I13">
        <v>25</v>
      </c>
      <c r="J13">
        <v>60</v>
      </c>
      <c r="K13">
        <v>2.38</v>
      </c>
      <c r="L13" t="s">
        <v>13</v>
      </c>
    </row>
    <row r="14" spans="1:12" x14ac:dyDescent="0.35">
      <c r="A14" t="e" vm="13">
        <v>#VALUE!</v>
      </c>
      <c r="B14" t="s">
        <v>87</v>
      </c>
      <c r="C14">
        <v>149</v>
      </c>
      <c r="D14">
        <v>3.8</v>
      </c>
      <c r="E14">
        <v>30</v>
      </c>
      <c r="F14" s="6">
        <v>66200</v>
      </c>
      <c r="G14">
        <v>2.7</v>
      </c>
      <c r="H14" s="5">
        <v>726</v>
      </c>
      <c r="I14">
        <v>46</v>
      </c>
      <c r="J14">
        <v>48</v>
      </c>
      <c r="K14">
        <v>0.82</v>
      </c>
      <c r="L14" t="s">
        <v>0</v>
      </c>
    </row>
    <row r="15" spans="1:12" x14ac:dyDescent="0.35">
      <c r="A15" t="e" vm="14">
        <v>#VALUE!</v>
      </c>
      <c r="B15" t="s">
        <v>88</v>
      </c>
      <c r="C15">
        <v>88</v>
      </c>
      <c r="D15">
        <v>3.3</v>
      </c>
      <c r="E15">
        <v>21</v>
      </c>
      <c r="F15" s="6">
        <v>60300</v>
      </c>
      <c r="G15">
        <v>3.3</v>
      </c>
      <c r="H15" s="5">
        <v>1931</v>
      </c>
      <c r="I15">
        <v>20</v>
      </c>
      <c r="J15">
        <v>26</v>
      </c>
      <c r="K15">
        <v>1.18</v>
      </c>
      <c r="L15" t="s">
        <v>13</v>
      </c>
    </row>
    <row r="16" spans="1:12" x14ac:dyDescent="0.35">
      <c r="A16" t="e" vm="15">
        <v>#VALUE!</v>
      </c>
      <c r="B16" t="s">
        <v>89</v>
      </c>
      <c r="C16">
        <v>137</v>
      </c>
      <c r="D16">
        <v>3.4</v>
      </c>
      <c r="E16">
        <v>22</v>
      </c>
      <c r="F16" s="6">
        <v>105500</v>
      </c>
      <c r="G16">
        <v>4</v>
      </c>
      <c r="H16" s="5">
        <v>542</v>
      </c>
      <c r="I16">
        <v>48</v>
      </c>
      <c r="J16">
        <v>63</v>
      </c>
      <c r="K16">
        <v>0.45</v>
      </c>
      <c r="L16" t="s">
        <v>0</v>
      </c>
    </row>
    <row r="17" spans="1:12" x14ac:dyDescent="0.35">
      <c r="A17" t="e" vm="16">
        <v>#VALUE!</v>
      </c>
      <c r="B17" t="s">
        <v>90</v>
      </c>
      <c r="C17">
        <v>115</v>
      </c>
      <c r="D17">
        <v>4.2</v>
      </c>
      <c r="E17">
        <v>33</v>
      </c>
      <c r="F17" s="6">
        <v>77900</v>
      </c>
      <c r="G17">
        <v>3.9</v>
      </c>
      <c r="H17" s="5">
        <v>1054</v>
      </c>
      <c r="I17">
        <v>34</v>
      </c>
      <c r="J17">
        <v>39</v>
      </c>
      <c r="K17">
        <v>1.04</v>
      </c>
      <c r="L17" t="s">
        <v>0</v>
      </c>
    </row>
    <row r="18" spans="1:12" x14ac:dyDescent="0.35">
      <c r="A18" t="e" vm="17">
        <v>#VALUE!</v>
      </c>
      <c r="B18" t="s">
        <v>91</v>
      </c>
      <c r="C18">
        <v>146</v>
      </c>
      <c r="D18">
        <v>3.5</v>
      </c>
      <c r="E18">
        <v>25</v>
      </c>
      <c r="F18" s="6">
        <v>75900</v>
      </c>
      <c r="G18">
        <v>2.9</v>
      </c>
      <c r="H18" s="5">
        <v>996</v>
      </c>
      <c r="I18">
        <v>38</v>
      </c>
      <c r="J18">
        <v>104</v>
      </c>
      <c r="K18">
        <v>0.6</v>
      </c>
      <c r="L18" t="s">
        <v>0</v>
      </c>
    </row>
    <row r="19" spans="1:12" x14ac:dyDescent="0.35">
      <c r="A19" t="e" vm="18">
        <v>#VALUE!</v>
      </c>
      <c r="B19" t="s">
        <v>92</v>
      </c>
      <c r="C19">
        <v>14</v>
      </c>
      <c r="D19">
        <v>2.2000000000000002</v>
      </c>
      <c r="E19">
        <v>4</v>
      </c>
      <c r="F19" s="6"/>
      <c r="H19" s="5">
        <v>2243</v>
      </c>
      <c r="I19">
        <v>8</v>
      </c>
      <c r="J19">
        <v>7</v>
      </c>
      <c r="K19">
        <v>1.19</v>
      </c>
      <c r="L19" t="s">
        <v>13</v>
      </c>
    </row>
    <row r="20" spans="1:12" x14ac:dyDescent="0.35">
      <c r="A20" t="e" vm="19">
        <v>#VALUE!</v>
      </c>
      <c r="B20" t="s">
        <v>93</v>
      </c>
      <c r="C20">
        <v>39</v>
      </c>
      <c r="D20">
        <v>4.8</v>
      </c>
      <c r="E20">
        <v>35</v>
      </c>
      <c r="F20" s="6">
        <v>19900</v>
      </c>
      <c r="G20">
        <v>3.9</v>
      </c>
      <c r="H20" s="5">
        <v>998</v>
      </c>
      <c r="I20">
        <v>37</v>
      </c>
      <c r="J20">
        <v>9</v>
      </c>
      <c r="K20">
        <v>1.91</v>
      </c>
      <c r="L20" t="s">
        <v>0</v>
      </c>
    </row>
    <row r="21" spans="1:12" x14ac:dyDescent="0.35">
      <c r="A21" t="e" vm="20">
        <v>#VALUE!</v>
      </c>
      <c r="B21" t="s">
        <v>94</v>
      </c>
      <c r="C21">
        <v>194</v>
      </c>
      <c r="D21">
        <v>3.4</v>
      </c>
      <c r="E21">
        <v>22</v>
      </c>
      <c r="F21" s="6">
        <v>155300</v>
      </c>
      <c r="G21">
        <v>3.9</v>
      </c>
      <c r="H21" s="5">
        <v>1916</v>
      </c>
      <c r="I21">
        <v>22</v>
      </c>
      <c r="J21">
        <v>57</v>
      </c>
      <c r="K21">
        <v>1.25</v>
      </c>
      <c r="L21" t="s">
        <v>13</v>
      </c>
    </row>
    <row r="22" spans="1:12" x14ac:dyDescent="0.35">
      <c r="A22" t="e" vm="21">
        <v>#VALUE!</v>
      </c>
      <c r="B22" t="s">
        <v>95</v>
      </c>
      <c r="C22">
        <v>31</v>
      </c>
      <c r="D22">
        <v>6.7</v>
      </c>
      <c r="E22">
        <v>45</v>
      </c>
      <c r="F22" s="6"/>
      <c r="H22" s="5">
        <v>2346</v>
      </c>
      <c r="I22">
        <v>7</v>
      </c>
      <c r="K22">
        <v>5.21</v>
      </c>
      <c r="L22" t="s">
        <v>13</v>
      </c>
    </row>
    <row r="23" spans="1:12" x14ac:dyDescent="0.35">
      <c r="A23" t="e" vm="22">
        <v>#VALUE!</v>
      </c>
      <c r="B23" t="s">
        <v>96</v>
      </c>
      <c r="C23">
        <v>202</v>
      </c>
      <c r="D23">
        <v>2.4</v>
      </c>
      <c r="E23">
        <v>8</v>
      </c>
      <c r="F23" s="6">
        <v>146300</v>
      </c>
      <c r="G23">
        <v>2.5</v>
      </c>
      <c r="H23" s="5">
        <v>2016</v>
      </c>
      <c r="I23">
        <v>17</v>
      </c>
      <c r="J23">
        <v>105</v>
      </c>
      <c r="K23">
        <v>1.84</v>
      </c>
      <c r="L23" t="s">
        <v>13</v>
      </c>
    </row>
    <row r="24" spans="1:12" x14ac:dyDescent="0.35">
      <c r="A24" t="e" vm="23">
        <v>#VALUE!</v>
      </c>
      <c r="B24" t="s">
        <v>97</v>
      </c>
      <c r="C24">
        <v>39</v>
      </c>
      <c r="D24">
        <v>3</v>
      </c>
      <c r="E24">
        <v>17</v>
      </c>
      <c r="F24" s="6">
        <v>27700</v>
      </c>
      <c r="G24">
        <v>3.4</v>
      </c>
      <c r="H24" s="5">
        <v>1053</v>
      </c>
      <c r="I24">
        <v>35</v>
      </c>
      <c r="J24">
        <v>22</v>
      </c>
      <c r="K24">
        <v>0.81</v>
      </c>
      <c r="L24" t="s">
        <v>0</v>
      </c>
    </row>
    <row r="25" spans="1:12" x14ac:dyDescent="0.35">
      <c r="A25" t="e" vm="24">
        <v>#VALUE!</v>
      </c>
      <c r="B25" t="s">
        <v>98</v>
      </c>
      <c r="C25">
        <v>19</v>
      </c>
      <c r="D25">
        <v>3.2</v>
      </c>
      <c r="E25">
        <v>20</v>
      </c>
      <c r="F25" s="6">
        <v>21200</v>
      </c>
      <c r="G25">
        <v>5.6</v>
      </c>
      <c r="H25" s="5">
        <v>2083</v>
      </c>
      <c r="I25">
        <v>14</v>
      </c>
      <c r="J25">
        <v>8</v>
      </c>
      <c r="K25">
        <v>0.8</v>
      </c>
      <c r="L25" t="s">
        <v>13</v>
      </c>
    </row>
    <row r="26" spans="1:12" x14ac:dyDescent="0.35">
      <c r="A26" t="e" vm="25">
        <v>#VALUE!</v>
      </c>
      <c r="B26" t="s">
        <v>99</v>
      </c>
      <c r="C26">
        <v>34</v>
      </c>
      <c r="D26">
        <v>7.3</v>
      </c>
      <c r="E26">
        <v>47</v>
      </c>
      <c r="F26" s="6">
        <v>13300</v>
      </c>
      <c r="G26">
        <v>5</v>
      </c>
      <c r="H26" s="5">
        <v>1983</v>
      </c>
      <c r="I26">
        <v>18</v>
      </c>
      <c r="J26">
        <v>7</v>
      </c>
      <c r="K26">
        <v>1.35</v>
      </c>
      <c r="L26" t="s">
        <v>13</v>
      </c>
    </row>
    <row r="27" spans="1:12" x14ac:dyDescent="0.35">
      <c r="A27" t="e" vm="26">
        <v>#VALUE!</v>
      </c>
      <c r="B27" t="s">
        <v>100</v>
      </c>
      <c r="C27">
        <v>11</v>
      </c>
      <c r="D27">
        <v>3.5</v>
      </c>
      <c r="E27">
        <v>25</v>
      </c>
      <c r="F27" s="6">
        <v>9900</v>
      </c>
      <c r="G27">
        <v>5</v>
      </c>
      <c r="H27" s="5">
        <v>1008</v>
      </c>
      <c r="I27">
        <v>36</v>
      </c>
      <c r="J27">
        <v>9</v>
      </c>
      <c r="K27">
        <v>0.68</v>
      </c>
      <c r="L27" t="s">
        <v>0</v>
      </c>
    </row>
    <row r="28" spans="1:12" x14ac:dyDescent="0.35">
      <c r="A28" t="e" vm="27">
        <v>#VALUE!</v>
      </c>
      <c r="B28" t="s">
        <v>101</v>
      </c>
      <c r="C28">
        <v>63</v>
      </c>
      <c r="D28">
        <v>5.4</v>
      </c>
      <c r="E28">
        <v>39</v>
      </c>
      <c r="F28" s="6">
        <v>26600</v>
      </c>
      <c r="G28">
        <v>3.2</v>
      </c>
      <c r="H28" s="5">
        <v>2569</v>
      </c>
      <c r="I28">
        <v>4</v>
      </c>
      <c r="J28">
        <v>9</v>
      </c>
      <c r="K28">
        <v>2.37</v>
      </c>
      <c r="L28" t="s">
        <v>13</v>
      </c>
    </row>
    <row r="29" spans="1:12" x14ac:dyDescent="0.35">
      <c r="A29" t="e" vm="28">
        <v>#VALUE!</v>
      </c>
      <c r="B29" t="s">
        <v>102</v>
      </c>
      <c r="C29">
        <v>42</v>
      </c>
      <c r="D29">
        <v>3.6</v>
      </c>
      <c r="E29">
        <v>29</v>
      </c>
      <c r="F29" s="6">
        <v>32400</v>
      </c>
      <c r="G29">
        <v>4.0999999999999996</v>
      </c>
      <c r="H29" s="5">
        <v>2133</v>
      </c>
      <c r="I29">
        <v>13</v>
      </c>
      <c r="J29">
        <v>44</v>
      </c>
      <c r="K29">
        <v>0.49</v>
      </c>
      <c r="L29" t="s">
        <v>0</v>
      </c>
    </row>
    <row r="30" spans="1:12" x14ac:dyDescent="0.35">
      <c r="A30" t="e" vm="29">
        <v>#VALUE!</v>
      </c>
      <c r="B30" t="s">
        <v>103</v>
      </c>
      <c r="C30">
        <v>91</v>
      </c>
      <c r="D30">
        <v>4.9000000000000004</v>
      </c>
      <c r="E30">
        <v>37</v>
      </c>
      <c r="F30" s="6">
        <v>48900</v>
      </c>
      <c r="G30">
        <v>4.0999999999999996</v>
      </c>
      <c r="H30" s="5">
        <v>3254</v>
      </c>
      <c r="I30">
        <v>2</v>
      </c>
      <c r="J30">
        <v>39</v>
      </c>
      <c r="K30">
        <v>1.24</v>
      </c>
      <c r="L30" t="s">
        <v>0</v>
      </c>
    </row>
    <row r="31" spans="1:12" x14ac:dyDescent="0.35">
      <c r="A31" t="e" vm="30">
        <v>#VALUE!</v>
      </c>
      <c r="B31" t="s">
        <v>104</v>
      </c>
      <c r="C31">
        <v>72</v>
      </c>
      <c r="D31">
        <v>2.6</v>
      </c>
      <c r="E31">
        <v>12</v>
      </c>
      <c r="F31" s="6">
        <v>51900</v>
      </c>
      <c r="G31">
        <v>3.1</v>
      </c>
      <c r="H31" s="5">
        <v>685</v>
      </c>
      <c r="I31">
        <v>47</v>
      </c>
      <c r="J31">
        <v>48</v>
      </c>
      <c r="K31">
        <v>1.08</v>
      </c>
      <c r="L31" t="s">
        <v>0</v>
      </c>
    </row>
    <row r="32" spans="1:12" x14ac:dyDescent="0.35">
      <c r="A32" t="e" vm="31">
        <v>#VALUE!</v>
      </c>
      <c r="B32" t="s">
        <v>105</v>
      </c>
      <c r="C32">
        <v>84</v>
      </c>
      <c r="D32">
        <v>4.3</v>
      </c>
      <c r="E32">
        <v>34</v>
      </c>
      <c r="F32" s="6">
        <v>41200</v>
      </c>
      <c r="G32">
        <v>3.3</v>
      </c>
      <c r="H32" s="5">
        <v>1803</v>
      </c>
      <c r="I32">
        <v>26</v>
      </c>
      <c r="J32">
        <v>24</v>
      </c>
      <c r="K32">
        <v>0.94</v>
      </c>
      <c r="L32" t="s">
        <v>13</v>
      </c>
    </row>
    <row r="33" spans="1:12" x14ac:dyDescent="0.35">
      <c r="A33" t="e" vm="32">
        <v>#VALUE!</v>
      </c>
      <c r="B33" t="s">
        <v>106</v>
      </c>
      <c r="C33">
        <v>36</v>
      </c>
      <c r="D33">
        <v>2.1</v>
      </c>
      <c r="E33">
        <v>3</v>
      </c>
      <c r="F33" s="6">
        <v>43800</v>
      </c>
      <c r="G33">
        <v>3.9</v>
      </c>
      <c r="H33" s="5">
        <v>1735</v>
      </c>
      <c r="I33">
        <v>30</v>
      </c>
      <c r="J33">
        <v>24</v>
      </c>
      <c r="K33">
        <v>1.07</v>
      </c>
      <c r="L33" t="s">
        <v>13</v>
      </c>
    </row>
    <row r="34" spans="1:12" x14ac:dyDescent="0.35">
      <c r="A34" t="e" vm="33">
        <v>#VALUE!</v>
      </c>
      <c r="B34" t="s">
        <v>107</v>
      </c>
      <c r="C34">
        <v>43</v>
      </c>
      <c r="D34">
        <v>2.6</v>
      </c>
      <c r="E34">
        <v>12</v>
      </c>
      <c r="F34" s="6">
        <v>42900</v>
      </c>
      <c r="G34">
        <v>3.9</v>
      </c>
      <c r="H34" s="5">
        <v>363</v>
      </c>
      <c r="I34">
        <v>50</v>
      </c>
      <c r="J34">
        <v>75</v>
      </c>
      <c r="K34">
        <v>0.31</v>
      </c>
      <c r="L34" t="s">
        <v>0</v>
      </c>
    </row>
    <row r="35" spans="1:12" x14ac:dyDescent="0.35">
      <c r="A35" t="e" vm="34">
        <v>#VALUE!</v>
      </c>
      <c r="B35" t="s">
        <v>108</v>
      </c>
      <c r="C35">
        <v>82</v>
      </c>
      <c r="D35">
        <v>3.5</v>
      </c>
      <c r="E35">
        <v>25</v>
      </c>
      <c r="F35" s="6"/>
      <c r="H35" s="5">
        <v>1649</v>
      </c>
      <c r="I35">
        <v>31</v>
      </c>
      <c r="J35">
        <v>28</v>
      </c>
      <c r="K35">
        <v>1.22</v>
      </c>
      <c r="L35" t="s">
        <v>13</v>
      </c>
    </row>
    <row r="36" spans="1:12" x14ac:dyDescent="0.35">
      <c r="A36" t="e" vm="35">
        <v>#VALUE!</v>
      </c>
      <c r="B36" t="s">
        <v>109</v>
      </c>
      <c r="C36">
        <v>161</v>
      </c>
      <c r="D36">
        <v>3.1</v>
      </c>
      <c r="E36">
        <v>18</v>
      </c>
      <c r="F36" s="6">
        <v>113600</v>
      </c>
      <c r="G36">
        <v>3.2</v>
      </c>
      <c r="H36" s="5">
        <v>2156</v>
      </c>
      <c r="I36">
        <v>11</v>
      </c>
      <c r="J36">
        <v>53</v>
      </c>
      <c r="K36">
        <v>1.1200000000000001</v>
      </c>
      <c r="L36" t="s">
        <v>13</v>
      </c>
    </row>
    <row r="37" spans="1:12" x14ac:dyDescent="0.35">
      <c r="A37" t="e" vm="36">
        <v>#VALUE!</v>
      </c>
      <c r="B37" t="s">
        <v>110</v>
      </c>
      <c r="C37">
        <v>35</v>
      </c>
      <c r="D37">
        <v>12.2</v>
      </c>
      <c r="E37">
        <v>49</v>
      </c>
      <c r="F37" s="6">
        <v>6500</v>
      </c>
      <c r="G37">
        <v>3.5</v>
      </c>
      <c r="H37" s="5">
        <v>1777</v>
      </c>
      <c r="I37">
        <v>28</v>
      </c>
      <c r="J37">
        <v>9</v>
      </c>
      <c r="K37">
        <v>1.01</v>
      </c>
      <c r="L37" t="s">
        <v>0</v>
      </c>
    </row>
    <row r="38" spans="1:12" x14ac:dyDescent="0.35">
      <c r="A38" t="e" vm="37">
        <v>#VALUE!</v>
      </c>
      <c r="B38" t="s">
        <v>111</v>
      </c>
      <c r="C38">
        <v>70</v>
      </c>
      <c r="D38">
        <v>2.6</v>
      </c>
      <c r="E38">
        <v>12</v>
      </c>
      <c r="F38" s="6">
        <v>67500</v>
      </c>
      <c r="G38">
        <v>3.8</v>
      </c>
      <c r="H38" s="5">
        <v>768</v>
      </c>
      <c r="I38">
        <v>44</v>
      </c>
      <c r="J38">
        <v>58</v>
      </c>
      <c r="K38">
        <v>0.56999999999999995</v>
      </c>
      <c r="L38" t="s">
        <v>0</v>
      </c>
    </row>
    <row r="39" spans="1:12" x14ac:dyDescent="0.35">
      <c r="A39" t="e" vm="38">
        <v>#VALUE!</v>
      </c>
      <c r="B39" t="s">
        <v>112</v>
      </c>
      <c r="C39">
        <v>76</v>
      </c>
      <c r="D39">
        <v>5.7</v>
      </c>
      <c r="E39">
        <v>41</v>
      </c>
      <c r="F39" s="6">
        <v>33400</v>
      </c>
      <c r="G39">
        <v>3.6</v>
      </c>
      <c r="H39" s="5">
        <v>1971</v>
      </c>
      <c r="I39">
        <v>19</v>
      </c>
      <c r="J39">
        <v>16</v>
      </c>
      <c r="K39">
        <v>1.1000000000000001</v>
      </c>
      <c r="L39" t="s">
        <v>13</v>
      </c>
    </row>
    <row r="40" spans="1:12" x14ac:dyDescent="0.35">
      <c r="A40" t="e" vm="39">
        <v>#VALUE!</v>
      </c>
      <c r="B40" t="s">
        <v>113</v>
      </c>
      <c r="C40">
        <v>19</v>
      </c>
      <c r="D40">
        <v>2.7</v>
      </c>
      <c r="E40">
        <v>15</v>
      </c>
      <c r="F40" s="6"/>
      <c r="H40" s="5">
        <v>1449</v>
      </c>
      <c r="I40">
        <v>33</v>
      </c>
      <c r="J40">
        <v>9</v>
      </c>
      <c r="K40">
        <v>1.08</v>
      </c>
      <c r="L40" t="s">
        <v>13</v>
      </c>
    </row>
    <row r="41" spans="1:12" x14ac:dyDescent="0.35">
      <c r="A41" t="e" vm="40">
        <v>#VALUE!</v>
      </c>
      <c r="B41" t="s">
        <v>114</v>
      </c>
      <c r="C41">
        <v>67</v>
      </c>
      <c r="D41">
        <v>2.2000000000000002</v>
      </c>
      <c r="E41">
        <v>4</v>
      </c>
      <c r="F41" s="6">
        <v>89300</v>
      </c>
      <c r="G41">
        <v>4.8</v>
      </c>
      <c r="H41" s="5">
        <v>791</v>
      </c>
      <c r="I41">
        <v>42</v>
      </c>
      <c r="J41">
        <v>111</v>
      </c>
      <c r="K41">
        <v>0.5</v>
      </c>
      <c r="L41" t="s">
        <v>0</v>
      </c>
    </row>
    <row r="42" spans="1:12" x14ac:dyDescent="0.35">
      <c r="A42" t="e" vm="41">
        <v>#VALUE!</v>
      </c>
      <c r="B42" t="s">
        <v>115</v>
      </c>
      <c r="C42">
        <v>114</v>
      </c>
      <c r="D42">
        <v>4</v>
      </c>
      <c r="E42">
        <v>32</v>
      </c>
      <c r="F42" s="6">
        <v>72900</v>
      </c>
      <c r="G42">
        <v>4</v>
      </c>
      <c r="H42" s="5">
        <v>2207</v>
      </c>
      <c r="I42">
        <v>9</v>
      </c>
      <c r="J42">
        <v>36</v>
      </c>
      <c r="K42">
        <v>1.04</v>
      </c>
      <c r="L42" t="s">
        <v>13</v>
      </c>
    </row>
    <row r="43" spans="1:12" x14ac:dyDescent="0.35">
      <c r="A43" t="e" vm="42">
        <v>#VALUE!</v>
      </c>
      <c r="B43" t="s">
        <v>116</v>
      </c>
      <c r="C43">
        <v>63</v>
      </c>
      <c r="D43">
        <v>5.5</v>
      </c>
      <c r="E43">
        <v>40</v>
      </c>
      <c r="F43" s="6"/>
      <c r="H43" s="5">
        <v>1515</v>
      </c>
      <c r="I43">
        <v>32</v>
      </c>
      <c r="J43">
        <v>14</v>
      </c>
      <c r="K43">
        <v>1.1200000000000001</v>
      </c>
      <c r="L43" t="s">
        <v>13</v>
      </c>
    </row>
    <row r="44" spans="1:12" x14ac:dyDescent="0.35">
      <c r="A44" t="e" vm="43">
        <v>#VALUE!</v>
      </c>
      <c r="B44" t="s">
        <v>117</v>
      </c>
      <c r="C44">
        <v>116</v>
      </c>
      <c r="D44">
        <v>6.4</v>
      </c>
      <c r="E44">
        <v>43</v>
      </c>
      <c r="F44" s="6">
        <v>30600</v>
      </c>
      <c r="G44">
        <v>2.2999999999999998</v>
      </c>
      <c r="H44" s="5">
        <v>1765</v>
      </c>
      <c r="I44">
        <v>29</v>
      </c>
      <c r="J44">
        <v>16</v>
      </c>
      <c r="K44">
        <v>2.06</v>
      </c>
      <c r="L44" t="s">
        <v>13</v>
      </c>
    </row>
    <row r="45" spans="1:12" x14ac:dyDescent="0.35">
      <c r="A45" t="e" vm="44">
        <v>#VALUE!</v>
      </c>
      <c r="B45" t="s">
        <v>118</v>
      </c>
      <c r="C45">
        <v>101</v>
      </c>
      <c r="D45">
        <v>2.5</v>
      </c>
      <c r="E45">
        <v>10</v>
      </c>
      <c r="F45" s="6">
        <v>74800</v>
      </c>
      <c r="G45">
        <v>2.8</v>
      </c>
      <c r="H45" s="5">
        <v>2061</v>
      </c>
      <c r="I45">
        <v>15</v>
      </c>
      <c r="J45">
        <v>49</v>
      </c>
      <c r="K45">
        <v>1.38</v>
      </c>
      <c r="L45" t="s">
        <v>13</v>
      </c>
    </row>
    <row r="46" spans="1:12" x14ac:dyDescent="0.35">
      <c r="A46" t="e" vm="45">
        <v>#VALUE!</v>
      </c>
      <c r="B46" t="s">
        <v>119</v>
      </c>
      <c r="C46">
        <v>8</v>
      </c>
      <c r="D46">
        <v>1.7</v>
      </c>
      <c r="E46">
        <v>2</v>
      </c>
      <c r="F46" s="6"/>
      <c r="H46" s="5">
        <v>2023</v>
      </c>
      <c r="I46">
        <v>16</v>
      </c>
      <c r="J46">
        <v>7</v>
      </c>
      <c r="K46">
        <v>1.03</v>
      </c>
      <c r="L46" t="s">
        <v>13</v>
      </c>
    </row>
    <row r="47" spans="1:12" x14ac:dyDescent="0.35">
      <c r="A47" t="e" vm="46">
        <v>#VALUE!</v>
      </c>
      <c r="B47" t="s">
        <v>120</v>
      </c>
      <c r="C47">
        <v>31</v>
      </c>
      <c r="D47">
        <v>8.9</v>
      </c>
      <c r="E47">
        <v>48</v>
      </c>
      <c r="F47" s="6">
        <v>9700</v>
      </c>
      <c r="G47">
        <v>4.5999999999999996</v>
      </c>
      <c r="H47" s="5">
        <v>889</v>
      </c>
      <c r="I47">
        <v>41</v>
      </c>
      <c r="J47">
        <v>11</v>
      </c>
      <c r="K47">
        <v>0.57999999999999996</v>
      </c>
      <c r="L47" t="s">
        <v>0</v>
      </c>
    </row>
    <row r="48" spans="1:12" x14ac:dyDescent="0.35">
      <c r="A48" t="e" vm="47">
        <v>#VALUE!</v>
      </c>
      <c r="B48" t="s">
        <v>121</v>
      </c>
      <c r="C48">
        <v>92</v>
      </c>
      <c r="D48">
        <v>2.4</v>
      </c>
      <c r="E48">
        <v>8</v>
      </c>
      <c r="F48" s="6">
        <v>80900</v>
      </c>
      <c r="G48">
        <v>3.1</v>
      </c>
      <c r="H48" s="5">
        <v>2151</v>
      </c>
      <c r="I48">
        <v>12</v>
      </c>
      <c r="J48">
        <v>67</v>
      </c>
      <c r="K48">
        <v>1.23</v>
      </c>
      <c r="L48" t="s">
        <v>13</v>
      </c>
    </row>
    <row r="49" spans="1:12" x14ac:dyDescent="0.35">
      <c r="A49" t="e" vm="48">
        <v>#VALUE!</v>
      </c>
      <c r="B49" t="s">
        <v>122</v>
      </c>
      <c r="C49">
        <v>65</v>
      </c>
      <c r="D49">
        <v>17.7</v>
      </c>
      <c r="E49">
        <v>50</v>
      </c>
      <c r="F49" s="6"/>
      <c r="H49" s="5">
        <v>3045</v>
      </c>
      <c r="I49">
        <v>3</v>
      </c>
      <c r="J49">
        <v>8</v>
      </c>
      <c r="K49">
        <v>1.1100000000000001</v>
      </c>
      <c r="L49" t="s">
        <v>13</v>
      </c>
    </row>
    <row r="50" spans="1:12" x14ac:dyDescent="0.35">
      <c r="A50" t="e" vm="49">
        <v>#VALUE!</v>
      </c>
      <c r="B50" t="s">
        <v>123</v>
      </c>
      <c r="C50">
        <v>536</v>
      </c>
      <c r="D50">
        <v>4.8</v>
      </c>
      <c r="E50">
        <v>35</v>
      </c>
      <c r="F50" s="6">
        <v>203200</v>
      </c>
      <c r="G50">
        <v>2.7</v>
      </c>
      <c r="H50" s="5">
        <v>2187</v>
      </c>
      <c r="I50">
        <v>10</v>
      </c>
      <c r="J50">
        <v>98</v>
      </c>
      <c r="K50">
        <v>1.36</v>
      </c>
      <c r="L50" t="s">
        <v>13</v>
      </c>
    </row>
    <row r="51" spans="1:12" x14ac:dyDescent="0.35">
      <c r="A51" t="e" vm="50">
        <v>#VALUE!</v>
      </c>
      <c r="B51" t="s">
        <v>124</v>
      </c>
      <c r="C51">
        <v>375</v>
      </c>
      <c r="D51">
        <v>2.2999999999999998</v>
      </c>
      <c r="E51">
        <v>6</v>
      </c>
      <c r="F51" s="6">
        <v>345400</v>
      </c>
      <c r="G51">
        <v>3.5</v>
      </c>
      <c r="H51" s="5">
        <v>6422</v>
      </c>
      <c r="I51">
        <v>1</v>
      </c>
      <c r="J51">
        <v>216</v>
      </c>
      <c r="K51">
        <v>1.79</v>
      </c>
      <c r="L51" t="s">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56FE4-C2F7-4B79-A8B5-5A0A34295F6A}">
  <dimension ref="A1:J13"/>
  <sheetViews>
    <sheetView workbookViewId="0">
      <selection sqref="A1:XFD1048576"/>
    </sheetView>
  </sheetViews>
  <sheetFormatPr defaultRowHeight="14.5" x14ac:dyDescent="0.35"/>
  <cols>
    <col min="1" max="1" width="16.54296875" style="8" bestFit="1" customWidth="1"/>
    <col min="2" max="2" width="22.26953125" style="8" customWidth="1"/>
    <col min="3" max="3" width="19.453125" style="8" bestFit="1" customWidth="1"/>
    <col min="4" max="4" width="22.54296875" style="8" customWidth="1"/>
    <col min="5" max="5" width="27.90625" style="8" customWidth="1"/>
    <col min="6" max="6" width="23.1796875" style="8" bestFit="1" customWidth="1"/>
    <col min="7" max="7" width="24.81640625" style="8" bestFit="1" customWidth="1"/>
    <col min="8" max="8" width="20.90625" style="8" bestFit="1" customWidth="1"/>
    <col min="9" max="9" width="9.36328125" style="8" bestFit="1" customWidth="1"/>
    <col min="10" max="10" width="32.26953125" style="8" bestFit="1" customWidth="1"/>
    <col min="11" max="16384" width="8.7265625" style="8"/>
  </cols>
  <sheetData>
    <row r="1" spans="1:10" x14ac:dyDescent="0.35">
      <c r="A1" s="7"/>
      <c r="B1" s="7" t="s">
        <v>1</v>
      </c>
      <c r="C1" s="7" t="s">
        <v>2</v>
      </c>
      <c r="D1" s="7" t="s">
        <v>3</v>
      </c>
      <c r="E1" s="7" t="s">
        <v>4</v>
      </c>
      <c r="F1" s="7" t="s">
        <v>5</v>
      </c>
      <c r="G1" s="7" t="s">
        <v>6</v>
      </c>
      <c r="H1" s="7" t="s">
        <v>7</v>
      </c>
      <c r="I1" s="7" t="s">
        <v>8</v>
      </c>
      <c r="J1" s="7" t="s">
        <v>9</v>
      </c>
    </row>
    <row r="2" spans="1:10" x14ac:dyDescent="0.35">
      <c r="A2" s="9" t="s">
        <v>65</v>
      </c>
      <c r="B2" s="7">
        <f>SUM('Dataset Clean Up'!C$2:C$51)</f>
        <v>4617</v>
      </c>
      <c r="C2" s="7">
        <f>SUM('Dataset Clean Up'!D$2:D$51)</f>
        <v>215.89999999999995</v>
      </c>
      <c r="D2" s="7">
        <f>SUM('Dataset Clean Up'!E$2:E$51)</f>
        <v>1255</v>
      </c>
      <c r="E2" s="7">
        <f>SUM('Dataset Clean Up'!F$2:F$51)</f>
        <v>2695500</v>
      </c>
      <c r="F2" s="7">
        <f>SUM('Dataset Clean Up'!G$2:G$51)</f>
        <v>152.29999999999998</v>
      </c>
      <c r="G2" s="10">
        <f>SUM('Dataset Clean Up'!H$2:H$51)</f>
        <v>86394</v>
      </c>
      <c r="H2" s="7">
        <f>SUM('Dataset Clean Up'!I$2:I$51)</f>
        <v>1275</v>
      </c>
      <c r="I2" s="7">
        <f>SUM('Dataset Clean Up'!J$2:J$51)</f>
        <v>1910</v>
      </c>
      <c r="J2" s="7">
        <f>SUM('Dataset Clean Up'!K$2:K$51)</f>
        <v>61.939999999999991</v>
      </c>
    </row>
    <row r="3" spans="1:10" x14ac:dyDescent="0.35">
      <c r="A3" s="9" t="s">
        <v>66</v>
      </c>
      <c r="B3" s="7">
        <f>MIN('Dataset Clean Up'!C$2:C$51)</f>
        <v>8</v>
      </c>
      <c r="C3" s="7">
        <f>MIN('Dataset Clean Up'!D$2:D$51)</f>
        <v>1.4</v>
      </c>
      <c r="D3" s="7">
        <f>MIN('Dataset Clean Up'!E$2:E$51)</f>
        <v>1</v>
      </c>
      <c r="E3" s="7">
        <f>MIN('Dataset Clean Up'!F$2:F$51)</f>
        <v>6500</v>
      </c>
      <c r="F3" s="7">
        <f>MIN('Dataset Clean Up'!G$2:G$51)</f>
        <v>2.2999999999999998</v>
      </c>
      <c r="G3" s="10">
        <f>MIN('Dataset Clean Up'!H$2:H$51)</f>
        <v>363</v>
      </c>
      <c r="H3" s="7">
        <f>MIN('Dataset Clean Up'!I$2:I$51)</f>
        <v>1</v>
      </c>
      <c r="I3" s="7">
        <f>MIN('Dataset Clean Up'!J$2:J$51)</f>
        <v>5</v>
      </c>
      <c r="J3" s="7">
        <f>MIN('Dataset Clean Up'!K$2:K$51)</f>
        <v>0.31</v>
      </c>
    </row>
    <row r="4" spans="1:10" x14ac:dyDescent="0.35">
      <c r="A4" s="9" t="s">
        <v>67</v>
      </c>
      <c r="B4" s="7">
        <f>MAX('Dataset Clean Up'!C$2:C$51)</f>
        <v>536</v>
      </c>
      <c r="C4" s="7">
        <f>MAX('Dataset Clean Up'!D$2:D$51)</f>
        <v>17.7</v>
      </c>
      <c r="D4" s="7">
        <f>MAX('Dataset Clean Up'!E$2:E$51)</f>
        <v>50</v>
      </c>
      <c r="E4" s="7">
        <f>MAX('Dataset Clean Up'!F$2:F$51)</f>
        <v>345400</v>
      </c>
      <c r="F4" s="7">
        <f>MAX('Dataset Clean Up'!G$2:G$51)</f>
        <v>5.6</v>
      </c>
      <c r="G4" s="10">
        <f>MAX('Dataset Clean Up'!H$2:H$51)</f>
        <v>6422</v>
      </c>
      <c r="H4" s="7">
        <f>MAX('Dataset Clean Up'!I$2:I$51)</f>
        <v>50</v>
      </c>
      <c r="I4" s="7">
        <f>MAX('Dataset Clean Up'!J$2:J$51)</f>
        <v>216</v>
      </c>
      <c r="J4" s="7">
        <f>MAX('Dataset Clean Up'!K$2:K$51)</f>
        <v>5.21</v>
      </c>
    </row>
    <row r="5" spans="1:10" x14ac:dyDescent="0.35">
      <c r="A5" s="9" t="s">
        <v>62</v>
      </c>
      <c r="B5" s="7">
        <f>B4-B3</f>
        <v>528</v>
      </c>
      <c r="C5" s="7">
        <f t="shared" ref="C5:J5" si="0">C4-C3</f>
        <v>16.3</v>
      </c>
      <c r="D5" s="7">
        <f t="shared" si="0"/>
        <v>49</v>
      </c>
      <c r="E5" s="7">
        <f t="shared" si="0"/>
        <v>338900</v>
      </c>
      <c r="F5" s="7">
        <f t="shared" si="0"/>
        <v>3.3</v>
      </c>
      <c r="G5" s="10">
        <f t="shared" si="0"/>
        <v>6059</v>
      </c>
      <c r="H5" s="7">
        <f t="shared" si="0"/>
        <v>49</v>
      </c>
      <c r="I5" s="7">
        <f t="shared" si="0"/>
        <v>211</v>
      </c>
      <c r="J5" s="7">
        <f t="shared" si="0"/>
        <v>4.9000000000000004</v>
      </c>
    </row>
    <row r="6" spans="1:10" x14ac:dyDescent="0.35">
      <c r="A6" s="9" t="s">
        <v>68</v>
      </c>
      <c r="B6" s="7">
        <f>AVERAGE('Dataset Clean Up'!C$2:C$51)</f>
        <v>92.34</v>
      </c>
      <c r="C6" s="7">
        <f>AVERAGE('Dataset Clean Up'!D$2:D$51)</f>
        <v>4.3179999999999987</v>
      </c>
      <c r="D6" s="7">
        <f>AVERAGE('Dataset Clean Up'!E$2:E$51)</f>
        <v>25.1</v>
      </c>
      <c r="E6" s="7">
        <f>AVERAGE('Dataset Clean Up'!F$2:F$51)</f>
        <v>64178.571428571428</v>
      </c>
      <c r="F6" s="7">
        <f>AVERAGE('Dataset Clean Up'!G$2:G$51)</f>
        <v>3.6261904761904757</v>
      </c>
      <c r="G6" s="10">
        <f>AVERAGE('Dataset Clean Up'!H$2:H$51)</f>
        <v>1727.88</v>
      </c>
      <c r="H6" s="7">
        <f>AVERAGE('Dataset Clean Up'!I$2:I$51)</f>
        <v>25.5</v>
      </c>
      <c r="I6" s="7">
        <f>AVERAGE('Dataset Clean Up'!J$2:J$51)</f>
        <v>38.979591836734691</v>
      </c>
      <c r="J6" s="7">
        <f>AVERAGE('Dataset Clean Up'!K$2:K$51)</f>
        <v>1.2387999999999999</v>
      </c>
    </row>
    <row r="7" spans="1:10" x14ac:dyDescent="0.35">
      <c r="A7" s="9" t="s">
        <v>63</v>
      </c>
      <c r="B7" s="7">
        <f>MEDIAN('Dataset Clean Up'!C$2:C$51)</f>
        <v>68.5</v>
      </c>
      <c r="C7" s="7">
        <f>MEDIAN('Dataset Clean Up'!D$2:D$51)</f>
        <v>3.5</v>
      </c>
      <c r="D7" s="7">
        <f>MEDIAN('Dataset Clean Up'!E$2:E$51)</f>
        <v>25</v>
      </c>
      <c r="E7" s="7">
        <f>MEDIAN('Dataset Clean Up'!F$2:F$51)</f>
        <v>47250</v>
      </c>
      <c r="F7" s="7">
        <f>MEDIAN('Dataset Clean Up'!G$2:G$51)</f>
        <v>3.55</v>
      </c>
      <c r="G7" s="10">
        <f>MEDIAN('Dataset Clean Up'!H$2:H$51)</f>
        <v>1812</v>
      </c>
      <c r="H7" s="7">
        <f>MEDIAN('Dataset Clean Up'!I$2:I$51)</f>
        <v>25.5</v>
      </c>
      <c r="I7" s="7">
        <f>MEDIAN('Dataset Clean Up'!J$2:J$51)</f>
        <v>26</v>
      </c>
      <c r="J7" s="7">
        <f>MEDIAN('Dataset Clean Up'!K$2:K$51)</f>
        <v>1.1150000000000002</v>
      </c>
    </row>
    <row r="8" spans="1:10" x14ac:dyDescent="0.35">
      <c r="A8" s="9" t="s">
        <v>64</v>
      </c>
      <c r="B8" s="7">
        <f>MODE('Dataset Clean Up'!C$2:C$51)</f>
        <v>63</v>
      </c>
      <c r="C8" s="7">
        <f>MODE('Dataset Clean Up'!D$2:D$51)</f>
        <v>3.5</v>
      </c>
      <c r="D8" s="7">
        <f>MODE('Dataset Clean Up'!E$2:E$51)</f>
        <v>25</v>
      </c>
      <c r="E8" s="7" t="e">
        <f>MODE('Dataset Clean Up'!F$2:F$51)</f>
        <v>#N/A</v>
      </c>
      <c r="F8" s="7">
        <f>MODE('Dataset Clean Up'!G$2:G$51)</f>
        <v>3.9</v>
      </c>
      <c r="G8" s="10" t="e">
        <f>MODE('Dataset Clean Up'!H$2:H$51)</f>
        <v>#N/A</v>
      </c>
      <c r="H8" s="7" t="e">
        <f>MODE('Dataset Clean Up'!I$2:I$51)</f>
        <v>#N/A</v>
      </c>
      <c r="I8" s="7">
        <f>MODE('Dataset Clean Up'!J$2:J$51)</f>
        <v>9</v>
      </c>
      <c r="J8" s="7">
        <f>MODE('Dataset Clean Up'!K$2:K$51)</f>
        <v>1.1100000000000001</v>
      </c>
    </row>
    <row r="9" spans="1:10" x14ac:dyDescent="0.35">
      <c r="A9" s="9" t="s">
        <v>69</v>
      </c>
      <c r="B9" s="7">
        <f>_xlfn.STDEV.P('Dataset Clean Up'!C$2:C$51)</f>
        <v>91.0950295021633</v>
      </c>
      <c r="C9" s="7">
        <f>_xlfn.STDEV.P('Dataset Clean Up'!D$2:D$51)</f>
        <v>2.7605571901339063</v>
      </c>
      <c r="D9" s="7">
        <f>_xlfn.STDEV.P('Dataset Clean Up'!E$2:E$51)</f>
        <v>14.585266538531272</v>
      </c>
      <c r="E9" s="7">
        <f>_xlfn.STDEV.P('Dataset Clean Up'!F$2:F$51)</f>
        <v>61171.31110840349</v>
      </c>
      <c r="F9" s="7">
        <f>_xlfn.STDEV.P('Dataset Clean Up'!G$2:G$51)</f>
        <v>0.70914419374930293</v>
      </c>
      <c r="G9" s="10">
        <f>_xlfn.STDEV.P('Dataset Clean Up'!H$2:H$51)</f>
        <v>953.69526873105542</v>
      </c>
      <c r="H9" s="7">
        <f>_xlfn.STDEV.P('Dataset Clean Up'!I$2:I$51)</f>
        <v>14.430869689661812</v>
      </c>
      <c r="I9" s="7">
        <f>_xlfn.STDEV.P('Dataset Clean Up'!J$2:J$51)</f>
        <v>38.198455891389955</v>
      </c>
      <c r="J9" s="7">
        <f>_xlfn.STDEV.P('Dataset Clean Up'!K$2:K$51)</f>
        <v>0.72574827591941271</v>
      </c>
    </row>
    <row r="10" spans="1:10" x14ac:dyDescent="0.35">
      <c r="A10" s="9" t="s">
        <v>70</v>
      </c>
      <c r="B10" s="7">
        <f>_xlfn.CONFIDENCE.NORM(0.05,B9,50)</f>
        <v>25.249789953258965</v>
      </c>
      <c r="C10" s="7">
        <f t="shared" ref="C10:J10" si="1">_xlfn.CONFIDENCE.NORM(0.05,C9,50)</f>
        <v>0.76517335342851611</v>
      </c>
      <c r="D10" s="7">
        <f t="shared" si="1"/>
        <v>4.0427553349819743</v>
      </c>
      <c r="E10" s="7">
        <f t="shared" si="1"/>
        <v>16955.510801124059</v>
      </c>
      <c r="F10" s="7">
        <f t="shared" si="1"/>
        <v>0.19656113002650552</v>
      </c>
      <c r="G10" s="10">
        <f t="shared" si="1"/>
        <v>264.34598403971262</v>
      </c>
      <c r="H10" s="7">
        <f t="shared" si="1"/>
        <v>3.9999594983188298</v>
      </c>
      <c r="I10" s="7">
        <f t="shared" si="1"/>
        <v>10.587877220825961</v>
      </c>
      <c r="J10" s="7">
        <f t="shared" si="1"/>
        <v>0.2011634622223798</v>
      </c>
    </row>
    <row r="11" spans="1:10" x14ac:dyDescent="0.35">
      <c r="A11" s="9" t="s">
        <v>71</v>
      </c>
      <c r="B11" s="7" t="s">
        <v>73</v>
      </c>
      <c r="C11" s="7" t="s">
        <v>73</v>
      </c>
      <c r="D11" s="7" t="s">
        <v>73</v>
      </c>
      <c r="E11" s="7" t="s">
        <v>73</v>
      </c>
      <c r="F11" s="7" t="s">
        <v>73</v>
      </c>
      <c r="G11" s="10" t="s">
        <v>73</v>
      </c>
      <c r="H11" s="7" t="s">
        <v>73</v>
      </c>
      <c r="I11" s="7" t="s">
        <v>73</v>
      </c>
      <c r="J11" s="7" t="s">
        <v>73</v>
      </c>
    </row>
    <row r="12" spans="1:10" x14ac:dyDescent="0.35">
      <c r="A12" s="11" t="s">
        <v>72</v>
      </c>
      <c r="B12" s="7">
        <f>B7+B9+B9</f>
        <v>250.6900590043266</v>
      </c>
      <c r="C12" s="7">
        <f t="shared" ref="C12:J12" si="2">C7+C9+C9</f>
        <v>9.0211143802678126</v>
      </c>
      <c r="D12" s="7">
        <f t="shared" si="2"/>
        <v>54.170533077062544</v>
      </c>
      <c r="E12" s="7">
        <f t="shared" si="2"/>
        <v>169592.62221680698</v>
      </c>
      <c r="F12" s="7">
        <f t="shared" si="2"/>
        <v>4.9682883874986059</v>
      </c>
      <c r="G12" s="10">
        <f t="shared" si="2"/>
        <v>3719.3905374621108</v>
      </c>
      <c r="H12" s="7">
        <f t="shared" si="2"/>
        <v>54.361739379323623</v>
      </c>
      <c r="I12" s="7">
        <f t="shared" si="2"/>
        <v>102.39691178277991</v>
      </c>
      <c r="J12" s="7">
        <f t="shared" si="2"/>
        <v>2.5664965518388256</v>
      </c>
    </row>
    <row r="13" spans="1:10" x14ac:dyDescent="0.35">
      <c r="A13" s="9" t="s">
        <v>74</v>
      </c>
      <c r="B13" s="7">
        <f>COUNTIF('Dataset Clean Up'!C$2:C$51,"&gt;+"&amp;'Descriptive Statistics'!B12)</f>
        <v>2</v>
      </c>
      <c r="C13" s="7">
        <f>COUNTIF('Dataset Clean Up'!D$2:D$51,"&gt;+"&amp;'Descriptive Statistics'!C12)</f>
        <v>2</v>
      </c>
      <c r="D13" s="7">
        <f>COUNTIF('Dataset Clean Up'!E$2:E$51,"&gt;+"&amp;'Descriptive Statistics'!D12)</f>
        <v>0</v>
      </c>
      <c r="E13" s="7">
        <f>COUNTIF('Dataset Clean Up'!F$2:F$51,"&gt;+"&amp;'Descriptive Statistics'!E12)</f>
        <v>2</v>
      </c>
      <c r="F13" s="7">
        <f>COUNTIF('Dataset Clean Up'!G$2:G$51,"&gt;+"&amp;'Descriptive Statistics'!F12)</f>
        <v>3</v>
      </c>
      <c r="G13" s="10">
        <f>COUNTIF('Dataset Clean Up'!H$2:H$51,"&gt;+"&amp;'Descriptive Statistics'!G12)</f>
        <v>1</v>
      </c>
      <c r="H13" s="7">
        <f>COUNTIF('Dataset Clean Up'!I$2:I$51,"&gt;+"&amp;'Descriptive Statistics'!H12)</f>
        <v>0</v>
      </c>
      <c r="I13" s="7">
        <f>COUNTIF('Dataset Clean Up'!J$2:J$51,"&gt;+"&amp;'Descriptive Statistics'!I12)</f>
        <v>4</v>
      </c>
      <c r="J13" s="7">
        <f>COUNTIF('Dataset Clean Up'!K$2:K$51,"&gt;+"&amp;'Descriptive Statistics'!J12)</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14B1C-15AD-4C30-8819-6A2BF81D8EC0}">
  <dimension ref="A1:M53"/>
  <sheetViews>
    <sheetView tabSelected="1" zoomScaleNormal="100" workbookViewId="0">
      <selection activeCell="M4" sqref="M4"/>
    </sheetView>
  </sheetViews>
  <sheetFormatPr defaultRowHeight="14.5" x14ac:dyDescent="0.35"/>
  <cols>
    <col min="1" max="1" width="15.7265625" bestFit="1" customWidth="1"/>
    <col min="2" max="2" width="14.26953125" bestFit="1" customWidth="1"/>
    <col min="3" max="3" width="15.7265625" bestFit="1" customWidth="1"/>
    <col min="4" max="4" width="21" bestFit="1" customWidth="1"/>
    <col min="5" max="5" width="21.1796875" bestFit="1" customWidth="1"/>
    <col min="6" max="6" width="22.54296875" bestFit="1" customWidth="1"/>
    <col min="7" max="7" width="27" customWidth="1"/>
    <col min="8" max="8" width="23.36328125" customWidth="1"/>
    <col min="9" max="9" width="15.36328125" bestFit="1" customWidth="1"/>
    <col min="10" max="10" width="18.36328125" customWidth="1"/>
    <col min="11" max="11" width="16.1796875" customWidth="1"/>
    <col min="13" max="13" width="19.7265625" bestFit="1" customWidth="1"/>
  </cols>
  <sheetData>
    <row r="1" spans="1:13" ht="220" customHeight="1" x14ac:dyDescent="0.35"/>
    <row r="2" spans="1:13" ht="244" customHeight="1" x14ac:dyDescent="0.35"/>
    <row r="3" spans="1:13" s="1" customFormat="1" ht="29" x14ac:dyDescent="0.35">
      <c r="A3" s="1" t="s">
        <v>0</v>
      </c>
      <c r="B3" s="1" t="s">
        <v>130</v>
      </c>
      <c r="C3" s="1" t="s">
        <v>128</v>
      </c>
      <c r="D3" s="1" t="s">
        <v>127</v>
      </c>
      <c r="E3" s="1" t="s">
        <v>131</v>
      </c>
      <c r="F3" s="1" t="s">
        <v>129</v>
      </c>
      <c r="G3" s="1" t="s">
        <v>6</v>
      </c>
      <c r="H3" s="1" t="s">
        <v>7</v>
      </c>
      <c r="I3" s="1" t="s">
        <v>132</v>
      </c>
      <c r="J3" s="1" t="s">
        <v>9</v>
      </c>
      <c r="K3" s="1" t="s">
        <v>10</v>
      </c>
      <c r="M3"/>
    </row>
    <row r="4" spans="1:13" x14ac:dyDescent="0.35">
      <c r="A4" t="e" vm="1">
        <v>#VALUE!</v>
      </c>
      <c r="B4">
        <v>63</v>
      </c>
      <c r="C4">
        <v>3.5</v>
      </c>
      <c r="D4">
        <v>25</v>
      </c>
      <c r="E4" s="6">
        <v>36200</v>
      </c>
      <c r="F4">
        <v>3</v>
      </c>
      <c r="G4" s="5">
        <v>492</v>
      </c>
      <c r="H4">
        <v>49</v>
      </c>
      <c r="I4">
        <v>24</v>
      </c>
      <c r="J4">
        <v>1.1100000000000001</v>
      </c>
      <c r="K4" t="s">
        <v>0</v>
      </c>
    </row>
    <row r="5" spans="1:13" x14ac:dyDescent="0.35">
      <c r="A5" t="e" vm="2">
        <v>#VALUE!</v>
      </c>
      <c r="B5">
        <v>49</v>
      </c>
      <c r="C5">
        <v>6.9</v>
      </c>
      <c r="D5">
        <v>46</v>
      </c>
      <c r="E5" s="6">
        <v>19800</v>
      </c>
      <c r="F5">
        <v>4.0999999999999996</v>
      </c>
      <c r="G5" s="5">
        <v>1798</v>
      </c>
      <c r="H5">
        <v>27</v>
      </c>
      <c r="I5">
        <v>7</v>
      </c>
      <c r="J5">
        <v>1.73</v>
      </c>
      <c r="K5" t="s">
        <v>13</v>
      </c>
    </row>
    <row r="6" spans="1:13" x14ac:dyDescent="0.35">
      <c r="A6" t="e" vm="3">
        <v>#VALUE!</v>
      </c>
      <c r="B6">
        <v>44</v>
      </c>
      <c r="C6">
        <v>1.4</v>
      </c>
      <c r="D6">
        <v>1</v>
      </c>
      <c r="E6" s="6">
        <v>69700</v>
      </c>
      <c r="F6">
        <v>3.1</v>
      </c>
      <c r="G6" s="5">
        <v>1929</v>
      </c>
      <c r="H6">
        <v>21</v>
      </c>
      <c r="I6">
        <v>33</v>
      </c>
      <c r="J6">
        <v>1.23</v>
      </c>
      <c r="K6" t="s">
        <v>13</v>
      </c>
    </row>
    <row r="7" spans="1:13" x14ac:dyDescent="0.35">
      <c r="A7" t="e" vm="4">
        <v>#VALUE!</v>
      </c>
      <c r="B7">
        <v>101</v>
      </c>
      <c r="C7">
        <v>3.8</v>
      </c>
      <c r="D7">
        <v>30</v>
      </c>
      <c r="E7" s="6">
        <v>65100</v>
      </c>
      <c r="F7">
        <v>3.5</v>
      </c>
      <c r="G7" s="5">
        <v>727</v>
      </c>
      <c r="H7">
        <v>45</v>
      </c>
      <c r="I7">
        <v>30</v>
      </c>
      <c r="J7">
        <v>0.82</v>
      </c>
      <c r="K7" t="s">
        <v>0</v>
      </c>
    </row>
    <row r="8" spans="1:13" x14ac:dyDescent="0.35">
      <c r="A8" t="e" vm="5">
        <v>#VALUE!</v>
      </c>
      <c r="B8">
        <v>97</v>
      </c>
      <c r="C8">
        <v>6.1</v>
      </c>
      <c r="D8">
        <v>42</v>
      </c>
      <c r="E8" s="6">
        <v>39000</v>
      </c>
      <c r="F8">
        <v>3.6</v>
      </c>
      <c r="G8" s="5">
        <v>1872</v>
      </c>
      <c r="H8">
        <v>24</v>
      </c>
      <c r="I8">
        <v>19</v>
      </c>
      <c r="J8">
        <v>1.31</v>
      </c>
      <c r="K8" t="s">
        <v>13</v>
      </c>
    </row>
    <row r="9" spans="1:13" x14ac:dyDescent="0.35">
      <c r="A9" t="e" vm="6">
        <v>#VALUE!</v>
      </c>
      <c r="B9">
        <v>146</v>
      </c>
      <c r="C9">
        <v>2.5</v>
      </c>
      <c r="D9">
        <v>10</v>
      </c>
      <c r="E9" s="6">
        <v>124900</v>
      </c>
      <c r="F9">
        <v>3.2</v>
      </c>
      <c r="G9" s="5">
        <v>1876</v>
      </c>
      <c r="H9">
        <v>23</v>
      </c>
      <c r="I9">
        <v>74</v>
      </c>
      <c r="J9">
        <v>1.37</v>
      </c>
      <c r="K9" t="s">
        <v>13</v>
      </c>
    </row>
    <row r="10" spans="1:13" x14ac:dyDescent="0.35">
      <c r="A10" t="e" vm="7">
        <v>#VALUE!</v>
      </c>
      <c r="B10">
        <v>48</v>
      </c>
      <c r="C10">
        <v>5.2</v>
      </c>
      <c r="D10">
        <v>38</v>
      </c>
      <c r="E10" s="6">
        <v>24300</v>
      </c>
      <c r="F10">
        <v>3.9</v>
      </c>
      <c r="G10" s="5">
        <v>2565</v>
      </c>
      <c r="H10">
        <v>5</v>
      </c>
      <c r="I10">
        <v>9</v>
      </c>
      <c r="J10">
        <v>1.28</v>
      </c>
      <c r="K10" t="s">
        <v>13</v>
      </c>
    </row>
    <row r="11" spans="1:13" x14ac:dyDescent="0.35">
      <c r="A11" t="e" vm="8">
        <v>#VALUE!</v>
      </c>
      <c r="B11">
        <v>14</v>
      </c>
      <c r="C11">
        <v>3.1</v>
      </c>
      <c r="D11">
        <v>18</v>
      </c>
      <c r="E11" s="6">
        <v>7900</v>
      </c>
      <c r="F11">
        <v>2.8</v>
      </c>
      <c r="G11" s="5">
        <v>2406</v>
      </c>
      <c r="H11">
        <v>6</v>
      </c>
      <c r="I11">
        <v>5</v>
      </c>
      <c r="J11">
        <v>1.75</v>
      </c>
      <c r="K11" t="s">
        <v>13</v>
      </c>
    </row>
    <row r="12" spans="1:13" x14ac:dyDescent="0.35">
      <c r="A12" t="e" vm="9">
        <v>#VALUE!</v>
      </c>
      <c r="B12">
        <v>20</v>
      </c>
      <c r="C12">
        <v>3.4</v>
      </c>
      <c r="D12">
        <v>22</v>
      </c>
      <c r="E12" s="6">
        <v>13700</v>
      </c>
      <c r="F12">
        <v>3.8</v>
      </c>
      <c r="G12" s="5">
        <v>964</v>
      </c>
      <c r="H12">
        <v>39</v>
      </c>
      <c r="I12">
        <v>20</v>
      </c>
      <c r="J12">
        <v>0.79</v>
      </c>
      <c r="K12" t="s">
        <v>0</v>
      </c>
    </row>
    <row r="13" spans="1:13" x14ac:dyDescent="0.35">
      <c r="A13" t="e" vm="10">
        <v>#VALUE!</v>
      </c>
      <c r="B13">
        <v>97</v>
      </c>
      <c r="C13">
        <v>6.6</v>
      </c>
      <c r="D13">
        <v>44</v>
      </c>
      <c r="E13" s="6">
        <v>45600</v>
      </c>
      <c r="F13">
        <v>4.5</v>
      </c>
      <c r="G13" s="5">
        <v>790</v>
      </c>
      <c r="H13">
        <v>43</v>
      </c>
      <c r="I13">
        <v>26</v>
      </c>
      <c r="J13">
        <v>0.98</v>
      </c>
      <c r="K13" t="s">
        <v>0</v>
      </c>
    </row>
    <row r="14" spans="1:13" x14ac:dyDescent="0.35">
      <c r="A14" t="e" vm="11">
        <v>#VALUE!</v>
      </c>
      <c r="B14">
        <v>60</v>
      </c>
      <c r="C14">
        <v>2.2999999999999998</v>
      </c>
      <c r="D14">
        <v>6</v>
      </c>
      <c r="E14" s="6">
        <v>54400</v>
      </c>
      <c r="F14">
        <v>3.2</v>
      </c>
      <c r="G14" s="5">
        <v>891</v>
      </c>
      <c r="H14">
        <v>40</v>
      </c>
      <c r="I14">
        <v>30</v>
      </c>
      <c r="J14">
        <v>1.26</v>
      </c>
      <c r="K14" t="s">
        <v>0</v>
      </c>
    </row>
    <row r="15" spans="1:13" x14ac:dyDescent="0.35">
      <c r="A15" t="e" vm="12">
        <v>#VALUE!</v>
      </c>
      <c r="B15">
        <v>218</v>
      </c>
      <c r="C15">
        <v>2.7</v>
      </c>
      <c r="D15">
        <v>15</v>
      </c>
      <c r="E15" s="6"/>
      <c r="G15" s="5">
        <v>1821</v>
      </c>
      <c r="H15">
        <v>25</v>
      </c>
      <c r="I15">
        <v>60</v>
      </c>
      <c r="J15">
        <v>2.38</v>
      </c>
      <c r="K15" t="s">
        <v>13</v>
      </c>
    </row>
    <row r="16" spans="1:13" x14ac:dyDescent="0.35">
      <c r="A16" t="e" vm="13">
        <v>#VALUE!</v>
      </c>
      <c r="B16">
        <v>149</v>
      </c>
      <c r="C16">
        <v>3.8</v>
      </c>
      <c r="D16">
        <v>30</v>
      </c>
      <c r="E16" s="6">
        <v>66200</v>
      </c>
      <c r="F16">
        <v>2.7</v>
      </c>
      <c r="G16" s="5">
        <v>726</v>
      </c>
      <c r="H16">
        <v>46</v>
      </c>
      <c r="I16">
        <v>48</v>
      </c>
      <c r="J16">
        <v>0.82</v>
      </c>
      <c r="K16" t="s">
        <v>0</v>
      </c>
    </row>
    <row r="17" spans="1:11" x14ac:dyDescent="0.35">
      <c r="A17" t="e" vm="14">
        <v>#VALUE!</v>
      </c>
      <c r="B17">
        <v>88</v>
      </c>
      <c r="C17">
        <v>3.3</v>
      </c>
      <c r="D17">
        <v>21</v>
      </c>
      <c r="E17" s="6">
        <v>60300</v>
      </c>
      <c r="F17">
        <v>3.3</v>
      </c>
      <c r="G17" s="5">
        <v>1931</v>
      </c>
      <c r="H17">
        <v>20</v>
      </c>
      <c r="I17">
        <v>26</v>
      </c>
      <c r="J17">
        <v>1.18</v>
      </c>
      <c r="K17" t="s">
        <v>13</v>
      </c>
    </row>
    <row r="18" spans="1:11" x14ac:dyDescent="0.35">
      <c r="A18" t="e" vm="15">
        <v>#VALUE!</v>
      </c>
      <c r="B18">
        <v>137</v>
      </c>
      <c r="C18">
        <v>3.4</v>
      </c>
      <c r="D18">
        <v>22</v>
      </c>
      <c r="E18" s="6">
        <v>105500</v>
      </c>
      <c r="F18">
        <v>4</v>
      </c>
      <c r="G18" s="5">
        <v>542</v>
      </c>
      <c r="H18">
        <v>48</v>
      </c>
      <c r="I18">
        <v>63</v>
      </c>
      <c r="J18">
        <v>0.45</v>
      </c>
      <c r="K18" t="s">
        <v>0</v>
      </c>
    </row>
    <row r="19" spans="1:11" x14ac:dyDescent="0.35">
      <c r="A19" t="e" vm="16">
        <v>#VALUE!</v>
      </c>
      <c r="B19">
        <v>115</v>
      </c>
      <c r="C19">
        <v>4.2</v>
      </c>
      <c r="D19">
        <v>33</v>
      </c>
      <c r="E19" s="6">
        <v>77900</v>
      </c>
      <c r="F19">
        <v>3.9</v>
      </c>
      <c r="G19" s="5">
        <v>1054</v>
      </c>
      <c r="H19">
        <v>34</v>
      </c>
      <c r="I19">
        <v>39</v>
      </c>
      <c r="J19">
        <v>1.04</v>
      </c>
      <c r="K19" t="s">
        <v>0</v>
      </c>
    </row>
    <row r="20" spans="1:11" x14ac:dyDescent="0.35">
      <c r="A20" t="e" vm="17">
        <v>#VALUE!</v>
      </c>
      <c r="B20">
        <v>146</v>
      </c>
      <c r="C20">
        <v>3.5</v>
      </c>
      <c r="D20">
        <v>25</v>
      </c>
      <c r="E20" s="6">
        <v>75900</v>
      </c>
      <c r="F20">
        <v>2.9</v>
      </c>
      <c r="G20" s="5">
        <v>996</v>
      </c>
      <c r="H20">
        <v>38</v>
      </c>
      <c r="I20">
        <v>104</v>
      </c>
      <c r="J20">
        <v>0.6</v>
      </c>
      <c r="K20" t="s">
        <v>0</v>
      </c>
    </row>
    <row r="21" spans="1:11" x14ac:dyDescent="0.35">
      <c r="A21" t="e" vm="18">
        <v>#VALUE!</v>
      </c>
      <c r="B21">
        <v>14</v>
      </c>
      <c r="C21">
        <v>2.2000000000000002</v>
      </c>
      <c r="D21">
        <v>4</v>
      </c>
      <c r="E21" s="6"/>
      <c r="G21" s="5">
        <v>2243</v>
      </c>
      <c r="H21">
        <v>8</v>
      </c>
      <c r="I21">
        <v>7</v>
      </c>
      <c r="J21">
        <v>1.19</v>
      </c>
      <c r="K21" t="s">
        <v>13</v>
      </c>
    </row>
    <row r="22" spans="1:11" x14ac:dyDescent="0.35">
      <c r="A22" t="e" vm="19">
        <v>#VALUE!</v>
      </c>
      <c r="B22">
        <v>39</v>
      </c>
      <c r="C22">
        <v>4.8</v>
      </c>
      <c r="D22">
        <v>35</v>
      </c>
      <c r="E22" s="6">
        <v>19900</v>
      </c>
      <c r="F22">
        <v>3.9</v>
      </c>
      <c r="G22" s="5">
        <v>998</v>
      </c>
      <c r="H22">
        <v>37</v>
      </c>
      <c r="I22">
        <v>9</v>
      </c>
      <c r="J22">
        <v>1.91</v>
      </c>
      <c r="K22" t="s">
        <v>0</v>
      </c>
    </row>
    <row r="23" spans="1:11" x14ac:dyDescent="0.35">
      <c r="A23" t="e" vm="20">
        <v>#VALUE!</v>
      </c>
      <c r="B23">
        <v>194</v>
      </c>
      <c r="C23">
        <v>3.4</v>
      </c>
      <c r="D23">
        <v>22</v>
      </c>
      <c r="E23" s="6">
        <v>155300</v>
      </c>
      <c r="F23">
        <v>3.9</v>
      </c>
      <c r="G23" s="5">
        <v>1916</v>
      </c>
      <c r="H23">
        <v>22</v>
      </c>
      <c r="I23">
        <v>57</v>
      </c>
      <c r="J23">
        <v>1.25</v>
      </c>
      <c r="K23" t="s">
        <v>13</v>
      </c>
    </row>
    <row r="24" spans="1:11" x14ac:dyDescent="0.35">
      <c r="A24" t="e" vm="21">
        <v>#VALUE!</v>
      </c>
      <c r="B24">
        <v>31</v>
      </c>
      <c r="C24">
        <v>6.7</v>
      </c>
      <c r="D24">
        <v>45</v>
      </c>
      <c r="E24" s="6"/>
      <c r="G24" s="5">
        <v>2346</v>
      </c>
      <c r="H24">
        <v>7</v>
      </c>
      <c r="J24">
        <v>5.21</v>
      </c>
      <c r="K24" t="s">
        <v>13</v>
      </c>
    </row>
    <row r="25" spans="1:11" x14ac:dyDescent="0.35">
      <c r="A25" t="e" vm="22">
        <v>#VALUE!</v>
      </c>
      <c r="B25">
        <v>202</v>
      </c>
      <c r="C25">
        <v>2.4</v>
      </c>
      <c r="D25">
        <v>8</v>
      </c>
      <c r="E25" s="6">
        <v>146300</v>
      </c>
      <c r="F25">
        <v>2.5</v>
      </c>
      <c r="G25" s="5">
        <v>2016</v>
      </c>
      <c r="H25">
        <v>17</v>
      </c>
      <c r="I25">
        <v>105</v>
      </c>
      <c r="J25">
        <v>1.84</v>
      </c>
      <c r="K25" t="s">
        <v>13</v>
      </c>
    </row>
    <row r="26" spans="1:11" x14ac:dyDescent="0.35">
      <c r="A26" t="e" vm="23">
        <v>#VALUE!</v>
      </c>
      <c r="B26">
        <v>39</v>
      </c>
      <c r="C26">
        <v>3</v>
      </c>
      <c r="D26">
        <v>17</v>
      </c>
      <c r="E26" s="6">
        <v>27700</v>
      </c>
      <c r="F26">
        <v>3.4</v>
      </c>
      <c r="G26" s="5">
        <v>1053</v>
      </c>
      <c r="H26">
        <v>35</v>
      </c>
      <c r="I26">
        <v>22</v>
      </c>
      <c r="J26">
        <v>0.81</v>
      </c>
      <c r="K26" t="s">
        <v>0</v>
      </c>
    </row>
    <row r="27" spans="1:11" x14ac:dyDescent="0.35">
      <c r="A27" t="e" vm="24">
        <v>#VALUE!</v>
      </c>
      <c r="B27">
        <v>19</v>
      </c>
      <c r="C27">
        <v>3.2</v>
      </c>
      <c r="D27">
        <v>20</v>
      </c>
      <c r="E27" s="6">
        <v>21200</v>
      </c>
      <c r="F27">
        <v>5.6</v>
      </c>
      <c r="G27" s="5">
        <v>2083</v>
      </c>
      <c r="H27">
        <v>14</v>
      </c>
      <c r="I27">
        <v>8</v>
      </c>
      <c r="J27">
        <v>0.8</v>
      </c>
      <c r="K27" t="s">
        <v>13</v>
      </c>
    </row>
    <row r="28" spans="1:11" x14ac:dyDescent="0.35">
      <c r="A28" t="e" vm="25">
        <v>#VALUE!</v>
      </c>
      <c r="B28">
        <v>34</v>
      </c>
      <c r="C28">
        <v>7.3</v>
      </c>
      <c r="D28">
        <v>47</v>
      </c>
      <c r="E28" s="6">
        <v>13300</v>
      </c>
      <c r="F28">
        <v>5</v>
      </c>
      <c r="G28" s="5">
        <v>1983</v>
      </c>
      <c r="H28">
        <v>18</v>
      </c>
      <c r="I28">
        <v>7</v>
      </c>
      <c r="J28">
        <v>1.35</v>
      </c>
      <c r="K28" t="s">
        <v>13</v>
      </c>
    </row>
    <row r="29" spans="1:11" x14ac:dyDescent="0.35">
      <c r="A29" t="e" vm="26">
        <v>#VALUE!</v>
      </c>
      <c r="B29">
        <v>11</v>
      </c>
      <c r="C29">
        <v>3.5</v>
      </c>
      <c r="D29">
        <v>25</v>
      </c>
      <c r="E29" s="6">
        <v>9900</v>
      </c>
      <c r="F29">
        <v>5</v>
      </c>
      <c r="G29" s="5">
        <v>1008</v>
      </c>
      <c r="H29">
        <v>36</v>
      </c>
      <c r="I29">
        <v>9</v>
      </c>
      <c r="J29">
        <v>0.68</v>
      </c>
      <c r="K29" t="s">
        <v>0</v>
      </c>
    </row>
    <row r="30" spans="1:11" x14ac:dyDescent="0.35">
      <c r="A30" t="e" vm="27">
        <v>#VALUE!</v>
      </c>
      <c r="B30">
        <v>63</v>
      </c>
      <c r="C30">
        <v>5.4</v>
      </c>
      <c r="D30">
        <v>39</v>
      </c>
      <c r="E30" s="6">
        <v>26600</v>
      </c>
      <c r="F30">
        <v>3.2</v>
      </c>
      <c r="G30" s="5">
        <v>2569</v>
      </c>
      <c r="H30">
        <v>4</v>
      </c>
      <c r="I30">
        <v>9</v>
      </c>
      <c r="J30">
        <v>2.37</v>
      </c>
      <c r="K30" t="s">
        <v>13</v>
      </c>
    </row>
    <row r="31" spans="1:11" x14ac:dyDescent="0.35">
      <c r="A31" t="e" vm="28">
        <v>#VALUE!</v>
      </c>
      <c r="B31">
        <v>42</v>
      </c>
      <c r="C31">
        <v>3.6</v>
      </c>
      <c r="D31">
        <v>29</v>
      </c>
      <c r="E31" s="6">
        <v>32400</v>
      </c>
      <c r="F31">
        <v>4.0999999999999996</v>
      </c>
      <c r="G31" s="5">
        <v>2133</v>
      </c>
      <c r="H31">
        <v>13</v>
      </c>
      <c r="I31">
        <v>44</v>
      </c>
      <c r="J31">
        <v>0.49</v>
      </c>
      <c r="K31" t="s">
        <v>0</v>
      </c>
    </row>
    <row r="32" spans="1:11" x14ac:dyDescent="0.35">
      <c r="A32" t="e" vm="29">
        <v>#VALUE!</v>
      </c>
      <c r="B32">
        <v>91</v>
      </c>
      <c r="C32">
        <v>4.9000000000000004</v>
      </c>
      <c r="D32">
        <v>37</v>
      </c>
      <c r="E32" s="6">
        <v>48900</v>
      </c>
      <c r="F32">
        <v>4.0999999999999996</v>
      </c>
      <c r="G32" s="5">
        <v>3254</v>
      </c>
      <c r="H32">
        <v>2</v>
      </c>
      <c r="I32">
        <v>39</v>
      </c>
      <c r="J32">
        <v>1.24</v>
      </c>
      <c r="K32" t="s">
        <v>0</v>
      </c>
    </row>
    <row r="33" spans="1:11" x14ac:dyDescent="0.35">
      <c r="A33" t="e" vm="30">
        <v>#VALUE!</v>
      </c>
      <c r="B33">
        <v>72</v>
      </c>
      <c r="C33">
        <v>2.6</v>
      </c>
      <c r="D33">
        <v>12</v>
      </c>
      <c r="E33" s="6">
        <v>51900</v>
      </c>
      <c r="F33">
        <v>3.1</v>
      </c>
      <c r="G33" s="5">
        <v>685</v>
      </c>
      <c r="H33">
        <v>47</v>
      </c>
      <c r="I33">
        <v>48</v>
      </c>
      <c r="J33">
        <v>1.08</v>
      </c>
      <c r="K33" t="s">
        <v>0</v>
      </c>
    </row>
    <row r="34" spans="1:11" x14ac:dyDescent="0.35">
      <c r="A34" t="e" vm="31">
        <v>#VALUE!</v>
      </c>
      <c r="B34">
        <v>84</v>
      </c>
      <c r="C34">
        <v>4.3</v>
      </c>
      <c r="D34">
        <v>34</v>
      </c>
      <c r="E34" s="6">
        <v>41200</v>
      </c>
      <c r="F34">
        <v>3.3</v>
      </c>
      <c r="G34" s="5">
        <v>1803</v>
      </c>
      <c r="H34">
        <v>26</v>
      </c>
      <c r="I34">
        <v>24</v>
      </c>
      <c r="J34">
        <v>0.94</v>
      </c>
      <c r="K34" t="s">
        <v>13</v>
      </c>
    </row>
    <row r="35" spans="1:11" x14ac:dyDescent="0.35">
      <c r="A35" t="e" vm="32">
        <v>#VALUE!</v>
      </c>
      <c r="B35">
        <v>36</v>
      </c>
      <c r="C35">
        <v>2.1</v>
      </c>
      <c r="D35">
        <v>3</v>
      </c>
      <c r="E35" s="6">
        <v>43800</v>
      </c>
      <c r="F35">
        <v>3.9</v>
      </c>
      <c r="G35" s="5">
        <v>1735</v>
      </c>
      <c r="H35">
        <v>30</v>
      </c>
      <c r="I35">
        <v>24</v>
      </c>
      <c r="J35">
        <v>1.07</v>
      </c>
      <c r="K35" t="s">
        <v>13</v>
      </c>
    </row>
    <row r="36" spans="1:11" x14ac:dyDescent="0.35">
      <c r="A36" t="e" vm="33">
        <v>#VALUE!</v>
      </c>
      <c r="B36">
        <v>43</v>
      </c>
      <c r="C36">
        <v>2.6</v>
      </c>
      <c r="D36">
        <v>12</v>
      </c>
      <c r="E36" s="6">
        <v>42900</v>
      </c>
      <c r="F36">
        <v>3.9</v>
      </c>
      <c r="G36" s="5">
        <v>363</v>
      </c>
      <c r="H36">
        <v>50</v>
      </c>
      <c r="I36">
        <v>75</v>
      </c>
      <c r="J36">
        <v>0.31</v>
      </c>
      <c r="K36" t="s">
        <v>0</v>
      </c>
    </row>
    <row r="37" spans="1:11" x14ac:dyDescent="0.35">
      <c r="A37" t="e" vm="34">
        <v>#VALUE!</v>
      </c>
      <c r="B37">
        <v>82</v>
      </c>
      <c r="C37">
        <v>3.5</v>
      </c>
      <c r="D37">
        <v>25</v>
      </c>
      <c r="E37" s="6"/>
      <c r="G37" s="5">
        <v>1649</v>
      </c>
      <c r="H37">
        <v>31</v>
      </c>
      <c r="I37">
        <v>28</v>
      </c>
      <c r="J37">
        <v>1.22</v>
      </c>
      <c r="K37" t="s">
        <v>13</v>
      </c>
    </row>
    <row r="38" spans="1:11" x14ac:dyDescent="0.35">
      <c r="A38" t="e" vm="35">
        <v>#VALUE!</v>
      </c>
      <c r="B38">
        <v>161</v>
      </c>
      <c r="C38">
        <v>3.1</v>
      </c>
      <c r="D38">
        <v>18</v>
      </c>
      <c r="E38" s="6">
        <v>113600</v>
      </c>
      <c r="F38">
        <v>3.2</v>
      </c>
      <c r="G38" s="5">
        <v>2156</v>
      </c>
      <c r="H38">
        <v>11</v>
      </c>
      <c r="I38">
        <v>53</v>
      </c>
      <c r="J38">
        <v>1.1200000000000001</v>
      </c>
      <c r="K38" t="s">
        <v>13</v>
      </c>
    </row>
    <row r="39" spans="1:11" x14ac:dyDescent="0.35">
      <c r="A39" t="e" vm="36">
        <v>#VALUE!</v>
      </c>
      <c r="B39">
        <v>35</v>
      </c>
      <c r="C39">
        <v>12.2</v>
      </c>
      <c r="D39">
        <v>49</v>
      </c>
      <c r="E39" s="6">
        <v>6500</v>
      </c>
      <c r="F39">
        <v>3.5</v>
      </c>
      <c r="G39" s="5">
        <v>1777</v>
      </c>
      <c r="H39">
        <v>28</v>
      </c>
      <c r="I39">
        <v>9</v>
      </c>
      <c r="J39">
        <v>1.01</v>
      </c>
      <c r="K39" t="s">
        <v>0</v>
      </c>
    </row>
    <row r="40" spans="1:11" x14ac:dyDescent="0.35">
      <c r="A40" t="e" vm="37">
        <v>#VALUE!</v>
      </c>
      <c r="B40">
        <v>70</v>
      </c>
      <c r="C40">
        <v>2.6</v>
      </c>
      <c r="D40">
        <v>12</v>
      </c>
      <c r="E40" s="6">
        <v>67500</v>
      </c>
      <c r="F40">
        <v>3.8</v>
      </c>
      <c r="G40" s="5">
        <v>768</v>
      </c>
      <c r="H40">
        <v>44</v>
      </c>
      <c r="I40">
        <v>58</v>
      </c>
      <c r="J40">
        <v>0.56999999999999995</v>
      </c>
      <c r="K40" t="s">
        <v>0</v>
      </c>
    </row>
    <row r="41" spans="1:11" x14ac:dyDescent="0.35">
      <c r="A41" t="e" vm="38">
        <v>#VALUE!</v>
      </c>
      <c r="B41">
        <v>76</v>
      </c>
      <c r="C41">
        <v>5.7</v>
      </c>
      <c r="D41">
        <v>41</v>
      </c>
      <c r="E41" s="6">
        <v>33400</v>
      </c>
      <c r="F41">
        <v>3.6</v>
      </c>
      <c r="G41" s="5">
        <v>1971</v>
      </c>
      <c r="H41">
        <v>19</v>
      </c>
      <c r="I41">
        <v>16</v>
      </c>
      <c r="J41">
        <v>1.1000000000000001</v>
      </c>
      <c r="K41" t="s">
        <v>13</v>
      </c>
    </row>
    <row r="42" spans="1:11" x14ac:dyDescent="0.35">
      <c r="A42" t="e" vm="39">
        <v>#VALUE!</v>
      </c>
      <c r="B42">
        <v>19</v>
      </c>
      <c r="C42">
        <v>2.7</v>
      </c>
      <c r="D42">
        <v>15</v>
      </c>
      <c r="E42" s="6"/>
      <c r="G42" s="5">
        <v>1449</v>
      </c>
      <c r="H42">
        <v>33</v>
      </c>
      <c r="I42">
        <v>9</v>
      </c>
      <c r="J42">
        <v>1.08</v>
      </c>
      <c r="K42" t="s">
        <v>13</v>
      </c>
    </row>
    <row r="43" spans="1:11" x14ac:dyDescent="0.35">
      <c r="A43" t="e" vm="40">
        <v>#VALUE!</v>
      </c>
      <c r="B43">
        <v>67</v>
      </c>
      <c r="C43">
        <v>2.2000000000000002</v>
      </c>
      <c r="D43">
        <v>4</v>
      </c>
      <c r="E43" s="6">
        <v>89300</v>
      </c>
      <c r="F43">
        <v>4.8</v>
      </c>
      <c r="G43" s="5">
        <v>791</v>
      </c>
      <c r="H43">
        <v>42</v>
      </c>
      <c r="I43">
        <v>111</v>
      </c>
      <c r="J43">
        <v>0.5</v>
      </c>
      <c r="K43" t="s">
        <v>0</v>
      </c>
    </row>
    <row r="44" spans="1:11" x14ac:dyDescent="0.35">
      <c r="A44" t="e" vm="41">
        <v>#VALUE!</v>
      </c>
      <c r="B44">
        <v>114</v>
      </c>
      <c r="C44">
        <v>4</v>
      </c>
      <c r="D44">
        <v>32</v>
      </c>
      <c r="E44" s="6">
        <v>72900</v>
      </c>
      <c r="F44">
        <v>4</v>
      </c>
      <c r="G44" s="5">
        <v>2207</v>
      </c>
      <c r="H44">
        <v>9</v>
      </c>
      <c r="I44">
        <v>36</v>
      </c>
      <c r="J44">
        <v>1.04</v>
      </c>
      <c r="K44" t="s">
        <v>13</v>
      </c>
    </row>
    <row r="45" spans="1:11" x14ac:dyDescent="0.35">
      <c r="A45" t="e" vm="42">
        <v>#VALUE!</v>
      </c>
      <c r="B45">
        <v>63</v>
      </c>
      <c r="C45">
        <v>5.5</v>
      </c>
      <c r="D45">
        <v>40</v>
      </c>
      <c r="E45" s="6"/>
      <c r="G45" s="5">
        <v>1515</v>
      </c>
      <c r="H45">
        <v>32</v>
      </c>
      <c r="I45">
        <v>14</v>
      </c>
      <c r="J45">
        <v>1.1200000000000001</v>
      </c>
      <c r="K45" t="s">
        <v>13</v>
      </c>
    </row>
    <row r="46" spans="1:11" x14ac:dyDescent="0.35">
      <c r="A46" t="e" vm="43">
        <v>#VALUE!</v>
      </c>
      <c r="B46">
        <v>116</v>
      </c>
      <c r="C46">
        <v>6.4</v>
      </c>
      <c r="D46">
        <v>43</v>
      </c>
      <c r="E46" s="6">
        <v>30600</v>
      </c>
      <c r="F46">
        <v>2.2999999999999998</v>
      </c>
      <c r="G46" s="5">
        <v>1765</v>
      </c>
      <c r="H46">
        <v>29</v>
      </c>
      <c r="I46">
        <v>16</v>
      </c>
      <c r="J46">
        <v>2.06</v>
      </c>
      <c r="K46" t="s">
        <v>13</v>
      </c>
    </row>
    <row r="47" spans="1:11" x14ac:dyDescent="0.35">
      <c r="A47" t="e" vm="44">
        <v>#VALUE!</v>
      </c>
      <c r="B47">
        <v>101</v>
      </c>
      <c r="C47">
        <v>2.5</v>
      </c>
      <c r="D47">
        <v>10</v>
      </c>
      <c r="E47" s="6">
        <v>74800</v>
      </c>
      <c r="F47">
        <v>2.8</v>
      </c>
      <c r="G47" s="5">
        <v>2061</v>
      </c>
      <c r="H47">
        <v>15</v>
      </c>
      <c r="I47">
        <v>49</v>
      </c>
      <c r="J47">
        <v>1.38</v>
      </c>
      <c r="K47" t="s">
        <v>13</v>
      </c>
    </row>
    <row r="48" spans="1:11" x14ac:dyDescent="0.35">
      <c r="A48" t="e" vm="45">
        <v>#VALUE!</v>
      </c>
      <c r="B48">
        <v>8</v>
      </c>
      <c r="C48">
        <v>1.7</v>
      </c>
      <c r="D48">
        <v>2</v>
      </c>
      <c r="E48" s="6"/>
      <c r="G48" s="5">
        <v>2023</v>
      </c>
      <c r="H48">
        <v>16</v>
      </c>
      <c r="I48">
        <v>7</v>
      </c>
      <c r="J48">
        <v>1.03</v>
      </c>
      <c r="K48" t="s">
        <v>13</v>
      </c>
    </row>
    <row r="49" spans="1:11" x14ac:dyDescent="0.35">
      <c r="A49" t="e" vm="46">
        <v>#VALUE!</v>
      </c>
      <c r="B49">
        <v>31</v>
      </c>
      <c r="C49">
        <v>8.9</v>
      </c>
      <c r="D49">
        <v>48</v>
      </c>
      <c r="E49" s="6">
        <v>9700</v>
      </c>
      <c r="F49">
        <v>4.5999999999999996</v>
      </c>
      <c r="G49" s="5">
        <v>889</v>
      </c>
      <c r="H49">
        <v>41</v>
      </c>
      <c r="I49">
        <v>11</v>
      </c>
      <c r="J49">
        <v>0.57999999999999996</v>
      </c>
      <c r="K49" t="s">
        <v>0</v>
      </c>
    </row>
    <row r="50" spans="1:11" x14ac:dyDescent="0.35">
      <c r="A50" t="e" vm="47">
        <v>#VALUE!</v>
      </c>
      <c r="B50">
        <v>92</v>
      </c>
      <c r="C50">
        <v>2.4</v>
      </c>
      <c r="D50">
        <v>8</v>
      </c>
      <c r="E50" s="6">
        <v>80900</v>
      </c>
      <c r="F50">
        <v>3.1</v>
      </c>
      <c r="G50" s="5">
        <v>2151</v>
      </c>
      <c r="H50">
        <v>12</v>
      </c>
      <c r="I50">
        <v>67</v>
      </c>
      <c r="J50">
        <v>1.23</v>
      </c>
      <c r="K50" t="s">
        <v>13</v>
      </c>
    </row>
    <row r="51" spans="1:11" x14ac:dyDescent="0.35">
      <c r="A51" t="e" vm="48">
        <v>#VALUE!</v>
      </c>
      <c r="B51">
        <v>65</v>
      </c>
      <c r="C51">
        <v>17.7</v>
      </c>
      <c r="D51">
        <v>50</v>
      </c>
      <c r="E51" s="6"/>
      <c r="G51" s="5">
        <v>3045</v>
      </c>
      <c r="H51">
        <v>3</v>
      </c>
      <c r="I51">
        <v>8</v>
      </c>
      <c r="J51">
        <v>1.1100000000000001</v>
      </c>
      <c r="K51" t="s">
        <v>13</v>
      </c>
    </row>
    <row r="52" spans="1:11" x14ac:dyDescent="0.35">
      <c r="A52" t="e" vm="49">
        <v>#VALUE!</v>
      </c>
      <c r="B52">
        <v>536</v>
      </c>
      <c r="C52">
        <v>4.8</v>
      </c>
      <c r="D52">
        <v>35</v>
      </c>
      <c r="E52" s="6">
        <v>203200</v>
      </c>
      <c r="F52">
        <v>2.7</v>
      </c>
      <c r="G52" s="5">
        <v>2187</v>
      </c>
      <c r="H52">
        <v>10</v>
      </c>
      <c r="I52">
        <v>98</v>
      </c>
      <c r="J52">
        <v>1.36</v>
      </c>
      <c r="K52" t="s">
        <v>13</v>
      </c>
    </row>
    <row r="53" spans="1:11" x14ac:dyDescent="0.35">
      <c r="A53" t="e" vm="50">
        <v>#VALUE!</v>
      </c>
      <c r="B53">
        <v>375</v>
      </c>
      <c r="C53">
        <v>2.2999999999999998</v>
      </c>
      <c r="D53">
        <v>6</v>
      </c>
      <c r="E53" s="6">
        <v>345400</v>
      </c>
      <c r="F53">
        <v>3.5</v>
      </c>
      <c r="G53" s="5">
        <v>6422</v>
      </c>
      <c r="H53">
        <v>1</v>
      </c>
      <c r="I53">
        <v>216</v>
      </c>
      <c r="J53">
        <v>1.79</v>
      </c>
      <c r="K53" t="s">
        <v>0</v>
      </c>
    </row>
  </sheetData>
  <pageMargins left="0.7" right="0.7" top="0.75" bottom="0.75" header="0.3" footer="0.3"/>
  <pageSetup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Dataset</vt:lpstr>
      <vt:lpstr>Initial Descriptive Statistics</vt:lpstr>
      <vt:lpstr>Dataset Clean Up</vt:lpstr>
      <vt:lpstr>Descriptive Statistics</vt:lpstr>
      <vt:lpstr>Dataset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Nikki Lynn</dc:creator>
  <cp:lastModifiedBy>Nikki Lynn</cp:lastModifiedBy>
  <cp:lastPrinted>2024-09-20T01:03:27Z</cp:lastPrinted>
  <dcterms:created xsi:type="dcterms:W3CDTF">2024-09-15T17:59:21Z</dcterms:created>
  <dcterms:modified xsi:type="dcterms:W3CDTF">2024-09-21T18:39:56Z</dcterms:modified>
</cp:coreProperties>
</file>