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timelines/timeline2.xml" ContentType="application/vnd.ms-excel.timelin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5.xml" ContentType="application/vnd.ms-excel.slicer+xml"/>
  <Override PartName="/xl/timelines/timeline3.xml" ContentType="application/vnd.ms-excel.timelin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arand\Desktop\Nataly\MOHAWK WINTER 2022\Capstone\DASHBOARDS\"/>
    </mc:Choice>
  </mc:AlternateContent>
  <xr:revisionPtr revIDLastSave="0" documentId="13_ncr:1_{8798B81E-B00D-4485-8130-406873067798}" xr6:coauthVersionLast="47" xr6:coauthVersionMax="47" xr10:uidLastSave="{00000000-0000-0000-0000-000000000000}"/>
  <workbookProtection workbookAlgorithmName="SHA-512" workbookHashValue="ur2OybUAOi6Ls7HjqW0ePOFC3ehomo0iefn5/5WqJkCj91KfRoiY9RNt/FTuNyuZsqpKmIxXnesMnYyBOEuWUA==" workbookSaltValue="myq+BFfSltpxfMCxjH2+9Q==" workbookSpinCount="100000" lockStructure="1"/>
  <bookViews>
    <workbookView xWindow="57480" yWindow="-120" windowWidth="29040" windowHeight="15840" tabRatio="896" firstSheet="11" activeTab="11" xr2:uid="{C1920083-50D1-45C2-B685-446D4CDDD4B4}"/>
  </bookViews>
  <sheets>
    <sheet name="SampleData" sheetId="3" state="hidden" r:id="rId1"/>
    <sheet name="Careworker Profile" sheetId="5" state="hidden" r:id="rId2"/>
    <sheet name="Monthly work info" sheetId="6" state="hidden" r:id="rId3"/>
    <sheet name="Profits and Earnings by year" sheetId="2" state="hidden" r:id="rId4"/>
    <sheet name="Careworker Availability" sheetId="9" state="hidden" r:id="rId5"/>
    <sheet name="Careworker Visit Preferences" sheetId="7" state="hidden" r:id="rId6"/>
    <sheet name="D2-RevenueEarningsChart" sheetId="11" state="hidden" r:id="rId7"/>
    <sheet name="D2-Visits by month" sheetId="13" state="hidden" r:id="rId8"/>
    <sheet name="D1-Education-Expertise-CorpFee" sheetId="15" state="hidden" r:id="rId9"/>
    <sheet name="AvailaDH" sheetId="31" state="hidden" r:id="rId10"/>
    <sheet name="D3-Preferences" sheetId="34" state="hidden" r:id="rId11"/>
    <sheet name="Dashboard1" sheetId="16" r:id="rId12"/>
    <sheet name="Dashboard2" sheetId="17" r:id="rId13"/>
    <sheet name="Dashboard3" sheetId="24" r:id="rId14"/>
  </sheets>
  <definedNames>
    <definedName name="_xlcn.WorksheetConnection_PanionDataModel0204.xlsxCareworkerAvailability1" hidden="1">CareworkerAvailability[]</definedName>
    <definedName name="_xlcn.WorksheetConnection_PanionSampleData.xlsxCareworker_Profile1" hidden="1">Careworker_Profile[]</definedName>
    <definedName name="_xlcn.WorksheetConnection_PanionSampleData.xlsxCareworkerVisitPreferences1" hidden="1">CareworkerVisitPreferences[]</definedName>
    <definedName name="_xlcn.WorksheetConnection_PanionSampleData.xlsxMonthly_Info1" hidden="1">Monthly_Info[]</definedName>
    <definedName name="Slicer_Careworker_ID">#N/A</definedName>
    <definedName name="Slicer_Careworker_ID1">#N/A</definedName>
    <definedName name="Slicer_Day">#N/A</definedName>
    <definedName name="Slicer_Education">#N/A</definedName>
    <definedName name="Slicer_Prefer_Entry_hour">#N/A</definedName>
    <definedName name="Timeline_Date">#N/A</definedName>
    <definedName name="Timeline_Date1">#N/A</definedName>
  </definedNames>
  <calcPr calcId="191028"/>
  <pivotCaches>
    <pivotCache cacheId="1076" r:id="rId15"/>
    <pivotCache cacheId="1087" r:id="rId16"/>
    <pivotCache cacheId="1090" r:id="rId17"/>
    <pivotCache cacheId="1093" r:id="rId18"/>
    <pivotCache cacheId="1096" r:id="rId19"/>
    <pivotCache cacheId="1099" r:id="rId20"/>
    <pivotCache cacheId="1102" r:id="rId21"/>
    <pivotCache cacheId="1105" r:id="rId22"/>
    <pivotCache cacheId="1108" r:id="rId23"/>
    <pivotCache cacheId="1111" r:id="rId24"/>
    <pivotCache cacheId="1114" r:id="rId25"/>
    <pivotCache cacheId="1117" r:id="rId26"/>
    <pivotCache cacheId="1120" r:id="rId27"/>
    <pivotCache cacheId="1123" r:id="rId28"/>
    <pivotCache cacheId="1195" r:id="rId29"/>
    <pivotCache cacheId="1198" r:id="rId30"/>
    <pivotCache cacheId="1231" r:id="rId31"/>
    <pivotCache cacheId="1234" r:id="rId32"/>
    <pivotCache cacheId="1237" r:id="rId33"/>
    <pivotCache cacheId="1240" r:id="rId34"/>
    <pivotCache cacheId="1243" r:id="rId35"/>
  </pivotCaches>
  <extLst>
    <ext xmlns:x14="http://schemas.microsoft.com/office/spreadsheetml/2009/9/main" uri="{876F7934-8845-4945-9796-88D515C7AA90}">
      <x14:pivotCaches>
        <pivotCache cacheId="1062" r:id="rId36"/>
        <pivotCache cacheId="1082" r:id="rId37"/>
      </x14:pivotCaches>
    </ext>
    <ext xmlns:x14="http://schemas.microsoft.com/office/spreadsheetml/2009/9/main" uri="{BBE1A952-AA13-448e-AADC-164F8A28A991}">
      <x14:slicerCaches>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66" r:id="rId43"/>
        <pivotCache cacheId="1083" r:id="rId44"/>
      </x15:timelineCachePivotCaches>
    </ext>
    <ext xmlns:x15="http://schemas.microsoft.com/office/spreadsheetml/2010/11/main" uri="{D0CA8CA8-9F24-4464-BF8E-62219DCF47F9}">
      <x15:timelineCacheRefs>
        <x15:timelineCacheRef r:id="rId45"/>
        <x15:timelineCacheRef r:id="rId4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olliing_Calendar_aade41ac-0da1-49af-8f5f-19253c793083" name="Rolliing_Calendar" connection="Query - Rolliing_Calendar"/>
          <x15:modelTable id="sgc-cgt-2021-areas_af679015-a5ab-4f12-a793-397d17d7ecd4" name="sgc-cgt-2021-areas" connection="Text sgc-cgt-2021-areas"/>
          <x15:modelTable id="Monthly_Info" name="Monthly_Info" connection="WorksheetConnection_PanionSampleData.xlsx!Monthly_Info"/>
          <x15:modelTable id="CareworkerVisitPreferences" name="CareworkerVisitPreferences" connection="WorksheetConnection_PanionSampleData.xlsx!CareworkerVisitPreferences"/>
          <x15:modelTable id="Careworker_Profile" name="Careworker_Profile" connection="WorksheetConnection_PanionSampleData.xlsx!Careworker_Profile"/>
          <x15:modelTable id="CareworkerAvailability" name="CareworkerAvailability" connection="WorksheetConnection_PanionDataModel02-04.xlsx!CareworkerAvailability"/>
        </x15:modelTables>
        <x15:modelRelationships>
          <x15:modelRelationship fromTable="Careworker_Profile" fromColumn="Area (SGC)" toTable="sgc-cgt-2021-areas" toColumn="ID"/>
          <x15:modelRelationship fromTable="Monthly_Info" fromColumn="Careworker ID" toTable="Careworker_Profile" toColumn="Careworker ID"/>
          <x15:modelRelationship fromTable="Monthly_Info" fromColumn="Month" toTable="Rolliing_Calendar" toColumn="Date"/>
          <x15:modelRelationship fromTable="CareworkerAvailability" fromColumn="Careworker ID" toTable="Careworker_Profile" toColumn="Careworker ID"/>
          <x15:modelRelationship fromTable="CareworkerAvailability" fromColumn="Careworker ID" toTable="CareworkerVisitPreferences" toColumn="Careworker ID"/>
        </x15:modelRelationships>
        <x15:extLst>
          <ext xmlns:x16="http://schemas.microsoft.com/office/spreadsheetml/2014/11/main" uri="{9835A34E-60A6-4A7C-AAB8-D5F71C897F49}">
            <x16:modelTimeGroupings>
              <x16:modelTimeGrouping tableName="Monthly_Info"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 tableName="CareworkerAvailability" columnName="Prefer Entry hour" columnId="Prefer Entry hour4">
                <x16:calculatedTimeColumn columnName="Prefer Entry hour (Hour)" columnId="Prefer Entry hour (Hour)" contentType="hours" isSelected="1"/>
              </x16:modelTimeGrouping>
              <x16:modelTimeGrouping tableName="CareworkerAvailability" columnName="Prefer Exit hour" columnId="Prefer Exit hour5">
                <x16:calculatedTimeColumn columnName="Prefer Exit hour (Hour)" columnId="Prefer Exit hour (Hour)" contentType="hou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 i="17" l="1"/>
  <c r="E6" i="24"/>
  <c r="E8" i="24"/>
  <c r="E7" i="24"/>
  <c r="C9" i="17"/>
  <c r="E5" i="17"/>
  <c r="H9" i="17"/>
  <c r="H8" i="17"/>
  <c r="C10" i="17" l="1"/>
  <c r="C6" i="17" l="1"/>
  <c r="C8" i="17"/>
  <c r="C7" i="17"/>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F2" i="5"/>
  <c r="E2" i="5"/>
  <c r="B2" i="5"/>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2"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2" i="2"/>
  <c r="C3" i="2"/>
  <c r="C4" i="2"/>
  <c r="C5" i="2"/>
  <c r="C6" i="2"/>
  <c r="H2" i="11"/>
  <c r="H1" i="11"/>
  <c r="H3" i="11"/>
  <c r="H7"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171455-1BAE-4C87-BF44-1F1A2F263038}" name="Query - Rolliing_Calendar" description="Connection to the 'Rolliing_Calendar' query in the workbook." type="100" refreshedVersion="7" minRefreshableVersion="5">
    <extLst>
      <ext xmlns:x15="http://schemas.microsoft.com/office/spreadsheetml/2010/11/main" uri="{DE250136-89BD-433C-8126-D09CA5730AF9}">
        <x15:connection id="b775d2cf-74ce-4ef0-b3d2-075223c76793"/>
      </ext>
    </extLst>
  </connection>
  <connection id="2" xr16:uid="{B5883355-8B1E-4F08-8C89-ABA6A3374355}" name="Text sgc-cgt-2021-areas" type="100" refreshedVersion="0">
    <extLst>
      <ext xmlns:x15="http://schemas.microsoft.com/office/spreadsheetml/2010/11/main" uri="{DE250136-89BD-433C-8126-D09CA5730AF9}">
        <x15:connection id="5b20ccac-92ff-4a16-bb55-831c5b36d15e"/>
      </ext>
    </extLst>
  </connection>
  <connection id="3" xr16:uid="{2D7C68D1-672B-443F-AF00-2FA9D5C3226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3C0231E8-F2CD-4E77-AE63-4B16443DF738}" name="WorksheetConnection_PanionDataModel02-04.xlsx!CareworkerAvailability" type="102" refreshedVersion="7" minRefreshableVersion="5">
    <extLst>
      <ext xmlns:x15="http://schemas.microsoft.com/office/spreadsheetml/2010/11/main" uri="{DE250136-89BD-433C-8126-D09CA5730AF9}">
        <x15:connection id="CareworkerAvailability">
          <x15:rangePr sourceName="_xlcn.WorksheetConnection_PanionDataModel0204.xlsxCareworkerAvailability1"/>
        </x15:connection>
      </ext>
    </extLst>
  </connection>
  <connection id="5" xr16:uid="{2D13D1C2-EE8F-4FD7-9045-5B972064AC3C}" name="WorksheetConnection_PanionSampleData.xlsx!Careworker_Profile" type="102" refreshedVersion="7" minRefreshableVersion="5">
    <extLst>
      <ext xmlns:x15="http://schemas.microsoft.com/office/spreadsheetml/2010/11/main" uri="{DE250136-89BD-433C-8126-D09CA5730AF9}">
        <x15:connection id="Careworker_Profile">
          <x15:rangePr sourceName="_xlcn.WorksheetConnection_PanionSampleData.xlsxCareworker_Profile1"/>
        </x15:connection>
      </ext>
    </extLst>
  </connection>
  <connection id="6" xr16:uid="{B72B4089-D321-4AEC-AF5C-EF2F7A6FD381}" name="WorksheetConnection_PanionSampleData.xlsx!CareworkerVisitPreferences" type="102" refreshedVersion="7" minRefreshableVersion="5">
    <extLst>
      <ext xmlns:x15="http://schemas.microsoft.com/office/spreadsheetml/2010/11/main" uri="{DE250136-89BD-433C-8126-D09CA5730AF9}">
        <x15:connection id="CareworkerVisitPreferences">
          <x15:rangePr sourceName="_xlcn.WorksheetConnection_PanionSampleData.xlsxCareworkerVisitPreferences1"/>
        </x15:connection>
      </ext>
    </extLst>
  </connection>
  <connection id="7" xr16:uid="{2BEB23F7-09C6-4AF4-880C-3022C651CA5A}" name="WorksheetConnection_PanionSampleData.xlsx!Monthly_Info" type="102" refreshedVersion="7" minRefreshableVersion="5">
    <extLst>
      <ext xmlns:x15="http://schemas.microsoft.com/office/spreadsheetml/2010/11/main" uri="{DE250136-89BD-433C-8126-D09CA5730AF9}">
        <x15:connection id="Monthly_Info">
          <x15:rangePr sourceName="_xlcn.WorksheetConnection_PanionSampleData.xlsxMonthly_Info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onthly_Info].[Careworker ID].&amp;[CAON0003]}"/>
  </metadataStrings>
  <mdxMetadata count="1">
    <mdx n="0" f="s">
      <ms ns="1" c="0"/>
    </mdx>
  </mdxMetadata>
  <valueMetadata count="1">
    <bk>
      <rc t="1" v="0"/>
    </bk>
  </valueMetadata>
</metadata>
</file>

<file path=xl/sharedStrings.xml><?xml version="1.0" encoding="utf-8"?>
<sst xmlns="http://schemas.openxmlformats.org/spreadsheetml/2006/main" count="5714" uniqueCount="225">
  <si>
    <t>Careworker ID</t>
  </si>
  <si>
    <t>Careworker ID2</t>
  </si>
  <si>
    <t>Column3</t>
  </si>
  <si>
    <t>Column4</t>
  </si>
  <si>
    <t>Experience_Years</t>
  </si>
  <si>
    <t>Expertise</t>
  </si>
  <si>
    <t>Careworker Type A</t>
  </si>
  <si>
    <t>Careworker Type B</t>
  </si>
  <si>
    <t>Area (SGC)</t>
  </si>
  <si>
    <t>Year</t>
  </si>
  <si>
    <t>Month Num</t>
  </si>
  <si>
    <t xml:space="preserve">Month </t>
  </si>
  <si>
    <t>Hours Logged</t>
  </si>
  <si>
    <t>Avg. Hours / Visit</t>
  </si>
  <si>
    <t>Visits</t>
  </si>
  <si>
    <t>Avg. Hourly Rate</t>
  </si>
  <si>
    <t>Revenue</t>
  </si>
  <si>
    <t>Corp. Fee Rate</t>
  </si>
  <si>
    <t>Care Worker Earnings</t>
  </si>
  <si>
    <t>Corp. Fee</t>
  </si>
  <si>
    <t>Total Corp. Profit</t>
  </si>
  <si>
    <t>Total Care Worker's Earnings</t>
  </si>
  <si>
    <t>CAON0001</t>
  </si>
  <si>
    <t>CA</t>
  </si>
  <si>
    <t>ON</t>
  </si>
  <si>
    <t>0001</t>
  </si>
  <si>
    <t>1 to 2</t>
  </si>
  <si>
    <t>Occupational Therapist</t>
  </si>
  <si>
    <t>Independent Contractor</t>
  </si>
  <si>
    <t>Personal Support Worker</t>
  </si>
  <si>
    <t>January</t>
  </si>
  <si>
    <t>February</t>
  </si>
  <si>
    <t>March</t>
  </si>
  <si>
    <t>April</t>
  </si>
  <si>
    <t>May</t>
  </si>
  <si>
    <t>June</t>
  </si>
  <si>
    <t>July</t>
  </si>
  <si>
    <t>August</t>
  </si>
  <si>
    <t>September</t>
  </si>
  <si>
    <t>October</t>
  </si>
  <si>
    <t>November</t>
  </si>
  <si>
    <t>December</t>
  </si>
  <si>
    <t>CAON0002</t>
  </si>
  <si>
    <t>0002</t>
  </si>
  <si>
    <t>2 to 5</t>
  </si>
  <si>
    <t>Nursing Assistant</t>
  </si>
  <si>
    <t>Employee</t>
  </si>
  <si>
    <t>Nurse</t>
  </si>
  <si>
    <t>CAON0003</t>
  </si>
  <si>
    <t>0003</t>
  </si>
  <si>
    <t>Kinesiologist</t>
  </si>
  <si>
    <t>Companionship</t>
  </si>
  <si>
    <t>CAON0004</t>
  </si>
  <si>
    <t>0004</t>
  </si>
  <si>
    <t>Medical Assistant</t>
  </si>
  <si>
    <t>CAON0005</t>
  </si>
  <si>
    <t>0005</t>
  </si>
  <si>
    <t>None</t>
  </si>
  <si>
    <t>CAON0006</t>
  </si>
  <si>
    <t>0006</t>
  </si>
  <si>
    <t>Physiotherapist</t>
  </si>
  <si>
    <t>CAON0007</t>
  </si>
  <si>
    <t>0007</t>
  </si>
  <si>
    <t>Massage Therapist</t>
  </si>
  <si>
    <t>CAON0008</t>
  </si>
  <si>
    <t>0008</t>
  </si>
  <si>
    <t>Psychologist</t>
  </si>
  <si>
    <t>CAON0009</t>
  </si>
  <si>
    <t>0009</t>
  </si>
  <si>
    <t>Clinical Medical Assistant</t>
  </si>
  <si>
    <t>CAON0010</t>
  </si>
  <si>
    <t>0010</t>
  </si>
  <si>
    <t>CAON0011</t>
  </si>
  <si>
    <t>0011</t>
  </si>
  <si>
    <t>Registered Practical Nurse</t>
  </si>
  <si>
    <t>CAON0012</t>
  </si>
  <si>
    <t>0012</t>
  </si>
  <si>
    <t>Registered Nurse</t>
  </si>
  <si>
    <t>CAON0013</t>
  </si>
  <si>
    <t>0013</t>
  </si>
  <si>
    <t>CAON0014</t>
  </si>
  <si>
    <t>0014</t>
  </si>
  <si>
    <t>CAON0015</t>
  </si>
  <si>
    <t>0015</t>
  </si>
  <si>
    <t>CAON0016</t>
  </si>
  <si>
    <t>0016</t>
  </si>
  <si>
    <t>CAON0017</t>
  </si>
  <si>
    <t>0017</t>
  </si>
  <si>
    <t>Community Health Worker</t>
  </si>
  <si>
    <t>CAON0018</t>
  </si>
  <si>
    <t>0018</t>
  </si>
  <si>
    <t>CAON0019</t>
  </si>
  <si>
    <t>0019</t>
  </si>
  <si>
    <t>Dietician</t>
  </si>
  <si>
    <t>CAON0020</t>
  </si>
  <si>
    <t>0020</t>
  </si>
  <si>
    <t>Respiratory Therapist</t>
  </si>
  <si>
    <t>CAON0021</t>
  </si>
  <si>
    <t>0021</t>
  </si>
  <si>
    <t>Speech Therapist</t>
  </si>
  <si>
    <t>CAON0022</t>
  </si>
  <si>
    <t>0022</t>
  </si>
  <si>
    <t>CAON0023</t>
  </si>
  <si>
    <t>0023</t>
  </si>
  <si>
    <t>CAON0024</t>
  </si>
  <si>
    <t>0024</t>
  </si>
  <si>
    <t>Psychotherapist</t>
  </si>
  <si>
    <t>CAON0025</t>
  </si>
  <si>
    <t>0025</t>
  </si>
  <si>
    <t>CAON0026</t>
  </si>
  <si>
    <t>0026</t>
  </si>
  <si>
    <t>Dietetics</t>
  </si>
  <si>
    <t>CAON0027</t>
  </si>
  <si>
    <t>0027</t>
  </si>
  <si>
    <t>CAON0028</t>
  </si>
  <si>
    <t>0028</t>
  </si>
  <si>
    <t>CAON0029</t>
  </si>
  <si>
    <t>0029</t>
  </si>
  <si>
    <t>CAON0030</t>
  </si>
  <si>
    <t>0030</t>
  </si>
  <si>
    <t>Patient Care</t>
  </si>
  <si>
    <t>CAON0031</t>
  </si>
  <si>
    <t>0031</t>
  </si>
  <si>
    <t>CAON0032</t>
  </si>
  <si>
    <t>0032</t>
  </si>
  <si>
    <t>CAON0033</t>
  </si>
  <si>
    <t>0033</t>
  </si>
  <si>
    <t>CAON0034</t>
  </si>
  <si>
    <t>0034</t>
  </si>
  <si>
    <t>CAON0035</t>
  </si>
  <si>
    <t>0035</t>
  </si>
  <si>
    <t>CAON0036</t>
  </si>
  <si>
    <t>0036</t>
  </si>
  <si>
    <t>Podiatrist</t>
  </si>
  <si>
    <t>CAON0037</t>
  </si>
  <si>
    <t>0037</t>
  </si>
  <si>
    <t>CAON0038</t>
  </si>
  <si>
    <t>0038</t>
  </si>
  <si>
    <t>CAON0039</t>
  </si>
  <si>
    <t>0039</t>
  </si>
  <si>
    <t>CAON0040</t>
  </si>
  <si>
    <t>0040</t>
  </si>
  <si>
    <t>Eduaction rand</t>
  </si>
  <si>
    <t>Second Language</t>
  </si>
  <si>
    <t>College</t>
  </si>
  <si>
    <t>Urdu</t>
  </si>
  <si>
    <t>Certification</t>
  </si>
  <si>
    <t>Greek</t>
  </si>
  <si>
    <t>Registered</t>
  </si>
  <si>
    <t>Farsi (Persian)</t>
  </si>
  <si>
    <t>Hindi</t>
  </si>
  <si>
    <t>Italian</t>
  </si>
  <si>
    <t>Doctorate</t>
  </si>
  <si>
    <t>Portuguese</t>
  </si>
  <si>
    <t>Masters</t>
  </si>
  <si>
    <t>Punjabi</t>
  </si>
  <si>
    <t>Chinese (Mandarin)</t>
  </si>
  <si>
    <t>Spanish</t>
  </si>
  <si>
    <t>French</t>
  </si>
  <si>
    <t>Bachelors</t>
  </si>
  <si>
    <t>Chinese (Cantonese)</t>
  </si>
  <si>
    <t>Preference Day</t>
  </si>
  <si>
    <t>Prefer Entry hour</t>
  </si>
  <si>
    <t>Prefer Exit hour</t>
  </si>
  <si>
    <t>Sunday</t>
  </si>
  <si>
    <t>Monday</t>
  </si>
  <si>
    <t>Thursday</t>
  </si>
  <si>
    <t>Wednesday</t>
  </si>
  <si>
    <t>Saturday</t>
  </si>
  <si>
    <t>Friday</t>
  </si>
  <si>
    <t>Tuesday</t>
  </si>
  <si>
    <t>Preferences - Duration of Visit</t>
  </si>
  <si>
    <t>Preferences - Frequency of Visits per Week</t>
  </si>
  <si>
    <t>TOTAL REVENUE</t>
  </si>
  <si>
    <t>TOTAL CAREWORKER EARNINGS</t>
  </si>
  <si>
    <t>Total Corporation Fee</t>
  </si>
  <si>
    <t>Total Revenue</t>
  </si>
  <si>
    <t>Total CW Earnings</t>
  </si>
  <si>
    <t>TOTAL COMPANY FEE</t>
  </si>
  <si>
    <t>Mar</t>
  </si>
  <si>
    <t>Apr</t>
  </si>
  <si>
    <t>Jun</t>
  </si>
  <si>
    <t>Total</t>
  </si>
  <si>
    <t>Sum of Visits</t>
  </si>
  <si>
    <t>Column Labels</t>
  </si>
  <si>
    <t>Row Labels</t>
  </si>
  <si>
    <t>Grand Total</t>
  </si>
  <si>
    <t>Count of Careworker ID</t>
  </si>
  <si>
    <t>Years of Experince:</t>
  </si>
  <si>
    <t xml:space="preserve">Expertise: </t>
  </si>
  <si>
    <t>Education:</t>
  </si>
  <si>
    <t>Education</t>
  </si>
  <si>
    <t>Total Careworkers</t>
  </si>
  <si>
    <t>Count of Careworkers</t>
  </si>
  <si>
    <t>TOTAL REVENUE:</t>
  </si>
  <si>
    <t>TOTAL CAREWORKER EARNINGS:</t>
  </si>
  <si>
    <t>TOTAL COMPANY FEE:</t>
  </si>
  <si>
    <t>Second language:</t>
  </si>
  <si>
    <t/>
  </si>
  <si>
    <t>Careworkers (%)</t>
  </si>
  <si>
    <t>Expertise by Education</t>
  </si>
  <si>
    <t>Availability by Careworker</t>
  </si>
  <si>
    <t>Available careworkers</t>
  </si>
  <si>
    <t>CAREWORKER ID:</t>
  </si>
  <si>
    <t>Ontario City:</t>
  </si>
  <si>
    <t xml:space="preserve">METRICS BY EDUCATION AND EXPERTISE </t>
  </si>
  <si>
    <t>Available Days and hours</t>
  </si>
  <si>
    <t xml:space="preserve"> visits</t>
  </si>
  <si>
    <t xml:space="preserve"> hours</t>
  </si>
  <si>
    <t>Frequency visits/week:</t>
  </si>
  <si>
    <t>Time /visit:</t>
  </si>
  <si>
    <t>CAREWORKER'S AVAILABILITY</t>
  </si>
  <si>
    <t>Preferences for careworker ID:</t>
  </si>
  <si>
    <t>Availability by Day and Entrance Hour</t>
  </si>
  <si>
    <t>MONTHLY REVENUE BY CAREWORKER</t>
  </si>
  <si>
    <t>AVERAGE HOURLY RATE:</t>
  </si>
  <si>
    <t>Jul</t>
  </si>
  <si>
    <t>Aug</t>
  </si>
  <si>
    <t>Sep</t>
  </si>
  <si>
    <t>Rainy River</t>
  </si>
  <si>
    <t>Cochrane</t>
  </si>
  <si>
    <t>Nipissing</t>
  </si>
  <si>
    <t>Peterborough</t>
  </si>
  <si>
    <t>Parry Sound</t>
  </si>
  <si>
    <t>Northumberland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</si>
</sst>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F400]h:mm:ss\ AM/PM"/>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8"/>
      <name val="Calibri"/>
      <family val="2"/>
      <scheme val="minor"/>
    </font>
    <font>
      <b/>
      <sz val="11"/>
      <color theme="1"/>
      <name val="Arial"/>
      <family val="2"/>
    </font>
    <font>
      <b/>
      <sz val="14"/>
      <color theme="0"/>
      <name val="Calibri"/>
      <family val="2"/>
      <scheme val="minor"/>
    </font>
    <font>
      <b/>
      <sz val="14"/>
      <color theme="1"/>
      <name val="Calibri"/>
      <family val="2"/>
      <scheme val="minor"/>
    </font>
    <font>
      <sz val="16"/>
      <color theme="1"/>
      <name val="Calibri"/>
      <family val="2"/>
      <scheme val="minor"/>
    </font>
    <font>
      <b/>
      <sz val="11"/>
      <name val="Calibri"/>
      <family val="2"/>
      <scheme val="minor"/>
    </font>
    <font>
      <b/>
      <sz val="16"/>
      <color rgb="FF1B958C"/>
      <name val="Calibri"/>
      <family val="2"/>
      <scheme val="minor"/>
    </font>
    <font>
      <b/>
      <sz val="16"/>
      <name val="Calibri"/>
      <family val="2"/>
      <scheme val="minor"/>
    </font>
    <font>
      <b/>
      <sz val="16"/>
      <name val="Arial Black"/>
      <family val="2"/>
    </font>
    <font>
      <sz val="11"/>
      <name val="Calibri"/>
      <family val="2"/>
      <scheme val="minor"/>
    </font>
    <font>
      <sz val="16"/>
      <name val="Calibri"/>
      <family val="2"/>
      <scheme val="minor"/>
    </font>
    <font>
      <b/>
      <u/>
      <sz val="28"/>
      <color rgb="FF1B958C"/>
      <name val="Calibri"/>
      <family val="2"/>
      <scheme val="minor"/>
    </font>
    <font>
      <b/>
      <sz val="28"/>
      <color rgb="FF1B958C"/>
      <name val="Amasis MT Pro Black"/>
      <family val="1"/>
    </font>
    <font>
      <b/>
      <sz val="24"/>
      <color theme="0"/>
      <name val="Calibri"/>
      <family val="2"/>
      <scheme val="minor"/>
    </font>
    <font>
      <sz val="14"/>
      <color theme="1"/>
      <name val="Calibri"/>
      <family val="2"/>
      <scheme val="minor"/>
    </font>
    <font>
      <b/>
      <sz val="11"/>
      <color rgb="FF0070C0"/>
      <name val="Calibri"/>
      <family val="2"/>
      <scheme val="minor"/>
    </font>
    <font>
      <b/>
      <sz val="11"/>
      <color theme="6" tint="-0.499984740745262"/>
      <name val="Calibri"/>
      <family val="2"/>
      <scheme val="minor"/>
    </font>
    <font>
      <sz val="20"/>
      <color theme="4" tint="-0.499984740745262"/>
      <name val="Amasis MT Pro Black"/>
      <family val="1"/>
    </font>
    <font>
      <sz val="11"/>
      <color theme="8" tint="-0.249977111117893"/>
      <name val="Calibri"/>
      <family val="2"/>
      <scheme val="minor"/>
    </font>
    <font>
      <b/>
      <sz val="16"/>
      <color theme="8" tint="-0.249977111117893"/>
      <name val="Calibri"/>
      <family val="2"/>
      <scheme val="minor"/>
    </font>
    <font>
      <b/>
      <sz val="18"/>
      <name val="Calibri"/>
      <family val="2"/>
      <scheme val="minor"/>
    </font>
    <font>
      <b/>
      <sz val="18"/>
      <name val="Arial Black"/>
      <family val="2"/>
    </font>
    <font>
      <b/>
      <sz val="16"/>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1B958C"/>
        <bgColor indexed="64"/>
      </patternFill>
    </fill>
    <fill>
      <patternFill patternType="solid">
        <fgColor rgb="FF33C184"/>
        <bgColor indexed="64"/>
      </patternFill>
    </fill>
    <fill>
      <patternFill patternType="solid">
        <fgColor theme="6" tint="0.59999389629810485"/>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bottom style="medium">
        <color indexed="64"/>
      </bottom>
      <diagonal/>
    </border>
    <border>
      <left/>
      <right/>
      <top/>
      <bottom style="thick">
        <color rgb="FF002060"/>
      </bottom>
      <diagonal/>
    </border>
    <border>
      <left/>
      <right/>
      <top/>
      <bottom style="medium">
        <color rgb="FF002060"/>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cellStyleXfs>
  <cellXfs count="69">
    <xf numFmtId="0" fontId="0" fillId="0" borderId="0" xfId="0"/>
    <xf numFmtId="164" fontId="0" fillId="0" borderId="0" xfId="0" applyNumberFormat="1"/>
    <xf numFmtId="0" fontId="0" fillId="2" borderId="1" xfId="0" applyFill="1" applyBorder="1"/>
    <xf numFmtId="0" fontId="0" fillId="0" borderId="1" xfId="0" applyBorder="1"/>
    <xf numFmtId="9" fontId="0" fillId="0" borderId="0" xfId="2" applyFont="1"/>
    <xf numFmtId="164" fontId="0" fillId="0" borderId="0" xfId="1" applyFont="1"/>
    <xf numFmtId="1" fontId="0" fillId="0" borderId="0" xfId="0" applyNumberFormat="1"/>
    <xf numFmtId="0" fontId="5" fillId="0" borderId="0" xfId="0" applyFont="1" applyAlignment="1">
      <alignment vertical="center"/>
    </xf>
    <xf numFmtId="0" fontId="2" fillId="0" borderId="0" xfId="0" applyFont="1"/>
    <xf numFmtId="17" fontId="0" fillId="0" borderId="0" xfId="0" applyNumberFormat="1"/>
    <xf numFmtId="165" fontId="0" fillId="0" borderId="0" xfId="0" applyNumberFormat="1"/>
    <xf numFmtId="0" fontId="0" fillId="0" borderId="0" xfId="0" pivotButton="1"/>
    <xf numFmtId="0" fontId="0" fillId="0" borderId="0" xfId="0" applyAlignment="1">
      <alignment horizontal="left"/>
    </xf>
    <xf numFmtId="19" fontId="0" fillId="0" borderId="0" xfId="0" applyNumberFormat="1" applyAlignment="1">
      <alignment horizontal="left" indent="2"/>
    </xf>
    <xf numFmtId="0" fontId="6" fillId="0" borderId="0" xfId="0" applyFont="1"/>
    <xf numFmtId="164" fontId="6" fillId="0" borderId="0" xfId="1" applyFont="1"/>
    <xf numFmtId="0" fontId="7" fillId="0" borderId="0" xfId="0" applyFont="1"/>
    <xf numFmtId="0" fontId="0" fillId="0" borderId="0" xfId="0" applyNumberFormat="1"/>
    <xf numFmtId="0" fontId="0" fillId="0" borderId="0" xfId="0" applyBorder="1"/>
    <xf numFmtId="10" fontId="0" fillId="0" borderId="0" xfId="0" applyNumberFormat="1"/>
    <xf numFmtId="0" fontId="0" fillId="0" borderId="0" xfId="0" applyAlignment="1">
      <alignment horizontal="center" vertical="center" wrapText="1"/>
    </xf>
    <xf numFmtId="0" fontId="0" fillId="0" borderId="0" xfId="0" pivotButton="1" applyAlignment="1">
      <alignment horizontal="center" vertical="center"/>
    </xf>
    <xf numFmtId="0" fontId="13" fillId="0" borderId="0" xfId="0" applyFont="1" applyBorder="1"/>
    <xf numFmtId="0" fontId="11" fillId="0" borderId="0" xfId="0" applyFont="1" applyBorder="1" applyAlignment="1">
      <alignment horizontal="right"/>
    </xf>
    <xf numFmtId="0" fontId="13" fillId="0" borderId="2" xfId="0" applyFont="1" applyBorder="1"/>
    <xf numFmtId="0" fontId="14" fillId="0" borderId="2" xfId="0" applyFont="1" applyBorder="1"/>
    <xf numFmtId="0" fontId="11" fillId="0" borderId="0" xfId="0" applyFont="1" applyBorder="1" applyAlignment="1">
      <alignment horizontal="left"/>
    </xf>
    <xf numFmtId="164" fontId="14" fillId="0" borderId="0" xfId="1" applyFont="1" applyBorder="1"/>
    <xf numFmtId="19" fontId="0" fillId="0" borderId="0" xfId="0" applyNumberFormat="1" applyAlignment="1">
      <alignment horizontal="left" indent="1"/>
    </xf>
    <xf numFmtId="0" fontId="0" fillId="0" borderId="0" xfId="0" applyAlignment="1">
      <alignment horizontal="left" indent="2"/>
    </xf>
    <xf numFmtId="49" fontId="0" fillId="0" borderId="0" xfId="0" applyNumberFormat="1"/>
    <xf numFmtId="0" fontId="0" fillId="4" borderId="0" xfId="0" applyFill="1" applyAlignment="1">
      <alignment horizontal="center" wrapText="1"/>
    </xf>
    <xf numFmtId="0" fontId="2" fillId="0" borderId="0" xfId="0" pivotButton="1" applyFont="1"/>
    <xf numFmtId="0" fontId="9" fillId="0" borderId="0" xfId="0" pivotButton="1" applyFont="1" applyAlignment="1">
      <alignment vertical="center" wrapText="1"/>
    </xf>
    <xf numFmtId="0" fontId="12" fillId="0" borderId="0" xfId="0" applyFont="1" applyBorder="1" applyAlignment="1"/>
    <xf numFmtId="0" fontId="18" fillId="0" borderId="0" xfId="0" applyFont="1" applyAlignment="1">
      <alignment horizontal="left"/>
    </xf>
    <xf numFmtId="10" fontId="18" fillId="0" borderId="0" xfId="0" applyNumberFormat="1" applyFont="1"/>
    <xf numFmtId="164" fontId="18" fillId="0" borderId="0" xfId="0" applyNumberFormat="1" applyFont="1"/>
    <xf numFmtId="0" fontId="8" fillId="0" borderId="0" xfId="0" pivotButton="1" applyFont="1" applyAlignment="1">
      <alignment horizontal="center" vertical="center"/>
    </xf>
    <xf numFmtId="0" fontId="8" fillId="0" borderId="0" xfId="0" applyFont="1" applyAlignment="1">
      <alignment horizontal="center" vertical="center" wrapText="1"/>
    </xf>
    <xf numFmtId="0" fontId="18" fillId="0" borderId="0" xfId="0" pivotButton="1" applyFont="1" applyAlignment="1">
      <alignment vertical="center"/>
    </xf>
    <xf numFmtId="0" fontId="18" fillId="0" borderId="0" xfId="0" applyFont="1" applyAlignment="1">
      <alignment wrapText="1"/>
    </xf>
    <xf numFmtId="164" fontId="18" fillId="0" borderId="0" xfId="0" applyNumberFormat="1" applyFont="1" applyAlignment="1">
      <alignment wrapText="1"/>
    </xf>
    <xf numFmtId="0" fontId="18" fillId="0" borderId="0" xfId="0" applyNumberFormat="1" applyFont="1"/>
    <xf numFmtId="0" fontId="2" fillId="0" borderId="0" xfId="0" applyFont="1" applyAlignment="1">
      <alignment horizontal="left"/>
    </xf>
    <xf numFmtId="0" fontId="20" fillId="0" borderId="0" xfId="0" applyFont="1"/>
    <xf numFmtId="0" fontId="0" fillId="5" borderId="0" xfId="0" applyFill="1"/>
    <xf numFmtId="0" fontId="19" fillId="0" borderId="0" xfId="0" applyFont="1" applyAlignment="1">
      <alignment horizontal="right"/>
    </xf>
    <xf numFmtId="0" fontId="0" fillId="5" borderId="4" xfId="0" applyFill="1" applyBorder="1"/>
    <xf numFmtId="0" fontId="22" fillId="5" borderId="4" xfId="0" applyFont="1" applyFill="1" applyBorder="1"/>
    <xf numFmtId="0" fontId="23" fillId="5" borderId="4" xfId="0" applyFont="1" applyFill="1" applyBorder="1" applyAlignment="1">
      <alignment horizontal="right"/>
    </xf>
    <xf numFmtId="0" fontId="23" fillId="5" borderId="4" xfId="0" applyFont="1" applyFill="1" applyBorder="1" applyAlignment="1">
      <alignment horizontal="center"/>
    </xf>
    <xf numFmtId="0" fontId="3" fillId="5" borderId="0" xfId="0" applyFont="1" applyFill="1" applyAlignment="1">
      <alignment horizontal="center" wrapText="1"/>
    </xf>
    <xf numFmtId="0" fontId="24" fillId="0" borderId="0" xfId="0" applyFont="1" applyBorder="1" applyAlignment="1"/>
    <xf numFmtId="0" fontId="0" fillId="0" borderId="0" xfId="0" applyFont="1"/>
    <xf numFmtId="0" fontId="26" fillId="0" borderId="0" xfId="0" applyFont="1" applyBorder="1" applyAlignment="1">
      <alignment horizontal="right"/>
    </xf>
    <xf numFmtId="164" fontId="8" fillId="0" borderId="0" xfId="1" applyFont="1" applyBorder="1"/>
    <xf numFmtId="0" fontId="11" fillId="0" borderId="2" xfId="0" applyFont="1" applyBorder="1" applyAlignment="1">
      <alignment horizontal="right"/>
    </xf>
    <xf numFmtId="0" fontId="11" fillId="0" borderId="2" xfId="0" applyFont="1" applyBorder="1" applyAlignment="1">
      <alignment horizontal="left"/>
    </xf>
    <xf numFmtId="0" fontId="16" fillId="5" borderId="0" xfId="0" applyFont="1" applyFill="1" applyAlignment="1">
      <alignment horizontal="center" vertical="center"/>
    </xf>
    <xf numFmtId="0" fontId="15" fillId="5" borderId="0" xfId="0" applyFont="1" applyFill="1" applyAlignment="1">
      <alignment horizontal="center" vertical="center"/>
    </xf>
    <xf numFmtId="0" fontId="25" fillId="0" borderId="0" xfId="0" applyFont="1" applyBorder="1" applyAlignment="1">
      <alignment horizontal="center"/>
    </xf>
    <xf numFmtId="0" fontId="11" fillId="0" borderId="0" xfId="0" applyFont="1" applyBorder="1" applyAlignment="1">
      <alignment horizontal="right"/>
    </xf>
    <xf numFmtId="0" fontId="11" fillId="0" borderId="0" xfId="0" applyFont="1" applyBorder="1" applyAlignment="1">
      <alignment horizontal="left"/>
    </xf>
    <xf numFmtId="0" fontId="17" fillId="3" borderId="0"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10" fillId="5" borderId="4" xfId="0" applyFont="1" applyFill="1" applyBorder="1" applyAlignment="1">
      <alignment horizontal="center"/>
    </xf>
    <xf numFmtId="0" fontId="21" fillId="5" borderId="0" xfId="0" applyFont="1" applyFill="1" applyBorder="1" applyAlignment="1">
      <alignment horizontal="center" vertical="center"/>
    </xf>
    <xf numFmtId="0" fontId="21" fillId="5" borderId="3" xfId="0" applyFont="1" applyFill="1" applyBorder="1" applyAlignment="1">
      <alignment horizontal="center" vertical="center"/>
    </xf>
  </cellXfs>
  <cellStyles count="4">
    <cellStyle name="Currency" xfId="1" builtinId="4"/>
    <cellStyle name="Normal" xfId="0" builtinId="0"/>
    <cellStyle name="Normal 2" xfId="3" xr:uid="{BC633841-4B1C-4353-8669-8BCF078F2AD7}"/>
    <cellStyle name="Percent" xfId="2" builtinId="5"/>
  </cellStyles>
  <dxfs count="144">
    <dxf>
      <numFmt numFmtId="164" formatCode="_(&quot;$&quot;* #,##0.00_);_(&quot;$&quot;* \(#,##0.00\);_(&quot;$&quot;* &quot;-&quot;??_);_(@_)"/>
    </dxf>
    <dxf>
      <numFmt numFmtId="14" formatCode="0.00%"/>
    </dxf>
    <dxf>
      <alignment wrapText="1"/>
    </dxf>
    <dxf>
      <alignment wrapText="1"/>
    </dxf>
    <dxf>
      <alignment vertical="center"/>
    </dxf>
    <dxf>
      <alignment vertical="center"/>
    </dxf>
    <dxf>
      <alignment horizontal="center"/>
    </dxf>
    <dxf>
      <alignment horizontal="center"/>
    </dxf>
    <dxf>
      <font>
        <sz val="16"/>
      </font>
    </dxf>
    <dxf>
      <font>
        <sz val="16"/>
      </font>
    </dxf>
    <dxf>
      <font>
        <sz val="16"/>
      </font>
    </dxf>
    <dxf>
      <font>
        <sz val="14"/>
      </font>
    </dxf>
    <dxf>
      <font>
        <sz val="14"/>
      </font>
    </dxf>
    <dxf>
      <numFmt numFmtId="164" formatCode="_(&quot;$&quot;* #,##0.00_);_(&quot;$&quot;* \(#,##0.00\);_(&quot;$&quot;* &quot;-&quot;??_);_(@_)"/>
    </dxf>
    <dxf>
      <alignment wrapText="1"/>
    </dxf>
    <dxf>
      <alignment wrapText="1"/>
    </dxf>
    <dxf>
      <alignment vertical="center"/>
    </dxf>
    <dxf>
      <font>
        <sz val="14"/>
      </font>
    </dxf>
    <dxf>
      <font>
        <sz val="14"/>
      </font>
    </dxf>
    <dxf>
      <font>
        <sz val="14"/>
      </font>
    </dxf>
    <dxf>
      <font>
        <sz val="14"/>
      </font>
    </dxf>
    <dxf>
      <font>
        <sz val="14"/>
      </font>
    </dxf>
    <dxf>
      <font>
        <sz val="14"/>
      </font>
    </dxf>
    <dxf>
      <numFmt numFmtId="0" formatCode="General"/>
    </dxf>
    <dxf>
      <numFmt numFmtId="0" formatCode="General"/>
    </dxf>
    <dxf>
      <numFmt numFmtId="164" formatCode="_(&quot;$&quot;* #,##0.00_);_(&quot;$&quot;* \(#,##0.00\);_(&quot;$&quot;* &quot;-&quot;??_);_(@_)"/>
    </dxf>
    <dxf>
      <alignment wrapText="1"/>
    </dxf>
    <dxf>
      <alignment wrapText="1"/>
    </dxf>
    <dxf>
      <alignment vertical="center"/>
    </dxf>
    <dxf>
      <font>
        <sz val="14"/>
      </font>
    </dxf>
    <dxf>
      <font>
        <sz val="14"/>
      </font>
    </dxf>
    <dxf>
      <font>
        <sz val="14"/>
      </font>
    </dxf>
    <dxf>
      <font>
        <sz val="14"/>
      </font>
    </dxf>
    <dxf>
      <font>
        <sz val="14"/>
      </font>
    </dxf>
    <dxf>
      <font>
        <sz val="14"/>
      </font>
    </dxf>
    <dxf>
      <numFmt numFmtId="164" formatCode="_(&quot;$&quot;* #,##0.00_);_(&quot;$&quot;* \(#,##0.00\);_(&quot;$&quot;* &quot;-&quot;??_);_(@_)"/>
    </dxf>
    <dxf>
      <numFmt numFmtId="14" formatCode="0.00%"/>
    </dxf>
    <dxf>
      <alignment wrapText="1"/>
    </dxf>
    <dxf>
      <alignment wrapText="1"/>
    </dxf>
    <dxf>
      <alignment vertical="center"/>
    </dxf>
    <dxf>
      <alignment vertical="center"/>
    </dxf>
    <dxf>
      <alignment horizontal="center"/>
    </dxf>
    <dxf>
      <alignment horizontal="center"/>
    </dxf>
    <dxf>
      <numFmt numFmtId="164" formatCode="_(&quot;$&quot;* #,##0.00_);_(&quot;$&quot;* \(#,##0.00\);_(&quot;$&quot;* &quot;-&quot;??_);_(@_)"/>
    </dxf>
    <dxf>
      <numFmt numFmtId="0" formatCode="General"/>
    </dxf>
    <dxf>
      <numFmt numFmtId="0" formatCode="General"/>
    </dxf>
    <dxf>
      <numFmt numFmtId="164" formatCode="_(&quot;$&quot;* #,##0.00_);_(&quot;$&quot;* \(#,##0.00\);_(&quot;$&quot;* &quot;-&quot;??_);_(@_)"/>
    </dxf>
    <dxf>
      <alignment wrapText="1"/>
    </dxf>
    <dxf>
      <alignment wrapText="1"/>
    </dxf>
    <dxf>
      <alignment vertical="center"/>
    </dxf>
    <dxf>
      <font>
        <sz val="14"/>
      </font>
    </dxf>
    <dxf>
      <font>
        <sz val="14"/>
      </font>
    </dxf>
    <dxf>
      <font>
        <sz val="14"/>
      </font>
    </dxf>
    <dxf>
      <font>
        <sz val="14"/>
      </font>
    </dxf>
    <dxf>
      <font>
        <sz val="14"/>
      </font>
    </dxf>
    <dxf>
      <font>
        <sz val="14"/>
      </font>
    </dxf>
    <dxf>
      <numFmt numFmtId="164" formatCode="_(&quot;$&quot;* #,##0.00_);_(&quot;$&quot;* \(#,##0.00\);_(&quot;$&quot;* &quot;-&quot;??_);_(@_)"/>
    </dxf>
    <dxf>
      <numFmt numFmtId="14" formatCode="0.00%"/>
    </dxf>
    <dxf>
      <alignment wrapText="1"/>
    </dxf>
    <dxf>
      <alignment wrapText="1"/>
    </dxf>
    <dxf>
      <alignment vertical="center"/>
    </dxf>
    <dxf>
      <alignment vertical="center"/>
    </dxf>
    <dxf>
      <alignment horizontal="center"/>
    </dxf>
    <dxf>
      <alignment horizontal="center"/>
    </dxf>
    <dxf>
      <numFmt numFmtId="164" formatCode="_(&quot;$&quot;* #,##0.00_);_(&quot;$&quot;* \(#,##0.00\);_(&quot;$&quot;* &quot;-&quot;??_);_(@_)"/>
    </dxf>
    <dxf>
      <numFmt numFmtId="0" formatCode="General"/>
    </dxf>
    <dxf>
      <numFmt numFmtId="0" formatCode="General"/>
    </dxf>
    <dxf>
      <numFmt numFmtId="164" formatCode="_(&quot;$&quot;* #,##0.00_);_(&quot;$&quot;* \(#,##0.00\);_(&quot;$&quot;* &quot;-&quot;??_);_(@_)"/>
    </dxf>
    <dxf>
      <alignment wrapText="1"/>
    </dxf>
    <dxf>
      <alignment wrapText="1"/>
    </dxf>
    <dxf>
      <alignment vertical="center"/>
    </dxf>
    <dxf>
      <font>
        <sz val="14"/>
      </font>
    </dxf>
    <dxf>
      <font>
        <sz val="14"/>
      </font>
    </dxf>
    <dxf>
      <font>
        <sz val="14"/>
      </font>
    </dxf>
    <dxf>
      <font>
        <sz val="14"/>
      </font>
    </dxf>
    <dxf>
      <font>
        <sz val="14"/>
      </font>
    </dxf>
    <dxf>
      <font>
        <sz val="14"/>
      </font>
    </dxf>
    <dxf>
      <numFmt numFmtId="164" formatCode="_(&quot;$&quot;* #,##0.00_);_(&quot;$&quot;* \(#,##0.00\);_(&quot;$&quot;* &quot;-&quot;??_);_(@_)"/>
    </dxf>
    <dxf>
      <numFmt numFmtId="14" formatCode="0.00%"/>
    </dxf>
    <dxf>
      <alignment wrapText="1"/>
    </dxf>
    <dxf>
      <alignment wrapText="1"/>
    </dxf>
    <dxf>
      <alignment vertical="center"/>
    </dxf>
    <dxf>
      <alignment vertical="center"/>
    </dxf>
    <dxf>
      <alignment horizontal="center"/>
    </dxf>
    <dxf>
      <alignment horizontal="center"/>
    </dxf>
    <dxf>
      <numFmt numFmtId="164" formatCode="_(&quot;$&quot;* #,##0.00_);_(&quot;$&quot;* \(#,##0.00\);_(&quot;$&quot;* &quot;-&quot;??_);_(@_)"/>
    </dxf>
    <dxf>
      <font>
        <sz val="12"/>
      </font>
    </dxf>
    <dxf>
      <fill>
        <patternFill>
          <bgColor theme="6" tint="0.59999389629810485"/>
        </patternFill>
      </fill>
    </dxf>
    <dxf>
      <alignment wrapText="1"/>
    </dxf>
    <dxf>
      <alignment horizontal="center"/>
    </dxf>
    <dxf>
      <fill>
        <patternFill>
          <bgColor rgb="FF33C184"/>
        </patternFill>
      </fill>
    </dxf>
    <dxf>
      <fill>
        <patternFill patternType="solid">
          <bgColor rgb="FF1B958C"/>
        </patternFill>
      </fill>
    </dxf>
    <dxf>
      <font>
        <b/>
      </font>
    </dxf>
    <dxf>
      <font>
        <b/>
      </font>
    </dxf>
    <dxf>
      <font>
        <b/>
      </font>
    </dxf>
    <dxf>
      <alignment wrapText="1"/>
    </dxf>
    <dxf>
      <alignment horizontal="center"/>
    </dxf>
    <dxf>
      <fill>
        <patternFill>
          <bgColor rgb="FF33C184"/>
        </patternFill>
      </fill>
    </dxf>
    <dxf>
      <fill>
        <patternFill patternType="solid">
          <bgColor rgb="FF1B958C"/>
        </patternFill>
      </fill>
    </dxf>
    <dxf>
      <alignment vertical="center"/>
    </dxf>
    <dxf>
      <alignment wrapText="1"/>
    </dxf>
    <dxf>
      <font>
        <sz val="11"/>
      </font>
    </dxf>
    <dxf>
      <font>
        <color auto="1"/>
      </font>
    </dxf>
    <dxf>
      <font>
        <b/>
      </font>
    </dxf>
    <dxf>
      <alignment horizontal="center"/>
    </dxf>
    <dxf>
      <alignment horizontal="center"/>
    </dxf>
    <dxf>
      <alignment vertical="center"/>
    </dxf>
    <dxf>
      <alignment vertical="center"/>
    </dxf>
    <dxf>
      <alignment wrapText="1"/>
    </dxf>
    <dxf>
      <alignment wrapText="1"/>
    </dxf>
    <dxf>
      <numFmt numFmtId="14" formatCode="0.00%"/>
    </dxf>
    <dxf>
      <numFmt numFmtId="164" formatCode="_(&quot;$&quot;* #,##0.00_);_(&quot;$&quot;* \(#,##0.00\);_(&quot;$&quot;* &quot;-&quot;??_);_(@_)"/>
    </dxf>
    <dxf>
      <numFmt numFmtId="0" formatCode="General"/>
    </dxf>
    <dxf>
      <numFmt numFmtId="0" formatCode="General"/>
    </dxf>
    <dxf>
      <numFmt numFmtId="164" formatCode="_(&quot;$&quot;* #,##0.00_);_(&quot;$&quot;* \(#,##0.00\);_(&quot;$&quot;* &quot;-&quot;??_);_(@_)"/>
    </dxf>
    <dxf>
      <font>
        <b/>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numFmt numFmtId="165" formatCode="[$-F400]h:mm:ss\ AM/PM"/>
    </dxf>
    <dxf>
      <numFmt numFmtId="165" formatCode="[$-F400]h:mm:ss\ AM/PM"/>
    </dxf>
    <dxf>
      <numFmt numFmtId="30" formatCode="@"/>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_(&quot;$&quot;* #,##0.00_);_(&quot;$&quot;* \(#,##0.00\);_(&quot;$&quot;* &quot;-&quot;??_);_(@_)"/>
    </dxf>
    <dxf>
      <numFmt numFmtId="1" formatCode="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 formatCode="0"/>
    </dxf>
    <dxf>
      <numFmt numFmtId="0" formatCode="General"/>
    </dxf>
    <dxf>
      <font>
        <sz val="16"/>
        <color theme="1"/>
      </font>
      <border>
        <vertical/>
        <horizontal/>
      </border>
    </dxf>
    <dxf>
      <font>
        <sz val="14"/>
        <color theme="1"/>
      </font>
      <fill>
        <patternFill patternType="solid">
          <bgColor theme="2"/>
        </patternFill>
      </fill>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9"/>
        </bottom>
        <vertical/>
        <horizontal/>
      </border>
    </dxf>
    <dxf>
      <font>
        <sz val="16"/>
        <color theme="1"/>
      </font>
      <fill>
        <patternFill>
          <bgColor theme="0" tint="-4.9989318521683403E-2"/>
        </patternFill>
      </fill>
      <border>
        <left style="thin">
          <color theme="9"/>
        </left>
        <right style="thin">
          <color theme="9"/>
        </right>
        <top style="thin">
          <color theme="9"/>
        </top>
        <bottom style="thin">
          <color theme="9"/>
        </bottom>
        <vertical/>
        <horizontal/>
      </border>
    </dxf>
    <dxf>
      <font>
        <color auto="1"/>
      </font>
      <border>
        <bottom style="thin">
          <color theme="8"/>
        </bottom>
        <vertical/>
        <horizontal/>
      </border>
    </dxf>
    <dxf>
      <font>
        <b/>
        <i val="0"/>
        <color auto="1"/>
      </font>
      <fill>
        <patternFill>
          <bgColor theme="8" tint="0.79998168889431442"/>
        </patternFill>
      </fill>
      <border diagonalUp="0" diagonalDown="0">
        <left/>
        <right/>
        <top/>
        <bottom/>
        <vertical/>
        <horizontal/>
      </border>
    </dxf>
  </dxfs>
  <tableStyles count="4" defaultTableStyle="TableStyleMedium2" defaultPivotStyle="PivotStyleLight16">
    <tableStyle name="SlicerStyleDark5 n" pivot="0" table="0" count="10" xr9:uid="{6F37C7A0-6E36-4D23-94B5-D6947611E56D}">
      <tableStyleElement type="wholeTable" dxfId="143"/>
      <tableStyleElement type="headerRow" dxfId="142"/>
    </tableStyle>
    <tableStyle name="SlicerStyleDark6 2n" pivot="0" table="0" count="10" xr9:uid="{92C41099-4475-46AE-872F-F65B4EC3B12B}">
      <tableStyleElement type="wholeTable" dxfId="141"/>
      <tableStyleElement type="headerRow" dxfId="140"/>
    </tableStyle>
    <tableStyle name="SlicerStyleLight1 2" pivot="0" table="0" count="10" xr9:uid="{2521AF3D-936A-4DFC-AA82-5B0FFD1FD619}">
      <tableStyleElement type="wholeTable" dxfId="139"/>
      <tableStyleElement type="headerRow" dxfId="138"/>
    </tableStyle>
    <tableStyle name="TimeSlicerStyleDark6 n" pivot="0" table="0" count="9" xr9:uid="{2684006A-E4D6-41A0-98ED-15A3D3516F0A}">
      <tableStyleElement type="wholeTable" dxfId="137"/>
      <tableStyleElement type="headerRow" dxfId="136"/>
    </tableStyle>
  </tableStyles>
  <colors>
    <mruColors>
      <color rgb="FF1B958C"/>
      <color rgb="FF33C184"/>
      <color rgb="FFE7E6E6"/>
      <color rgb="FFF2F2F2"/>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1B958C"/>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rgb="FF1B958C"/>
              <bgColor rgb="FF33C184"/>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2" tint="-0.24994659260841701"/>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rgb="FF00B0F0"/>
              <bgColor theme="8"/>
            </patternFill>
          </fill>
          <border>
            <left style="thin">
              <color theme="8"/>
            </left>
            <right style="thin">
              <color theme="8"/>
            </right>
            <top style="thin">
              <color theme="8"/>
            </top>
            <bottom style="thin">
              <color theme="8"/>
            </bottom>
            <vertical/>
            <horizontal/>
          </border>
        </dxf>
        <dxf>
          <font>
            <color theme="0"/>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n">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6 2n">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patternFill patternType="solid">
              <fgColor auto="1"/>
              <bgColor rgb="FF1B958C"/>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1"/>
            <color auto="1"/>
          </font>
          <border>
            <left/>
            <right/>
            <top/>
            <bottom/>
            <vertical/>
            <horizontal/>
          </border>
        </dxf>
      </x15:dxfs>
    </ext>
    <ext xmlns:x15="http://schemas.microsoft.com/office/spreadsheetml/2010/11/main" uri="{9260A510-F301-46a8-8635-F512D64BE5F5}">
      <x15:timelineStyles defaultTimelineStyle="TimeSlicerStyleLight1">
        <x15:timelineStyle name="TimeSlicerStyleDark6 n">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microsoft.com/office/2007/relationships/slicerCache" Target="slicerCaches/slicerCache5.xml"/><Relationship Id="rId47" Type="http://schemas.openxmlformats.org/officeDocument/2006/relationships/theme" Target="theme/theme1.xml"/><Relationship Id="rId63" Type="http://schemas.openxmlformats.org/officeDocument/2006/relationships/customXml" Target="../customXml/item10.xml"/><Relationship Id="rId68" Type="http://schemas.openxmlformats.org/officeDocument/2006/relationships/customXml" Target="../customXml/item15.xml"/><Relationship Id="rId84" Type="http://schemas.openxmlformats.org/officeDocument/2006/relationships/customXml" Target="../customXml/item31.xml"/><Relationship Id="rId89" Type="http://schemas.openxmlformats.org/officeDocument/2006/relationships/customXml" Target="../customXml/item36.xml"/><Relationship Id="rId112" Type="http://schemas.openxmlformats.org/officeDocument/2006/relationships/customXml" Target="../customXml/item59.xml"/><Relationship Id="rId16" Type="http://schemas.openxmlformats.org/officeDocument/2006/relationships/pivotCacheDefinition" Target="pivotCache/pivotCacheDefinition2.xml"/><Relationship Id="rId107" Type="http://schemas.openxmlformats.org/officeDocument/2006/relationships/customXml" Target="../customXml/item54.xml"/><Relationship Id="rId11" Type="http://schemas.openxmlformats.org/officeDocument/2006/relationships/worksheet" Target="worksheets/sheet11.xml"/><Relationship Id="rId32" Type="http://schemas.openxmlformats.org/officeDocument/2006/relationships/pivotCacheDefinition" Target="pivotCache/pivotCacheDefinition18.xml"/><Relationship Id="rId37" Type="http://schemas.openxmlformats.org/officeDocument/2006/relationships/pivotCacheDefinition" Target="pivotCache/pivotCacheDefinition23.xml"/><Relationship Id="rId53" Type="http://schemas.openxmlformats.org/officeDocument/2006/relationships/calcChain" Target="calcChain.xml"/><Relationship Id="rId58" Type="http://schemas.openxmlformats.org/officeDocument/2006/relationships/customXml" Target="../customXml/item5.xml"/><Relationship Id="rId74" Type="http://schemas.openxmlformats.org/officeDocument/2006/relationships/customXml" Target="../customXml/item21.xml"/><Relationship Id="rId79" Type="http://schemas.openxmlformats.org/officeDocument/2006/relationships/customXml" Target="../customXml/item26.xml"/><Relationship Id="rId102" Type="http://schemas.openxmlformats.org/officeDocument/2006/relationships/customXml" Target="../customXml/item49.xml"/><Relationship Id="rId5" Type="http://schemas.openxmlformats.org/officeDocument/2006/relationships/worksheet" Target="worksheets/sheet5.xml"/><Relationship Id="rId90" Type="http://schemas.openxmlformats.org/officeDocument/2006/relationships/customXml" Target="../customXml/item37.xml"/><Relationship Id="rId95" Type="http://schemas.openxmlformats.org/officeDocument/2006/relationships/customXml" Target="../customXml/item42.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43" Type="http://schemas.openxmlformats.org/officeDocument/2006/relationships/pivotCacheDefinition" Target="pivotCache/pivotCacheDefinition24.xml"/><Relationship Id="rId48" Type="http://schemas.openxmlformats.org/officeDocument/2006/relationships/connections" Target="connections.xml"/><Relationship Id="rId64" Type="http://schemas.openxmlformats.org/officeDocument/2006/relationships/customXml" Target="../customXml/item11.xml"/><Relationship Id="rId69" Type="http://schemas.openxmlformats.org/officeDocument/2006/relationships/customXml" Target="../customXml/item16.xml"/><Relationship Id="rId113" Type="http://schemas.openxmlformats.org/officeDocument/2006/relationships/customXml" Target="../customXml/item60.xml"/><Relationship Id="rId80" Type="http://schemas.openxmlformats.org/officeDocument/2006/relationships/customXml" Target="../customXml/item27.xml"/><Relationship Id="rId85" Type="http://schemas.openxmlformats.org/officeDocument/2006/relationships/customXml" Target="../customXml/item32.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33" Type="http://schemas.openxmlformats.org/officeDocument/2006/relationships/pivotCacheDefinition" Target="pivotCache/pivotCacheDefinition19.xml"/><Relationship Id="rId38" Type="http://schemas.microsoft.com/office/2007/relationships/slicerCache" Target="slicerCaches/slicerCache1.xml"/><Relationship Id="rId59" Type="http://schemas.openxmlformats.org/officeDocument/2006/relationships/customXml" Target="../customXml/item6.xml"/><Relationship Id="rId103" Type="http://schemas.openxmlformats.org/officeDocument/2006/relationships/customXml" Target="../customXml/item50.xml"/><Relationship Id="rId108" Type="http://schemas.openxmlformats.org/officeDocument/2006/relationships/customXml" Target="../customXml/item55.xml"/><Relationship Id="rId54" Type="http://schemas.openxmlformats.org/officeDocument/2006/relationships/customXml" Target="../customXml/item1.xml"/><Relationship Id="rId70" Type="http://schemas.openxmlformats.org/officeDocument/2006/relationships/customXml" Target="../customXml/item17.xml"/><Relationship Id="rId75" Type="http://schemas.openxmlformats.org/officeDocument/2006/relationships/customXml" Target="../customXml/item22.xml"/><Relationship Id="rId91" Type="http://schemas.openxmlformats.org/officeDocument/2006/relationships/customXml" Target="../customXml/item38.xml"/><Relationship Id="rId96"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pivotCacheDefinition" Target="pivotCache/pivotCacheDefinition22.xml"/><Relationship Id="rId49" Type="http://schemas.openxmlformats.org/officeDocument/2006/relationships/styles" Target="styles.xml"/><Relationship Id="rId57" Type="http://schemas.openxmlformats.org/officeDocument/2006/relationships/customXml" Target="../customXml/item4.xml"/><Relationship Id="rId106" Type="http://schemas.openxmlformats.org/officeDocument/2006/relationships/customXml" Target="../customXml/item53.xml"/><Relationship Id="rId114" Type="http://schemas.openxmlformats.org/officeDocument/2006/relationships/customXml" Target="../customXml/item61.xml"/><Relationship Id="rId10" Type="http://schemas.openxmlformats.org/officeDocument/2006/relationships/worksheet" Target="worksheets/sheet10.xml"/><Relationship Id="rId31" Type="http://schemas.openxmlformats.org/officeDocument/2006/relationships/pivotCacheDefinition" Target="pivotCache/pivotCacheDefinition17.xml"/><Relationship Id="rId44" Type="http://schemas.openxmlformats.org/officeDocument/2006/relationships/pivotCacheDefinition" Target="pivotCache/pivotCacheDefinition25.xml"/><Relationship Id="rId52" Type="http://schemas.openxmlformats.org/officeDocument/2006/relationships/powerPivotData" Target="model/item.data"/><Relationship Id="rId60" Type="http://schemas.openxmlformats.org/officeDocument/2006/relationships/customXml" Target="../customXml/item7.xml"/><Relationship Id="rId65" Type="http://schemas.openxmlformats.org/officeDocument/2006/relationships/customXml" Target="../customXml/item12.xml"/><Relationship Id="rId73" Type="http://schemas.openxmlformats.org/officeDocument/2006/relationships/customXml" Target="../customXml/item20.xml"/><Relationship Id="rId78" Type="http://schemas.openxmlformats.org/officeDocument/2006/relationships/customXml" Target="../customXml/item25.xml"/><Relationship Id="rId81" Type="http://schemas.openxmlformats.org/officeDocument/2006/relationships/customXml" Target="../customXml/item28.xml"/><Relationship Id="rId86" Type="http://schemas.openxmlformats.org/officeDocument/2006/relationships/customXml" Target="../customXml/item33.xml"/><Relationship Id="rId94" Type="http://schemas.openxmlformats.org/officeDocument/2006/relationships/customXml" Target="../customXml/item41.xml"/><Relationship Id="rId99" Type="http://schemas.openxmlformats.org/officeDocument/2006/relationships/customXml" Target="../customXml/item46.xml"/><Relationship Id="rId101" Type="http://schemas.openxmlformats.org/officeDocument/2006/relationships/customXml" Target="../customXml/item4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microsoft.com/office/2007/relationships/slicerCache" Target="slicerCaches/slicerCache2.xml"/><Relationship Id="rId109" Type="http://schemas.openxmlformats.org/officeDocument/2006/relationships/customXml" Target="../customXml/item56.xml"/><Relationship Id="rId34" Type="http://schemas.openxmlformats.org/officeDocument/2006/relationships/pivotCacheDefinition" Target="pivotCache/pivotCacheDefinition20.xml"/><Relationship Id="rId50" Type="http://schemas.openxmlformats.org/officeDocument/2006/relationships/sharedStrings" Target="sharedStrings.xml"/><Relationship Id="rId55" Type="http://schemas.openxmlformats.org/officeDocument/2006/relationships/customXml" Target="../customXml/item2.xml"/><Relationship Id="rId76" Type="http://schemas.openxmlformats.org/officeDocument/2006/relationships/customXml" Target="../customXml/item23.xml"/><Relationship Id="rId97" Type="http://schemas.openxmlformats.org/officeDocument/2006/relationships/customXml" Target="../customXml/item44.xml"/><Relationship Id="rId104" Type="http://schemas.openxmlformats.org/officeDocument/2006/relationships/customXml" Target="../customXml/item51.xml"/><Relationship Id="rId7" Type="http://schemas.openxmlformats.org/officeDocument/2006/relationships/worksheet" Target="worksheets/sheet7.xml"/><Relationship Id="rId71" Type="http://schemas.openxmlformats.org/officeDocument/2006/relationships/customXml" Target="../customXml/item18.xml"/><Relationship Id="rId92" Type="http://schemas.openxmlformats.org/officeDocument/2006/relationships/customXml" Target="../customXml/item39.xml"/><Relationship Id="rId2" Type="http://schemas.openxmlformats.org/officeDocument/2006/relationships/worksheet" Target="worksheets/sheet2.xml"/><Relationship Id="rId29" Type="http://schemas.openxmlformats.org/officeDocument/2006/relationships/pivotCacheDefinition" Target="pivotCache/pivotCacheDefinition15.xml"/><Relationship Id="rId24" Type="http://schemas.openxmlformats.org/officeDocument/2006/relationships/pivotCacheDefinition" Target="pivotCache/pivotCacheDefinition10.xml"/><Relationship Id="rId40" Type="http://schemas.microsoft.com/office/2007/relationships/slicerCache" Target="slicerCaches/slicerCache3.xml"/><Relationship Id="rId45" Type="http://schemas.microsoft.com/office/2011/relationships/timelineCache" Target="timelineCaches/timelineCache1.xml"/><Relationship Id="rId66" Type="http://schemas.openxmlformats.org/officeDocument/2006/relationships/customXml" Target="../customXml/item13.xml"/><Relationship Id="rId87" Type="http://schemas.openxmlformats.org/officeDocument/2006/relationships/customXml" Target="../customXml/item34.xml"/><Relationship Id="rId110" Type="http://schemas.openxmlformats.org/officeDocument/2006/relationships/customXml" Target="../customXml/item57.xml"/><Relationship Id="rId115" Type="http://schemas.openxmlformats.org/officeDocument/2006/relationships/customXml" Target="../customXml/item62.xml"/><Relationship Id="rId61" Type="http://schemas.openxmlformats.org/officeDocument/2006/relationships/customXml" Target="../customXml/item8.xml"/><Relationship Id="rId82" Type="http://schemas.openxmlformats.org/officeDocument/2006/relationships/customXml" Target="../customXml/item29.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56" Type="http://schemas.openxmlformats.org/officeDocument/2006/relationships/customXml" Target="../customXml/item3.xml"/><Relationship Id="rId77" Type="http://schemas.openxmlformats.org/officeDocument/2006/relationships/customXml" Target="../customXml/item24.xml"/><Relationship Id="rId100" Type="http://schemas.openxmlformats.org/officeDocument/2006/relationships/customXml" Target="../customXml/item47.xml"/><Relationship Id="rId105" Type="http://schemas.openxmlformats.org/officeDocument/2006/relationships/customXml" Target="../customXml/item52.xml"/><Relationship Id="rId8" Type="http://schemas.openxmlformats.org/officeDocument/2006/relationships/worksheet" Target="worksheets/sheet8.xml"/><Relationship Id="rId51" Type="http://schemas.openxmlformats.org/officeDocument/2006/relationships/sheetMetadata" Target="metadata.xml"/><Relationship Id="rId72" Type="http://schemas.openxmlformats.org/officeDocument/2006/relationships/customXml" Target="../customXml/item19.xml"/><Relationship Id="rId93" Type="http://schemas.openxmlformats.org/officeDocument/2006/relationships/customXml" Target="../customXml/item40.xml"/><Relationship Id="rId98" Type="http://schemas.openxmlformats.org/officeDocument/2006/relationships/customXml" Target="../customXml/item45.xml"/><Relationship Id="rId3" Type="http://schemas.openxmlformats.org/officeDocument/2006/relationships/worksheet" Target="worksheets/sheet3.xml"/><Relationship Id="rId25" Type="http://schemas.openxmlformats.org/officeDocument/2006/relationships/pivotCacheDefinition" Target="pivotCache/pivotCacheDefinition11.xml"/><Relationship Id="rId46" Type="http://schemas.microsoft.com/office/2011/relationships/timelineCache" Target="timelineCaches/timelineCache2.xml"/><Relationship Id="rId67" Type="http://schemas.openxmlformats.org/officeDocument/2006/relationships/customXml" Target="../customXml/item14.xml"/><Relationship Id="rId20" Type="http://schemas.openxmlformats.org/officeDocument/2006/relationships/pivotCacheDefinition" Target="pivotCache/pivotCacheDefinition6.xml"/><Relationship Id="rId41" Type="http://schemas.microsoft.com/office/2007/relationships/slicerCache" Target="slicerCaches/slicerCache4.xml"/><Relationship Id="rId62" Type="http://schemas.openxmlformats.org/officeDocument/2006/relationships/customXml" Target="../customXml/item9.xml"/><Relationship Id="rId83" Type="http://schemas.openxmlformats.org/officeDocument/2006/relationships/customXml" Target="../customXml/item30.xml"/><Relationship Id="rId88" Type="http://schemas.openxmlformats.org/officeDocument/2006/relationships/customXml" Target="../customXml/item35.xml"/><Relationship Id="rId111" Type="http://schemas.openxmlformats.org/officeDocument/2006/relationships/customXml" Target="../customXml/item5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[PanionDataModel-Portfolio.xlsx]D2-RevenueEarningsChart!Rev-CFee-CWEarn-Month</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a:t>Revenue, Earnings</a:t>
            </a:r>
            <a:r>
              <a:rPr lang="en-CA" baseline="0"/>
              <a:t> and Corporation Fee by Month</a:t>
            </a:r>
            <a:endParaRPr lang="en-CA"/>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'D2-RevenueEarningsChart'!$C$3</c:f>
              <c:strCache>
                <c:ptCount val="1"/>
                <c:pt idx="0">
                  <c:v>Total Corporation Fee</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'D2-RevenueEarningsChart'!$B$4:$B$11</c:f>
              <c:strCache>
                <c:ptCount val="7"/>
                <c:pt idx="0">
                  <c:v>Mar</c:v>
                </c:pt>
                <c:pt idx="1">
                  <c:v>Apr</c:v>
                </c:pt>
                <c:pt idx="2">
                  <c:v>May</c:v>
                </c:pt>
                <c:pt idx="3">
                  <c:v>Jun</c:v>
                </c:pt>
                <c:pt idx="4">
                  <c:v>Jul</c:v>
                </c:pt>
                <c:pt idx="5">
                  <c:v>Aug</c:v>
                </c:pt>
                <c:pt idx="6">
                  <c:v>Sep</c:v>
                </c:pt>
              </c:strCache>
            </c:strRef>
          </c:cat>
          <c:val>
            <c:numRef>
              <c:f>'D2-RevenueEarningsChart'!$C$4:$C$11</c:f>
              <c:numCache>
                <c:formatCode>General</c:formatCode>
                <c:ptCount val="7"/>
                <c:pt idx="0">
                  <c:v>375</c:v>
                </c:pt>
                <c:pt idx="1">
                  <c:v>600</c:v>
                </c:pt>
                <c:pt idx="2">
                  <c:v>487.5</c:v>
                </c:pt>
                <c:pt idx="3">
                  <c:v>450</c:v>
                </c:pt>
                <c:pt idx="4">
                  <c:v>375</c:v>
                </c:pt>
                <c:pt idx="5">
                  <c:v>450</c:v>
                </c:pt>
                <c:pt idx="6">
                  <c:v>600</c:v>
                </c:pt>
              </c:numCache>
            </c:numRef>
          </c:val>
          <c:smooth val="0"/>
          <c:extLst>
            <c:ext xmlns:c16="http://schemas.microsoft.com/office/drawing/2014/chart" uri="{C3380CC4-5D6E-409C-BE32-E72D297353CC}">
              <c16:uniqueId val="{00000000-8A0D-44F7-BBA3-EC1BC41FA24E}"/>
            </c:ext>
          </c:extLst>
        </c:ser>
        <c:ser>
          <c:idx val="1"/>
          <c:order val="1"/>
          <c:tx>
            <c:strRef>
              <c:f>'D2-RevenueEarningsChart'!$D$3</c:f>
              <c:strCache>
                <c:ptCount val="1"/>
                <c:pt idx="0">
                  <c:v>Total Revenue</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'D2-RevenueEarningsChart'!$B$4:$B$11</c:f>
              <c:strCache>
                <c:ptCount val="7"/>
                <c:pt idx="0">
                  <c:v>Mar</c:v>
                </c:pt>
                <c:pt idx="1">
                  <c:v>Apr</c:v>
                </c:pt>
                <c:pt idx="2">
                  <c:v>May</c:v>
                </c:pt>
                <c:pt idx="3">
                  <c:v>Jun</c:v>
                </c:pt>
                <c:pt idx="4">
                  <c:v>Jul</c:v>
                </c:pt>
                <c:pt idx="5">
                  <c:v>Aug</c:v>
                </c:pt>
                <c:pt idx="6">
                  <c:v>Sep</c:v>
                </c:pt>
              </c:strCache>
            </c:strRef>
          </c:cat>
          <c:val>
            <c:numRef>
              <c:f>'D2-RevenueEarningsChart'!$D$4:$D$11</c:f>
              <c:numCache>
                <c:formatCode>General</c:formatCode>
                <c:ptCount val="7"/>
                <c:pt idx="0">
                  <c:v>2500</c:v>
                </c:pt>
                <c:pt idx="1">
                  <c:v>4000</c:v>
                </c:pt>
                <c:pt idx="2">
                  <c:v>3250</c:v>
                </c:pt>
                <c:pt idx="3">
                  <c:v>3000</c:v>
                </c:pt>
                <c:pt idx="4">
                  <c:v>2500</c:v>
                </c:pt>
                <c:pt idx="5">
                  <c:v>3000</c:v>
                </c:pt>
                <c:pt idx="6">
                  <c:v>4000</c:v>
                </c:pt>
              </c:numCache>
            </c:numRef>
          </c:val>
          <c:smooth val="0"/>
          <c:extLst>
            <c:ext xmlns:c16="http://schemas.microsoft.com/office/drawing/2014/chart" uri="{C3380CC4-5D6E-409C-BE32-E72D297353CC}">
              <c16:uniqueId val="{00000001-8A0D-44F7-BBA3-EC1BC41FA24E}"/>
            </c:ext>
          </c:extLst>
        </c:ser>
        <c:ser>
          <c:idx val="2"/>
          <c:order val="2"/>
          <c:tx>
            <c:strRef>
              <c:f>'D2-RevenueEarningsChart'!$E$3</c:f>
              <c:strCache>
                <c:ptCount val="1"/>
                <c:pt idx="0">
                  <c:v>Total CW Earnings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'D2-RevenueEarningsChart'!$B$4:$B$11</c:f>
              <c:strCache>
                <c:ptCount val="7"/>
                <c:pt idx="0">
                  <c:v>Mar</c:v>
                </c:pt>
                <c:pt idx="1">
                  <c:v>Apr</c:v>
                </c:pt>
                <c:pt idx="2">
                  <c:v>May</c:v>
                </c:pt>
                <c:pt idx="3">
                  <c:v>Jun</c:v>
                </c:pt>
                <c:pt idx="4">
                  <c:v>Jul</c:v>
                </c:pt>
                <c:pt idx="5">
                  <c:v>Aug</c:v>
                </c:pt>
                <c:pt idx="6">
                  <c:v>Sep</c:v>
                </c:pt>
              </c:strCache>
            </c:strRef>
          </c:cat>
          <c:val>
            <c:numRef>
              <c:f>'D2-RevenueEarningsChart'!$E$4:$E$11</c:f>
              <c:numCache>
                <c:formatCode>General</c:formatCode>
                <c:ptCount val="7"/>
                <c:pt idx="0">
                  <c:v>2125</c:v>
                </c:pt>
                <c:pt idx="1">
                  <c:v>3400</c:v>
                </c:pt>
                <c:pt idx="2">
                  <c:v>2762.5</c:v>
                </c:pt>
                <c:pt idx="3">
                  <c:v>2550</c:v>
                </c:pt>
                <c:pt idx="4">
                  <c:v>2125</c:v>
                </c:pt>
                <c:pt idx="5">
                  <c:v>2550</c:v>
                </c:pt>
                <c:pt idx="6">
                  <c:v>3400</c:v>
                </c:pt>
              </c:numCache>
            </c:numRef>
          </c:val>
          <c:smooth val="0"/>
          <c:extLst>
            <c:ext xmlns:c16="http://schemas.microsoft.com/office/drawing/2014/chart" uri="{C3380CC4-5D6E-409C-BE32-E72D297353CC}">
              <c16:uniqueId val="{00000002-8A0D-44F7-BBA3-EC1BC41FA24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91781600"/>
        <c:axId val="1024659648"/>
      </c:lineChart>
      <c:catAx>
        <c:axId val="12917816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yyyy/mm"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24659648"/>
        <c:crosses val="autoZero"/>
        <c:auto val="1"/>
        <c:lblAlgn val="ctr"/>
        <c:lblOffset val="100"/>
        <c:tickLblSkip val="1"/>
        <c:noMultiLvlLbl val="0"/>
      </c:catAx>
      <c:valAx>
        <c:axId val="102465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CA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917816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[PanionDataModel-Portfolio.xlsx]D2-Visits by month!VisitsByMonth</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CA"/>
              <a:t>Visits by</a:t>
            </a:r>
            <a:r>
              <a:rPr lang="en-CA" baseline="0"/>
              <a:t> month</a:t>
            </a:r>
            <a:endParaRPr lang="en-CA"/>
          </a:p>
        </c:rich>
      </c:tx>
      <c:layout>
        <c:manualLayout>
          <c:xMode val="edge"/>
          <c:yMode val="edge"/>
          <c:x val="0.35505645686906584"/>
          <c:y val="8.161413667302729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'D2-Visits by month'!$C$3:$C$4</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'D2-Visits by month'!$B$5:$B$12</c:f>
              <c:strCache>
                <c:ptCount val="7"/>
                <c:pt idx="0">
                  <c:v>Mar</c:v>
                </c:pt>
                <c:pt idx="1">
                  <c:v>Apr</c:v>
                </c:pt>
                <c:pt idx="2">
                  <c:v>May</c:v>
                </c:pt>
                <c:pt idx="3">
                  <c:v>Jun</c:v>
                </c:pt>
                <c:pt idx="4">
                  <c:v>Jul</c:v>
                </c:pt>
                <c:pt idx="5">
                  <c:v>Aug</c:v>
                </c:pt>
                <c:pt idx="6">
                  <c:v>Sep</c:v>
                </c:pt>
              </c:strCache>
            </c:strRef>
          </c:cat>
          <c:val>
            <c:numRef>
              <c:f>'D2-Visits by month'!$C$5:$C$12</c:f>
              <c:numCache>
                <c:formatCode>0</c:formatCode>
                <c:ptCount val="7"/>
                <c:pt idx="1">
                  <c:v>160</c:v>
                </c:pt>
                <c:pt idx="5">
                  <c:v>120</c:v>
                </c:pt>
              </c:numCache>
            </c:numRef>
          </c:val>
          <c:extLst>
            <c:ext xmlns:c16="http://schemas.microsoft.com/office/drawing/2014/chart" uri="{C3380CC4-5D6E-409C-BE32-E72D297353CC}">
              <c16:uniqueId val="{00000000-E71F-47A6-A6E0-F7DC33BD5BF9}"/>
            </c:ext>
          </c:extLst>
        </c:ser>
        <c:ser>
          <c:idx val="1"/>
          <c:order val="1"/>
          <c:tx>
            <c:strRef>
              <c:f>'D2-Visits by month'!$D$3:$D$4</c:f>
              <c:strCache>
                <c:ptCount val="1"/>
                <c:pt idx="0">
                  <c:v>1.5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'D2-Visits by month'!$B$5:$B$12</c:f>
              <c:strCache>
                <c:ptCount val="7"/>
                <c:pt idx="0">
                  <c:v>Mar</c:v>
                </c:pt>
                <c:pt idx="1">
                  <c:v>Apr</c:v>
                </c:pt>
                <c:pt idx="2">
                  <c:v>May</c:v>
                </c:pt>
                <c:pt idx="3">
                  <c:v>Jun</c:v>
                </c:pt>
                <c:pt idx="4">
                  <c:v>Jul</c:v>
                </c:pt>
                <c:pt idx="5">
                  <c:v>Aug</c:v>
                </c:pt>
                <c:pt idx="6">
                  <c:v>Sep</c:v>
                </c:pt>
              </c:strCache>
            </c:strRef>
          </c:cat>
          <c:val>
            <c:numRef>
              <c:f>'D2-Visits by month'!$D$5:$D$12</c:f>
              <c:numCache>
                <c:formatCode>0</c:formatCode>
                <c:ptCount val="7"/>
                <c:pt idx="0">
                  <c:v>66.666666666666671</c:v>
                </c:pt>
              </c:numCache>
            </c:numRef>
          </c:val>
          <c:extLst>
            <c:ext xmlns:c16="http://schemas.microsoft.com/office/drawing/2014/chart" uri="{C3380CC4-5D6E-409C-BE32-E72D297353CC}">
              <c16:uniqueId val="{0000000E-299D-479C-A3A3-7AEFC1348517}"/>
            </c:ext>
          </c:extLst>
        </c:ser>
        <c:ser>
          <c:idx val="2"/>
          <c:order val="2"/>
          <c:tx>
            <c:strRef>
              <c:f>'D2-Visits by month'!$E$3:$E$4</c:f>
              <c:strCache>
                <c:ptCount val="1"/>
                <c:pt idx="0">
                  <c:v>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'D2-Visits by month'!$B$5:$B$12</c:f>
              <c:strCache>
                <c:ptCount val="7"/>
                <c:pt idx="0">
                  <c:v>Mar</c:v>
                </c:pt>
                <c:pt idx="1">
                  <c:v>Apr</c:v>
                </c:pt>
                <c:pt idx="2">
                  <c:v>May</c:v>
                </c:pt>
                <c:pt idx="3">
                  <c:v>Jun</c:v>
                </c:pt>
                <c:pt idx="4">
                  <c:v>Jul</c:v>
                </c:pt>
                <c:pt idx="5">
                  <c:v>Aug</c:v>
                </c:pt>
                <c:pt idx="6">
                  <c:v>Sep</c:v>
                </c:pt>
              </c:strCache>
            </c:strRef>
          </c:cat>
          <c:val>
            <c:numRef>
              <c:f>'D2-Visits by month'!$E$5:$E$12</c:f>
              <c:numCache>
                <c:formatCode>0</c:formatCode>
                <c:ptCount val="7"/>
                <c:pt idx="2">
                  <c:v>65</c:v>
                </c:pt>
                <c:pt idx="3">
                  <c:v>60</c:v>
                </c:pt>
                <c:pt idx="4">
                  <c:v>50</c:v>
                </c:pt>
                <c:pt idx="6">
                  <c:v>80</c:v>
                </c:pt>
              </c:numCache>
            </c:numRef>
          </c:val>
          <c:extLst>
            <c:ext xmlns:c16="http://schemas.microsoft.com/office/drawing/2014/chart" uri="{C3380CC4-5D6E-409C-BE32-E72D297353CC}">
              <c16:uniqueId val="{0000000F-299D-479C-A3A3-7AEFC1348517}"/>
            </c:ext>
          </c:extLst>
        </c:ser>
        <c:dLbls>
          <c:dLblPos val="ctr"/>
          <c:showLegendKey val="0"/>
          <c:showVal val="1"/>
          <c:showCatName val="0"/>
          <c:showSerName val="0"/>
          <c:showPercent val="0"/>
          <c:showBubbleSize val="0"/>
        </c:dLbls>
        <c:gapWidth val="79"/>
        <c:overlap val="100"/>
        <c:axId val="670911183"/>
        <c:axId val="670912015"/>
      </c:barChart>
      <c:catAx>
        <c:axId val="6709111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0912015"/>
        <c:crosses val="autoZero"/>
        <c:auto val="1"/>
        <c:lblAlgn val="ctr"/>
        <c:lblOffset val="100"/>
        <c:noMultiLvlLbl val="0"/>
      </c:catAx>
      <c:valAx>
        <c:axId val="67091201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Number of Visits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70911183"/>
        <c:crosses val="autoZero"/>
        <c:crossBetween val="between"/>
      </c:valAx>
      <c:spPr>
        <a:noFill/>
        <a:ln>
          <a:noFill/>
        </a:ln>
        <a:effectLst/>
      </c:spPr>
    </c:plotArea>
    <c:legend>
      <c:legendPos val="r"/>
      <c:layout>
        <c:manualLayout>
          <c:xMode val="edge"/>
          <c:yMode val="edge"/>
          <c:x val="0.85538057742782148"/>
          <c:y val="0.18386677275096711"/>
          <c:w val="6.1021332065035495E-2"/>
          <c:h val="0.23502950014256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[PanionDataModel-Portfolio.xlsx]D1-Education-Expertise-CorpFee!PivotTable6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'D1-Education-Expertise-CorpFee'!$M$4</c:f>
              <c:strCache>
                <c:ptCount val="1"/>
                <c:pt idx="0">
                  <c:v>Count of Careworkers</c:v>
                </c:pt>
              </c:strCache>
            </c:strRef>
          </c:tx>
          <c:spPr>
            <a:solidFill>
              <a:schemeClr val="accent1"/>
            </a:solidFill>
            <a:ln>
              <a:noFill/>
            </a:ln>
            <a:effectLst/>
          </c:spPr>
          <c:invertIfNegative val="0"/>
          <c:cat>
            <c:strRef>
              <c:f>'D1-Education-Expertise-CorpFee'!$L$5:$L$10</c:f>
              <c:strCache>
                <c:ptCount val="5"/>
                <c:pt idx="0">
                  <c:v>Clinical Medical Assistant</c:v>
                </c:pt>
                <c:pt idx="1">
                  <c:v>Patient Care</c:v>
                </c:pt>
                <c:pt idx="2">
                  <c:v>Psychologist</c:v>
                </c:pt>
                <c:pt idx="3">
                  <c:v>Psychotherapist</c:v>
                </c:pt>
                <c:pt idx="4">
                  <c:v>Registered Nurse</c:v>
                </c:pt>
              </c:strCache>
            </c:strRef>
          </c:cat>
          <c:val>
            <c:numRef>
              <c:f>'D1-Education-Expertise-CorpFee'!$M$5:$M$10</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D353-4151-8887-3CFDAE9F3858}"/>
            </c:ext>
          </c:extLst>
        </c:ser>
        <c:ser>
          <c:idx val="1"/>
          <c:order val="1"/>
          <c:tx>
            <c:strRef>
              <c:f>'D1-Education-Expertise-CorpFee'!$N$4</c:f>
              <c:strCache>
                <c:ptCount val="1"/>
                <c:pt idx="0">
                  <c:v>Total Corporation Fee</c:v>
                </c:pt>
              </c:strCache>
            </c:strRef>
          </c:tx>
          <c:spPr>
            <a:solidFill>
              <a:schemeClr val="accent2"/>
            </a:solidFill>
            <a:ln>
              <a:noFill/>
            </a:ln>
            <a:effectLst/>
          </c:spPr>
          <c:invertIfNegative val="0"/>
          <c:cat>
            <c:strRef>
              <c:f>'D1-Education-Expertise-CorpFee'!$L$5:$L$10</c:f>
              <c:strCache>
                <c:ptCount val="5"/>
                <c:pt idx="0">
                  <c:v>Clinical Medical Assistant</c:v>
                </c:pt>
                <c:pt idx="1">
                  <c:v>Patient Care</c:v>
                </c:pt>
                <c:pt idx="2">
                  <c:v>Psychologist</c:v>
                </c:pt>
                <c:pt idx="3">
                  <c:v>Psychotherapist</c:v>
                </c:pt>
                <c:pt idx="4">
                  <c:v>Registered Nurse</c:v>
                </c:pt>
              </c:strCache>
            </c:strRef>
          </c:cat>
          <c:val>
            <c:numRef>
              <c:f>'D1-Education-Expertise-CorpFee'!$N$5:$N$10</c:f>
              <c:numCache>
                <c:formatCode>_("$"* #,##0.00_);_("$"* \(#,##0.00\);_("$"* "-"??_);_(@_)</c:formatCode>
                <c:ptCount val="5"/>
                <c:pt idx="0">
                  <c:v>4012.5</c:v>
                </c:pt>
                <c:pt idx="1">
                  <c:v>4612.5</c:v>
                </c:pt>
                <c:pt idx="2">
                  <c:v>4087.5</c:v>
                </c:pt>
                <c:pt idx="3">
                  <c:v>11925</c:v>
                </c:pt>
                <c:pt idx="4">
                  <c:v>12487.5</c:v>
                </c:pt>
              </c:numCache>
            </c:numRef>
          </c:val>
          <c:extLst>
            <c:ext xmlns:c16="http://schemas.microsoft.com/office/drawing/2014/chart" uri="{C3380CC4-5D6E-409C-BE32-E72D297353CC}">
              <c16:uniqueId val="{0000006C-C28D-4A1E-8F70-DD64D2F98979}"/>
            </c:ext>
          </c:extLst>
        </c:ser>
        <c:dLbls>
          <c:showLegendKey val="0"/>
          <c:showVal val="0"/>
          <c:showCatName val="0"/>
          <c:showSerName val="0"/>
          <c:showPercent val="0"/>
          <c:showBubbleSize val="0"/>
        </c:dLbls>
        <c:gapWidth val="182"/>
        <c:overlap val="100"/>
        <c:axId val="682589392"/>
        <c:axId val="682585648"/>
      </c:barChart>
      <c:catAx>
        <c:axId val="682589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Expertise</a:t>
                </a:r>
                <a:r>
                  <a:rPr lang="en-CA" baseline="0"/>
                  <a:t> Area</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85648"/>
        <c:crosses val="autoZero"/>
        <c:auto val="1"/>
        <c:lblAlgn val="ctr"/>
        <c:lblOffset val="100"/>
        <c:noMultiLvlLbl val="0"/>
      </c:catAx>
      <c:valAx>
        <c:axId val="682585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Total Corporation Fee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8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[PanionDataModel-Portfolio.xlsx]D1-Education-Expertise-CorpFee!PivotTable12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Careworker's Language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'D1-Education-Expertise-CorpFee'!$C$14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'D1-Education-Expertise-CorpFee'!$B$15:$B$19</c:f>
              <c:strCache>
                <c:ptCount val="5"/>
                <c:pt idx="0">
                  <c:v>Hindi</c:v>
                </c:pt>
                <c:pt idx="1">
                  <c:v>Chinese (Cantonese)</c:v>
                </c:pt>
                <c:pt idx="2">
                  <c:v>Portuguese</c:v>
                </c:pt>
                <c:pt idx="3">
                  <c:v>Chinese (Mandarin)</c:v>
                </c:pt>
                <c:pt idx="4">
                  <c:v>Punjabi</c:v>
                </c:pt>
              </c:strCache>
            </c:strRef>
          </c:cat>
          <c:val>
            <c:numRef>
              <c:f>'D1-Education-Expertise-CorpFee'!$C$15:$C$19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5B80-4A15-9793-6AC960524151}"/>
            </c:ext>
          </c:extLst>
        </c:ser>
        <c:dLbls>
          <c:dLblPos val="outEnd"/>
          <c:showLegendKey val="0"/>
          <c:showVal val="1"/>
          <c:showCatName val="0"/>
          <c:showSerName val="0"/>
          <c:showPercent val="0"/>
          <c:showBubbleSize val="0"/>
        </c:dLbls>
        <c:gapWidth val="100"/>
        <c:axId val="342130031"/>
        <c:axId val="342130447"/>
      </c:barChart>
      <c:catAx>
        <c:axId val="34213003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2130447"/>
        <c:crosses val="autoZero"/>
        <c:auto val="1"/>
        <c:lblAlgn val="ctr"/>
        <c:lblOffset val="100"/>
        <c:noMultiLvlLbl val="0"/>
      </c:catAx>
      <c:valAx>
        <c:axId val="342130447"/>
        <c:scaling>
          <c:orientation val="minMax"/>
        </c:scaling>
        <c:delete val="1"/>
        <c:axPos val="b"/>
        <c:majorGridlines>
          <c:spPr>
            <a:ln w="9525" cap="flat" cmpd="sng" algn="ctr">
              <a:solidFill>
                <a:schemeClr val="tx2">
                  <a:lumMod val="15000"/>
                  <a:lumOff val="85000"/>
                </a:schemeClr>
              </a:solidFill>
              <a:round/>
            </a:ln>
            <a:effectLst/>
          </c:spPr>
        </c:majorGridlines>
        <c:numFmt formatCode="&quot;$&quot;#,##0.00" sourceLinked="0"/>
        <c:majorTickMark val="none"/>
        <c:minorTickMark val="none"/>
        <c:tickLblPos val="nextTo"/>
        <c:crossAx val="34213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[PanionDataModel-Portfolio.xlsx]D1-Education-Expertise-CorpFee!PivotTable21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Careworkers by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'D1-Education-Expertise-CorpFee'!$C$33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'D1-Education-Expertise-CorpFee'!$B$34:$B$38</c:f>
              <c:strCache>
                <c:ptCount val="5"/>
                <c:pt idx="0">
                  <c:v>Parry Sound</c:v>
                </c:pt>
                <c:pt idx="1">
                  <c:v>Cochrane</c:v>
                </c:pt>
                <c:pt idx="2">
                  <c:v>Peterborough</c:v>
                </c:pt>
                <c:pt idx="3">
                  <c:v>Northumberland</c:v>
                </c:pt>
                <c:pt idx="4">
                  <c:v>Rainy River</c:v>
                </c:pt>
              </c:strCache>
            </c:strRef>
          </c:cat>
          <c:val>
            <c:numRef>
              <c:f>'D1-Education-Expertise-CorpFee'!$C$34:$C$38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B300-4CE9-875A-B4E5856DF4E8}"/>
            </c:ext>
          </c:extLst>
        </c:ser>
        <c:dLbls>
          <c:dLblPos val="inEnd"/>
          <c:showLegendKey val="0"/>
          <c:showVal val="1"/>
          <c:showCatName val="0"/>
          <c:showSerName val="0"/>
          <c:showPercent val="0"/>
          <c:showBubbleSize val="0"/>
        </c:dLbls>
        <c:gapWidth val="182"/>
        <c:axId val="44490815"/>
        <c:axId val="44479583"/>
      </c:barChart>
      <c:catAx>
        <c:axId val="4449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9583"/>
        <c:crosses val="autoZero"/>
        <c:auto val="1"/>
        <c:lblAlgn val="ctr"/>
        <c:lblOffset val="100"/>
        <c:noMultiLvlLbl val="0"/>
      </c:catAx>
      <c:valAx>
        <c:axId val="44479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081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[PanionDataModel-Portfolio.xlsx]D1-Education-Expertise-CorpFee!PivotTable12</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careworkers</a:t>
            </a:r>
            <a:r>
              <a:rPr lang="en-US" baseline="0"/>
              <a:t> by Language</a:t>
            </a:r>
            <a:endParaRPr lang="en-US"/>
          </a:p>
        </c:rich>
      </c:tx>
      <c:layout>
        <c:manualLayout>
          <c:xMode val="edge"/>
          <c:yMode val="edge"/>
          <c:x val="0.11320276996811997"/>
          <c:y val="1.3150183794669684E-2"/>
        </c:manualLayout>
      </c:layout>
      <c:overlay val="0"/>
      <c:spPr>
        <a:noFill/>
        <a:ln>
          <a:noFill/>
        </a:ln>
        <a:effectLst/>
      </c:sp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B958C"/>
          </a:solidFill>
          <a:ln>
            <a:noFill/>
          </a:ln>
          <a:effectLst/>
        </c:spPr>
        <c:marker>
          <c:symbol val="none"/>
        </c:marker>
        <c:dLbl>
          <c:idx val="0"/>
          <c:spPr>
            <a:noFill/>
            <a:ln>
              <a:noFill/>
            </a:ln>
            <a:effectLst/>
          </c:spPr>
          <c:txPr>
            <a:bodyPr rot="0" spcFirstLastPara="1" vertOverflow="ellipsis" vert="horz" wrap="square" lIns="0" tIns="0" rIns="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pivotFmt>
    </c:pivotFmts>
    <c:plotArea>
      <c:layout/>
      <c:barChart>
        <c:barDir val="bar"/>
        <c:grouping val="clustered"/>
        <c:varyColors val="0"/>
        <c:ser>
          <c:idx val="0"/>
          <c:order val="0"/>
          <c:tx>
            <c:strRef>
              <c:f>'D1-Education-Expertise-CorpFee'!$C$14</c:f>
              <c:strCache>
                <c:ptCount val="1"/>
                <c:pt idx="0">
                  <c:v>Total</c:v>
                </c:pt>
              </c:strCache>
            </c:strRef>
          </c:tx>
          <c:spPr>
            <a:solidFill>
              <a:srgbClr val="1B958C"/>
            </a:solidFill>
            <a:ln>
              <a:noFill/>
            </a:ln>
            <a:effectLst/>
          </c:spPr>
          <c:invertIfNegative val="0"/>
          <c:dLbls>
            <c:spPr>
              <a:noFill/>
              <a:ln>
                <a:noFill/>
              </a:ln>
              <a:effectLst/>
            </c:spPr>
            <c:txPr>
              <a:bodyPr rot="0" spcFirstLastPara="1" vertOverflow="ellipsis" vert="horz" wrap="square" lIns="0" tIns="0" rIns="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2">
                          <a:lumMod val="35000"/>
                          <a:lumOff val="65000"/>
                        </a:schemeClr>
                      </a:solidFill>
                    </a:ln>
                    <a:effectLst/>
                  </c:spPr>
                </c15:leaderLines>
              </c:ext>
            </c:extLst>
          </c:dLbls>
          <c:cat>
            <c:strRef>
              <c:f>'D1-Education-Expertise-CorpFee'!$B$15:$B$19</c:f>
              <c:strCache>
                <c:ptCount val="5"/>
                <c:pt idx="0">
                  <c:v>Hindi</c:v>
                </c:pt>
                <c:pt idx="1">
                  <c:v>Chinese (Cantonese)</c:v>
                </c:pt>
                <c:pt idx="2">
                  <c:v>Portuguese</c:v>
                </c:pt>
                <c:pt idx="3">
                  <c:v>Chinese (Mandarin)</c:v>
                </c:pt>
                <c:pt idx="4">
                  <c:v>Punjabi</c:v>
                </c:pt>
              </c:strCache>
            </c:strRef>
          </c:cat>
          <c:val>
            <c:numRef>
              <c:f>'D1-Education-Expertise-CorpFee'!$C$15:$C$19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DA07-4EFE-A330-425E2E037F64}"/>
            </c:ext>
          </c:extLst>
        </c:ser>
        <c:dLbls>
          <c:showLegendKey val="0"/>
          <c:showVal val="1"/>
          <c:showCatName val="0"/>
          <c:showSerName val="0"/>
          <c:showPercent val="0"/>
          <c:showBubbleSize val="0"/>
        </c:dLbls>
        <c:gapWidth val="100"/>
        <c:axId val="342130031"/>
        <c:axId val="342130447"/>
      </c:barChart>
      <c:catAx>
        <c:axId val="3421300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Language</a:t>
                </a:r>
              </a:p>
            </c:rich>
          </c:tx>
          <c:overlay val="0"/>
          <c:spPr>
            <a:noFill/>
            <a:ln>
              <a:noFill/>
            </a:ln>
            <a:effectLst/>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2130447"/>
        <c:crosses val="autoZero"/>
        <c:auto val="1"/>
        <c:lblAlgn val="ctr"/>
        <c:lblOffset val="100"/>
        <c:noMultiLvlLbl val="0"/>
      </c:catAx>
      <c:valAx>
        <c:axId val="342130447"/>
        <c:scaling>
          <c:orientation val="minMax"/>
        </c:scaling>
        <c:delete val="1"/>
        <c:axPos val="b"/>
        <c:numFmt formatCode="&quot;$&quot;#,##0.00" sourceLinked="0"/>
        <c:majorTickMark val="none"/>
        <c:minorTickMark val="none"/>
        <c:tickLblPos val="nextTo"/>
        <c:crossAx val="34213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[PanionDataModel-Portfolio.xlsx]D1-Education-Expertise-CorpFee!PivotTable21</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careworkers by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54868559431663"/>
          <c:y val="0.1695527124394697"/>
          <c:w val="0.63886598974074804"/>
          <c:h val="0.75674437015056839"/>
        </c:manualLayout>
      </c:layout>
      <c:barChart>
        <c:barDir val="bar"/>
        <c:grouping val="clustered"/>
        <c:varyColors val="0"/>
        <c:ser>
          <c:idx val="0"/>
          <c:order val="0"/>
          <c:tx>
            <c:strRef>
              <c:f>'D1-Education-Expertise-CorpFee'!$C$33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'D1-Education-Expertise-CorpFee'!$B$34:$B$38</c:f>
              <c:strCache>
                <c:ptCount val="5"/>
                <c:pt idx="0">
                  <c:v>Parry Sound</c:v>
                </c:pt>
                <c:pt idx="1">
                  <c:v>Cochrane</c:v>
                </c:pt>
                <c:pt idx="2">
                  <c:v>Peterborough</c:v>
                </c:pt>
                <c:pt idx="3">
                  <c:v>Northumberland</c:v>
                </c:pt>
                <c:pt idx="4">
                  <c:v>Rainy River</c:v>
                </c:pt>
              </c:strCache>
            </c:strRef>
          </c:cat>
          <c:val>
            <c:numRef>
              <c:f>'D1-Education-Expertise-CorpFee'!$C$34:$C$38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13EF-43B4-A189-6973F14EC41D}"/>
            </c:ext>
          </c:extLst>
        </c:ser>
        <c:dLbls>
          <c:showLegendKey val="0"/>
          <c:showVal val="0"/>
          <c:showCatName val="0"/>
          <c:showSerName val="0"/>
          <c:showPercent val="0"/>
          <c:showBubbleSize val="0"/>
        </c:dLbls>
        <c:gapWidth val="100"/>
        <c:axId val="44490815"/>
        <c:axId val="44479583"/>
      </c:barChart>
      <c:catAx>
        <c:axId val="4449081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479583"/>
        <c:crosses val="autoZero"/>
        <c:auto val="1"/>
        <c:lblAlgn val="ctr"/>
        <c:lblOffset val="100"/>
        <c:noMultiLvlLbl val="0"/>
      </c:catAx>
      <c:valAx>
        <c:axId val="44479583"/>
        <c:scaling>
          <c:orientation val="minMax"/>
        </c:scaling>
        <c:delete val="1"/>
        <c:axPos val="b"/>
        <c:numFmt formatCode="General" sourceLinked="1"/>
        <c:majorTickMark val="none"/>
        <c:minorTickMark val="none"/>
        <c:tickLblPos val="nextTo"/>
        <c:crossAx val="4449081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[PanionDataModel-Portfolio.xlsx]D2-RevenueEarningsChart!Rev-CFee-CWEarn-Month</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b="1">
                <a:solidFill>
                  <a:srgbClr val="1B958C"/>
                </a:solidFill>
              </a:rPr>
              <a:t>Revenue, Earnings</a:t>
            </a:r>
            <a:r>
              <a:rPr lang="en-CA" b="1" baseline="0">
                <a:solidFill>
                  <a:srgbClr val="1B958C"/>
                </a:solidFill>
              </a:rPr>
              <a:t> and Corporation Fee by Month</a:t>
            </a:r>
            <a:endParaRPr lang="en-CA" b="1">
              <a:solidFill>
                <a:srgbClr val="1B958C"/>
              </a:solidFill>
            </a:endParaRPr>
          </a:p>
        </c:rich>
      </c:tx>
      <c:layout>
        <c:manualLayout>
          <c:xMode val="edge"/>
          <c:yMode val="edge"/>
          <c:x val="0.21366984907468792"/>
          <c:y val="3.353294678030903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'D2-RevenueEarningsChart'!$C$3</c:f>
              <c:strCache>
                <c:ptCount val="1"/>
                <c:pt idx="0">
                  <c:v>Total Corporation Fee</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'D2-RevenueEarningsChart'!$B$4:$B$11</c:f>
              <c:strCache>
                <c:ptCount val="7"/>
                <c:pt idx="0">
                  <c:v>Mar</c:v>
                </c:pt>
                <c:pt idx="1">
                  <c:v>Apr</c:v>
                </c:pt>
                <c:pt idx="2">
                  <c:v>May</c:v>
                </c:pt>
                <c:pt idx="3">
                  <c:v>Jun</c:v>
                </c:pt>
                <c:pt idx="4">
                  <c:v>Jul</c:v>
                </c:pt>
                <c:pt idx="5">
                  <c:v>Aug</c:v>
                </c:pt>
                <c:pt idx="6">
                  <c:v>Sep</c:v>
                </c:pt>
              </c:strCache>
            </c:strRef>
          </c:cat>
          <c:val>
            <c:numRef>
              <c:f>'D2-RevenueEarningsChart'!$C$4:$C$11</c:f>
              <c:numCache>
                <c:formatCode>General</c:formatCode>
                <c:ptCount val="7"/>
                <c:pt idx="0">
                  <c:v>375</c:v>
                </c:pt>
                <c:pt idx="1">
                  <c:v>600</c:v>
                </c:pt>
                <c:pt idx="2">
                  <c:v>487.5</c:v>
                </c:pt>
                <c:pt idx="3">
                  <c:v>450</c:v>
                </c:pt>
                <c:pt idx="4">
                  <c:v>375</c:v>
                </c:pt>
                <c:pt idx="5">
                  <c:v>450</c:v>
                </c:pt>
                <c:pt idx="6">
                  <c:v>600</c:v>
                </c:pt>
              </c:numCache>
            </c:numRef>
          </c:val>
          <c:smooth val="0"/>
          <c:extLst>
            <c:ext xmlns:c16="http://schemas.microsoft.com/office/drawing/2014/chart" uri="{C3380CC4-5D6E-409C-BE32-E72D297353CC}">
              <c16:uniqueId val="{00000000-8C60-4592-91CE-E2CEA95A1316}"/>
            </c:ext>
          </c:extLst>
        </c:ser>
        <c:ser>
          <c:idx val="1"/>
          <c:order val="1"/>
          <c:tx>
            <c:strRef>
              <c:f>'D2-RevenueEarningsChart'!$D$3</c:f>
              <c:strCache>
                <c:ptCount val="1"/>
                <c:pt idx="0">
                  <c:v>Total Revenue</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'D2-RevenueEarningsChart'!$B$4:$B$11</c:f>
              <c:strCache>
                <c:ptCount val="7"/>
                <c:pt idx="0">
                  <c:v>Mar</c:v>
                </c:pt>
                <c:pt idx="1">
                  <c:v>Apr</c:v>
                </c:pt>
                <c:pt idx="2">
                  <c:v>May</c:v>
                </c:pt>
                <c:pt idx="3">
                  <c:v>Jun</c:v>
                </c:pt>
                <c:pt idx="4">
                  <c:v>Jul</c:v>
                </c:pt>
                <c:pt idx="5">
                  <c:v>Aug</c:v>
                </c:pt>
                <c:pt idx="6">
                  <c:v>Sep</c:v>
                </c:pt>
              </c:strCache>
            </c:strRef>
          </c:cat>
          <c:val>
            <c:numRef>
              <c:f>'D2-RevenueEarningsChart'!$D$4:$D$11</c:f>
              <c:numCache>
                <c:formatCode>General</c:formatCode>
                <c:ptCount val="7"/>
                <c:pt idx="0">
                  <c:v>2500</c:v>
                </c:pt>
                <c:pt idx="1">
                  <c:v>4000</c:v>
                </c:pt>
                <c:pt idx="2">
                  <c:v>3250</c:v>
                </c:pt>
                <c:pt idx="3">
                  <c:v>3000</c:v>
                </c:pt>
                <c:pt idx="4">
                  <c:v>2500</c:v>
                </c:pt>
                <c:pt idx="5">
                  <c:v>3000</c:v>
                </c:pt>
                <c:pt idx="6">
                  <c:v>4000</c:v>
                </c:pt>
              </c:numCache>
            </c:numRef>
          </c:val>
          <c:smooth val="0"/>
          <c:extLst>
            <c:ext xmlns:c16="http://schemas.microsoft.com/office/drawing/2014/chart" uri="{C3380CC4-5D6E-409C-BE32-E72D297353CC}">
              <c16:uniqueId val="{00000001-8C60-4592-91CE-E2CEA95A1316}"/>
            </c:ext>
          </c:extLst>
        </c:ser>
        <c:ser>
          <c:idx val="2"/>
          <c:order val="2"/>
          <c:tx>
            <c:strRef>
              <c:f>'D2-RevenueEarningsChart'!$E$3</c:f>
              <c:strCache>
                <c:ptCount val="1"/>
                <c:pt idx="0">
                  <c:v>Total CW Earnings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'D2-RevenueEarningsChart'!$B$4:$B$11</c:f>
              <c:strCache>
                <c:ptCount val="7"/>
                <c:pt idx="0">
                  <c:v>Mar</c:v>
                </c:pt>
                <c:pt idx="1">
                  <c:v>Apr</c:v>
                </c:pt>
                <c:pt idx="2">
                  <c:v>May</c:v>
                </c:pt>
                <c:pt idx="3">
                  <c:v>Jun</c:v>
                </c:pt>
                <c:pt idx="4">
                  <c:v>Jul</c:v>
                </c:pt>
                <c:pt idx="5">
                  <c:v>Aug</c:v>
                </c:pt>
                <c:pt idx="6">
                  <c:v>Sep</c:v>
                </c:pt>
              </c:strCache>
            </c:strRef>
          </c:cat>
          <c:val>
            <c:numRef>
              <c:f>'D2-RevenueEarningsChart'!$E$4:$E$11</c:f>
              <c:numCache>
                <c:formatCode>General</c:formatCode>
                <c:ptCount val="7"/>
                <c:pt idx="0">
                  <c:v>2125</c:v>
                </c:pt>
                <c:pt idx="1">
                  <c:v>3400</c:v>
                </c:pt>
                <c:pt idx="2">
                  <c:v>2762.5</c:v>
                </c:pt>
                <c:pt idx="3">
                  <c:v>2550</c:v>
                </c:pt>
                <c:pt idx="4">
                  <c:v>2125</c:v>
                </c:pt>
                <c:pt idx="5">
                  <c:v>2550</c:v>
                </c:pt>
                <c:pt idx="6">
                  <c:v>3400</c:v>
                </c:pt>
              </c:numCache>
            </c:numRef>
          </c:val>
          <c:smooth val="0"/>
          <c:extLst>
            <c:ext xmlns:c16="http://schemas.microsoft.com/office/drawing/2014/chart" uri="{C3380CC4-5D6E-409C-BE32-E72D297353CC}">
              <c16:uniqueId val="{00000002-8C60-4592-91CE-E2CEA95A131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91781600"/>
        <c:axId val="1024659648"/>
      </c:lineChart>
      <c:catAx>
        <c:axId val="12917816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24659648"/>
        <c:crosses val="autoZero"/>
        <c:auto val="1"/>
        <c:lblAlgn val="ctr"/>
        <c:lblOffset val="100"/>
        <c:noMultiLvlLbl val="0"/>
      </c:catAx>
      <c:valAx>
        <c:axId val="10246596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CA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9178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B958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alpha val="67059"/>
      </a:srgb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[PanionDataModel-Portfolio.xlsx]D2-Visits by month!VisitsByMonth</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CA">
                <a:solidFill>
                  <a:srgbClr val="1B958C"/>
                </a:solidFill>
                <a:latin typeface="+mj-lt"/>
              </a:rPr>
              <a:t>VISITS</a:t>
            </a:r>
            <a:r>
              <a:rPr lang="en-CA" baseline="0">
                <a:solidFill>
                  <a:srgbClr val="1B958C"/>
                </a:solidFill>
                <a:latin typeface="+mj-lt"/>
              </a:rPr>
              <a:t> BY MONTH</a:t>
            </a:r>
            <a:endParaRPr lang="en-CA">
              <a:solidFill>
                <a:srgbClr val="1B958C"/>
              </a:solidFill>
              <a:latin typeface="+mj-lt"/>
            </a:endParaRPr>
          </a:p>
        </c:rich>
      </c:tx>
      <c:layout>
        <c:manualLayout>
          <c:xMode val="edge"/>
          <c:yMode val="edge"/>
          <c:x val="0.3580537754100046"/>
          <c:y val="8.622092970086056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'D2-Visits by month'!$C$3:$C$4</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'D2-Visits by month'!$B$5:$B$12</c:f>
              <c:strCache>
                <c:ptCount val="7"/>
                <c:pt idx="0">
                  <c:v>Mar</c:v>
                </c:pt>
                <c:pt idx="1">
                  <c:v>Apr</c:v>
                </c:pt>
                <c:pt idx="2">
                  <c:v>May</c:v>
                </c:pt>
                <c:pt idx="3">
                  <c:v>Jun</c:v>
                </c:pt>
                <c:pt idx="4">
                  <c:v>Jul</c:v>
                </c:pt>
                <c:pt idx="5">
                  <c:v>Aug</c:v>
                </c:pt>
                <c:pt idx="6">
                  <c:v>Sep</c:v>
                </c:pt>
              </c:strCache>
            </c:strRef>
          </c:cat>
          <c:val>
            <c:numRef>
              <c:f>'D2-Visits by month'!$C$5:$C$12</c:f>
              <c:numCache>
                <c:formatCode>0</c:formatCode>
                <c:ptCount val="7"/>
                <c:pt idx="1">
                  <c:v>160</c:v>
                </c:pt>
                <c:pt idx="5">
                  <c:v>120</c:v>
                </c:pt>
              </c:numCache>
            </c:numRef>
          </c:val>
          <c:extLst>
            <c:ext xmlns:c16="http://schemas.microsoft.com/office/drawing/2014/chart" uri="{C3380CC4-5D6E-409C-BE32-E72D297353CC}">
              <c16:uniqueId val="{00000000-90DF-4D55-A0DD-3E80F7C4D152}"/>
            </c:ext>
          </c:extLst>
        </c:ser>
        <c:ser>
          <c:idx val="1"/>
          <c:order val="1"/>
          <c:tx>
            <c:strRef>
              <c:f>'D2-Visits by month'!$D$3:$D$4</c:f>
              <c:strCache>
                <c:ptCount val="1"/>
                <c:pt idx="0">
                  <c:v>1.5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'D2-Visits by month'!$B$5:$B$12</c:f>
              <c:strCache>
                <c:ptCount val="7"/>
                <c:pt idx="0">
                  <c:v>Mar</c:v>
                </c:pt>
                <c:pt idx="1">
                  <c:v>Apr</c:v>
                </c:pt>
                <c:pt idx="2">
                  <c:v>May</c:v>
                </c:pt>
                <c:pt idx="3">
                  <c:v>Jun</c:v>
                </c:pt>
                <c:pt idx="4">
                  <c:v>Jul</c:v>
                </c:pt>
                <c:pt idx="5">
                  <c:v>Aug</c:v>
                </c:pt>
                <c:pt idx="6">
                  <c:v>Sep</c:v>
                </c:pt>
              </c:strCache>
            </c:strRef>
          </c:cat>
          <c:val>
            <c:numRef>
              <c:f>'D2-Visits by month'!$D$5:$D$12</c:f>
              <c:numCache>
                <c:formatCode>0</c:formatCode>
                <c:ptCount val="7"/>
                <c:pt idx="0">
                  <c:v>66.666666666666671</c:v>
                </c:pt>
              </c:numCache>
            </c:numRef>
          </c:val>
          <c:extLst>
            <c:ext xmlns:c16="http://schemas.microsoft.com/office/drawing/2014/chart" uri="{C3380CC4-5D6E-409C-BE32-E72D297353CC}">
              <c16:uniqueId val="{0000000E-79BC-4B35-B887-B1A167465803}"/>
            </c:ext>
          </c:extLst>
        </c:ser>
        <c:ser>
          <c:idx val="2"/>
          <c:order val="2"/>
          <c:tx>
            <c:strRef>
              <c:f>'D2-Visits by month'!$E$3:$E$4</c:f>
              <c:strCache>
                <c:ptCount val="1"/>
                <c:pt idx="0">
                  <c:v>2</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'D2-Visits by month'!$B$5:$B$12</c:f>
              <c:strCache>
                <c:ptCount val="7"/>
                <c:pt idx="0">
                  <c:v>Mar</c:v>
                </c:pt>
                <c:pt idx="1">
                  <c:v>Apr</c:v>
                </c:pt>
                <c:pt idx="2">
                  <c:v>May</c:v>
                </c:pt>
                <c:pt idx="3">
                  <c:v>Jun</c:v>
                </c:pt>
                <c:pt idx="4">
                  <c:v>Jul</c:v>
                </c:pt>
                <c:pt idx="5">
                  <c:v>Aug</c:v>
                </c:pt>
                <c:pt idx="6">
                  <c:v>Sep</c:v>
                </c:pt>
              </c:strCache>
            </c:strRef>
          </c:cat>
          <c:val>
            <c:numRef>
              <c:f>'D2-Visits by month'!$E$5:$E$12</c:f>
              <c:numCache>
                <c:formatCode>0</c:formatCode>
                <c:ptCount val="7"/>
                <c:pt idx="2">
                  <c:v>65</c:v>
                </c:pt>
                <c:pt idx="3">
                  <c:v>60</c:v>
                </c:pt>
                <c:pt idx="4">
                  <c:v>50</c:v>
                </c:pt>
                <c:pt idx="6">
                  <c:v>80</c:v>
                </c:pt>
              </c:numCache>
            </c:numRef>
          </c:val>
          <c:extLst>
            <c:ext xmlns:c16="http://schemas.microsoft.com/office/drawing/2014/chart" uri="{C3380CC4-5D6E-409C-BE32-E72D297353CC}">
              <c16:uniqueId val="{0000000F-79BC-4B35-B887-B1A167465803}"/>
            </c:ext>
          </c:extLst>
        </c:ser>
        <c:dLbls>
          <c:dLblPos val="ctr"/>
          <c:showLegendKey val="0"/>
          <c:showVal val="1"/>
          <c:showCatName val="0"/>
          <c:showSerName val="0"/>
          <c:showPercent val="0"/>
          <c:showBubbleSize val="0"/>
        </c:dLbls>
        <c:gapWidth val="79"/>
        <c:overlap val="100"/>
        <c:axId val="670911183"/>
        <c:axId val="670912015"/>
      </c:barChart>
      <c:catAx>
        <c:axId val="6709111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Month</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0912015"/>
        <c:crosses val="autoZero"/>
        <c:auto val="1"/>
        <c:lblAlgn val="ctr"/>
        <c:lblOffset val="100"/>
        <c:noMultiLvlLbl val="0"/>
      </c:catAx>
      <c:valAx>
        <c:axId val="67091201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Number of Visits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670911183"/>
        <c:crosses val="autoZero"/>
        <c:crossBetween val="between"/>
      </c:valAx>
      <c:spPr>
        <a:noFill/>
        <a:ln>
          <a:noFill/>
        </a:ln>
        <a:effectLst/>
      </c:spPr>
    </c:plotArea>
    <c:legend>
      <c:legendPos val="r"/>
      <c:layout>
        <c:manualLayout>
          <c:xMode val="edge"/>
          <c:yMode val="edge"/>
          <c:x val="0.93365558916602664"/>
          <c:y val="0.24890742315747116"/>
          <c:w val="5.4248323434088065E-2"/>
          <c:h val="0.34392739535212141"/>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1B958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alpha val="67059"/>
      </a:srgbClr>
    </a:solidFill>
    <a:ln w="9525" cap="flat" cmpd="sng" algn="ctr">
      <a:noFill/>
      <a:round/>
    </a:ln>
    <a:effectLst/>
  </c:spPr>
  <c:txPr>
    <a:bodyPr/>
    <a:lstStyle/>
    <a:p>
      <a:pPr>
        <a:defRPr/>
      </a:pPr>
      <a:endParaRPr lang="en-US"/>
    </a:p>
  </c:txPr>
  <c:printSettings>
    <c:headerFooter/>
    <c:pageMargins b="0.75" l="0.25" r="0.25" t="0.75" header="0.3" footer="0.3"/>
    <c:pageSetup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474345</xdr:colOff>
      <xdr:row>13</xdr:row>
      <xdr:rowOff>171450</xdr:rowOff>
    </xdr:from>
    <xdr:to>
      <xdr:col>5</xdr:col>
      <xdr:colOff>247650</xdr:colOff>
      <xdr:row>29</xdr:row>
      <xdr:rowOff>19050</xdr:rowOff>
    </xdr:to>
    <xdr:graphicFrame macro="">
      <xdr:nvGraphicFramePr>
        <xdr:cNvPr id="2" name="Chart 1">
          <a:extLst>
            <a:ext uri="{FF2B5EF4-FFF2-40B4-BE49-F238E27FC236}">
              <a16:creationId xmlns:a16="http://schemas.microsoft.com/office/drawing/2014/main" id="{0FBB8F18-3760-4173-BD2F-76CB4EAB8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1057275</xdr:colOff>
      <xdr:row>4</xdr:row>
      <xdr:rowOff>0</xdr:rowOff>
    </xdr:from>
    <xdr:to>
      <xdr:col>9</xdr:col>
      <xdr:colOff>161925</xdr:colOff>
      <xdr:row>11</xdr:row>
      <xdr:rowOff>104775</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55B526B3-4DA8-4958-A07A-A8E10562418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246620" y="914400"/>
              <a:ext cx="3343275" cy="136969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5</xdr:col>
      <xdr:colOff>114300</xdr:colOff>
      <xdr:row>0</xdr:row>
      <xdr:rowOff>123825</xdr:rowOff>
    </xdr:from>
    <xdr:to>
      <xdr:col>6</xdr:col>
      <xdr:colOff>531495</xdr:colOff>
      <xdr:row>9</xdr:row>
      <xdr:rowOff>131445</xdr:rowOff>
    </xdr:to>
    <mc:AlternateContent xmlns:mc="http://schemas.openxmlformats.org/markup-compatibility/2006">
      <mc:Choice xmlns:a14="http://schemas.microsoft.com/office/drawing/2010/main" Requires="a14">
        <xdr:graphicFrame macro="">
          <xdr:nvGraphicFramePr>
            <xdr:cNvPr id="4" name="Careworker ID 1">
              <a:extLst>
                <a:ext uri="{FF2B5EF4-FFF2-40B4-BE49-F238E27FC236}">
                  <a16:creationId xmlns:a16="http://schemas.microsoft.com/office/drawing/2014/main" id="{AFFFC348-3E27-41E8-9AA2-045A24773394}"/>
                </a:ext>
              </a:extLst>
            </xdr:cNvPr>
            <xdr:cNvGraphicFramePr/>
          </xdr:nvGraphicFramePr>
          <xdr:xfrm>
            <a:off x="0" y="0"/>
            <a:ext cx="0" cy="0"/>
          </xdr:xfrm>
          <a:graphic>
            <a:graphicData uri="http://schemas.microsoft.com/office/drawing/2010/slicer">
              <sle:slicer xmlns:sle="http://schemas.microsoft.com/office/drawing/2010/slicer" name="Careworker ID 1"/>
            </a:graphicData>
          </a:graphic>
        </xdr:graphicFrame>
      </mc:Choice>
      <mc:Fallback>
        <xdr:sp macro="" textlink="">
          <xdr:nvSpPr>
            <xdr:cNvPr id="0" name=""/>
            <xdr:cNvSpPr>
              <a:spLocks noTextEdit="1"/>
            </xdr:cNvSpPr>
          </xdr:nvSpPr>
          <xdr:spPr>
            <a:xfrm>
              <a:off x="5057775" y="121920"/>
              <a:ext cx="1664970" cy="1828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552450</xdr:colOff>
      <xdr:row>18</xdr:row>
      <xdr:rowOff>18097</xdr:rowOff>
    </xdr:from>
    <xdr:to>
      <xdr:col>9</xdr:col>
      <xdr:colOff>445770</xdr:colOff>
      <xdr:row>33</xdr:row>
      <xdr:rowOff>39052</xdr:rowOff>
    </xdr:to>
    <xdr:graphicFrame macro="">
      <xdr:nvGraphicFramePr>
        <xdr:cNvPr id="2" name="Chart 1">
          <a:extLst>
            <a:ext uri="{FF2B5EF4-FFF2-40B4-BE49-F238E27FC236}">
              <a16:creationId xmlns:a16="http://schemas.microsoft.com/office/drawing/2014/main" id="{377AD439-9F1F-403C-A7EF-0F705CA28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0.85981</cdr:x>
      <cdr:y>0.11185</cdr:y>
    </cdr:from>
    <cdr:to>
      <cdr:x>1</cdr:x>
      <cdr:y>0.44634</cdr:y>
    </cdr:to>
    <cdr:sp macro="" textlink="">
      <cdr:nvSpPr>
        <cdr:cNvPr id="2" name="TextBox 1">
          <a:extLst xmlns:a="http://schemas.openxmlformats.org/drawingml/2006/main">
            <a:ext uri="{FF2B5EF4-FFF2-40B4-BE49-F238E27FC236}">
              <a16:creationId xmlns:a16="http://schemas.microsoft.com/office/drawing/2014/main" id="{1299F48C-209B-4D15-9FF5-1ED469E14A33}"/>
            </a:ext>
          </a:extLst>
        </cdr:cNvPr>
        <cdr:cNvSpPr txBox="1"/>
      </cdr:nvSpPr>
      <cdr:spPr>
        <a:xfrm xmlns:a="http://schemas.openxmlformats.org/drawingml/2006/main">
          <a:off x="5629275" y="30575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dr:relSizeAnchor xmlns:cdr="http://schemas.openxmlformats.org/drawingml/2006/chartDrawing">
    <cdr:from>
      <cdr:x>0.78956</cdr:x>
      <cdr:y>0.10139</cdr:y>
    </cdr:from>
    <cdr:to>
      <cdr:x>0.99153</cdr:x>
      <cdr:y>0.19895</cdr:y>
    </cdr:to>
    <cdr:sp macro="" textlink="">
      <cdr:nvSpPr>
        <cdr:cNvPr id="3" name="TextBox 2">
          <a:extLst xmlns:a="http://schemas.openxmlformats.org/drawingml/2006/main">
            <a:ext uri="{FF2B5EF4-FFF2-40B4-BE49-F238E27FC236}">
              <a16:creationId xmlns:a16="http://schemas.microsoft.com/office/drawing/2014/main" id="{312AED66-A7E1-4CD2-95AA-0B361FCA3AC6}"/>
            </a:ext>
          </a:extLst>
        </cdr:cNvPr>
        <cdr:cNvSpPr txBox="1"/>
      </cdr:nvSpPr>
      <cdr:spPr>
        <a:xfrm xmlns:a="http://schemas.openxmlformats.org/drawingml/2006/main">
          <a:off x="4638676" y="277371"/>
          <a:ext cx="1186586" cy="2668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100"/>
            <a:t>Avg. </a:t>
          </a:r>
          <a:r>
            <a:rPr lang="en-CA" sz="1100" baseline="0"/>
            <a:t> Hours/Visit</a:t>
          </a:r>
          <a:endParaRPr lang="en-CA" sz="1100"/>
        </a:p>
      </cdr:txBody>
    </cdr:sp>
  </cdr:relSizeAnchor>
</c:userShapes>
</file>

<file path=xl/drawings/drawing4.xml><?xml version="1.0" encoding="utf-8"?>
<xdr:wsDr xmlns:xdr="http://schemas.openxmlformats.org/drawingml/2006/spreadsheetDrawing" xmlns:a="http://schemas.openxmlformats.org/drawingml/2006/main">
  <xdr:twoCellAnchor>
    <xdr:from>
      <xdr:col>10</xdr:col>
      <xdr:colOff>607695</xdr:colOff>
      <xdr:row>30</xdr:row>
      <xdr:rowOff>143826</xdr:rowOff>
    </xdr:from>
    <xdr:to>
      <xdr:col>21</xdr:col>
      <xdr:colOff>9525</xdr:colOff>
      <xdr:row>49</xdr:row>
      <xdr:rowOff>95249</xdr:rowOff>
    </xdr:to>
    <xdr:graphicFrame macro="">
      <xdr:nvGraphicFramePr>
        <xdr:cNvPr id="5" name="Chart 4">
          <a:extLst>
            <a:ext uri="{FF2B5EF4-FFF2-40B4-BE49-F238E27FC236}">
              <a16:creationId xmlns:a16="http://schemas.microsoft.com/office/drawing/2014/main" id="{DAAA523B-82CA-4F0E-B671-563FDF5A3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148590</xdr:colOff>
      <xdr:row>3</xdr:row>
      <xdr:rowOff>19050</xdr:rowOff>
    </xdr:from>
    <xdr:to>
      <xdr:col>10</xdr:col>
      <xdr:colOff>0</xdr:colOff>
      <xdr:row>14</xdr:row>
      <xdr:rowOff>171450</xdr:rowOff>
    </xdr:to>
    <mc:AlternateContent xmlns:mc="http://schemas.openxmlformats.org/markup-compatibility/2006" xmlns:a14="http://schemas.microsoft.com/office/drawing/2010/main">
      <mc:Choice Requires="a14">
        <xdr:graphicFrame macro="">
          <xdr:nvGraphicFramePr>
            <xdr:cNvPr id="4" name="Education">
              <a:extLst>
                <a:ext uri="{FF2B5EF4-FFF2-40B4-BE49-F238E27FC236}">
                  <a16:creationId xmlns:a16="http://schemas.microsoft.com/office/drawing/2014/main" id="{38104257-3768-49FB-8CAD-BB0D49C6D4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90260" y="56769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636270</xdr:colOff>
      <xdr:row>15</xdr:row>
      <xdr:rowOff>143826</xdr:rowOff>
    </xdr:from>
    <xdr:to>
      <xdr:col>11</xdr:col>
      <xdr:colOff>340995</xdr:colOff>
      <xdr:row>30</xdr:row>
      <xdr:rowOff>143826</xdr:rowOff>
    </xdr:to>
    <xdr:graphicFrame macro="">
      <xdr:nvGraphicFramePr>
        <xdr:cNvPr id="8" name="Chart 7">
          <a:extLst>
            <a:ext uri="{FF2B5EF4-FFF2-40B4-BE49-F238E27FC236}">
              <a16:creationId xmlns:a16="http://schemas.microsoft.com/office/drawing/2014/main" id="{4DCEBA71-1ED4-4A4D-8732-DB2EA873C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39</xdr:row>
      <xdr:rowOff>148590</xdr:rowOff>
    </xdr:from>
    <xdr:to>
      <xdr:col>11</xdr:col>
      <xdr:colOff>0</xdr:colOff>
      <xdr:row>54</xdr:row>
      <xdr:rowOff>148590</xdr:rowOff>
    </xdr:to>
    <xdr:graphicFrame macro="">
      <xdr:nvGraphicFramePr>
        <xdr:cNvPr id="10" name="Chart 9">
          <a:extLst>
            <a:ext uri="{FF2B5EF4-FFF2-40B4-BE49-F238E27FC236}">
              <a16:creationId xmlns:a16="http://schemas.microsoft.com/office/drawing/2014/main" id="{F8E27748-0380-45ED-B5F2-8EE677FD8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3</xdr:col>
      <xdr:colOff>0</xdr:colOff>
      <xdr:row>26</xdr:row>
      <xdr:rowOff>0</xdr:rowOff>
    </xdr:to>
    <mc:AlternateContent xmlns:mc="http://schemas.openxmlformats.org/markup-compatibility/2006" xmlns:a14="http://schemas.microsoft.com/office/drawing/2010/main">
      <mc:Choice Requires="a14">
        <xdr:graphicFrame macro="">
          <xdr:nvGraphicFramePr>
            <xdr:cNvPr id="7" name="Careworker ID">
              <a:extLst>
                <a:ext uri="{FF2B5EF4-FFF2-40B4-BE49-F238E27FC236}">
                  <a16:creationId xmlns:a16="http://schemas.microsoft.com/office/drawing/2014/main" id="{C3402079-E848-43DD-871E-BF8779DA9E13}"/>
                </a:ext>
              </a:extLst>
            </xdr:cNvPr>
            <xdr:cNvGraphicFramePr/>
          </xdr:nvGraphicFramePr>
          <xdr:xfrm>
            <a:off x="0" y="0"/>
            <a:ext cx="0" cy="0"/>
          </xdr:xfrm>
          <a:graphic>
            <a:graphicData uri="http://schemas.microsoft.com/office/drawing/2010/slicer">
              <sle:slicer xmlns:sle="http://schemas.microsoft.com/office/drawing/2010/slicer" name="Careworker ID"/>
            </a:graphicData>
          </a:graphic>
        </xdr:graphicFrame>
      </mc:Choice>
      <mc:Fallback xmlns="">
        <xdr:sp macro="" textlink="">
          <xdr:nvSpPr>
            <xdr:cNvPr id="0" name=""/>
            <xdr:cNvSpPr>
              <a:spLocks noTextEdit="1"/>
            </xdr:cNvSpPr>
          </xdr:nvSpPr>
          <xdr:spPr>
            <a:xfrm>
              <a:off x="640080" y="1097280"/>
              <a:ext cx="1280160" cy="365569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6</xdr:row>
      <xdr:rowOff>1905</xdr:rowOff>
    </xdr:from>
    <xdr:to>
      <xdr:col>7</xdr:col>
      <xdr:colOff>140970</xdr:colOff>
      <xdr:row>18</xdr:row>
      <xdr:rowOff>47625</xdr:rowOff>
    </xdr:to>
    <mc:AlternateContent xmlns:mc="http://schemas.openxmlformats.org/markup-compatibility/2006" xmlns:a14="http://schemas.microsoft.com/office/drawing/2010/main">
      <mc:Choice Requires="a14">
        <xdr:graphicFrame macro="">
          <xdr:nvGraphicFramePr>
            <xdr:cNvPr id="8" name="Day">
              <a:extLst>
                <a:ext uri="{FF2B5EF4-FFF2-40B4-BE49-F238E27FC236}">
                  <a16:creationId xmlns:a16="http://schemas.microsoft.com/office/drawing/2014/main" id="{594F70F5-1EC6-491E-A4F2-0AFD5B593CF8}"/>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286250" y="1099185"/>
              <a:ext cx="1329690" cy="22364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171450</xdr:colOff>
      <xdr:row>6</xdr:row>
      <xdr:rowOff>0</xdr:rowOff>
    </xdr:from>
    <xdr:to>
      <xdr:col>9</xdr:col>
      <xdr:colOff>0</xdr:colOff>
      <xdr:row>26</xdr:row>
      <xdr:rowOff>150495</xdr:rowOff>
    </xdr:to>
    <mc:AlternateContent xmlns:mc="http://schemas.openxmlformats.org/markup-compatibility/2006" xmlns:a14="http://schemas.microsoft.com/office/drawing/2010/main">
      <mc:Choice Requires="a14">
        <xdr:graphicFrame macro="">
          <xdr:nvGraphicFramePr>
            <xdr:cNvPr id="9" name="Prefer Entry hour">
              <a:extLst>
                <a:ext uri="{FF2B5EF4-FFF2-40B4-BE49-F238E27FC236}">
                  <a16:creationId xmlns:a16="http://schemas.microsoft.com/office/drawing/2014/main" id="{339BA546-CF34-48E7-9758-28C027B4154F}"/>
                </a:ext>
              </a:extLst>
            </xdr:cNvPr>
            <xdr:cNvGraphicFramePr/>
          </xdr:nvGraphicFramePr>
          <xdr:xfrm>
            <a:off x="0" y="0"/>
            <a:ext cx="0" cy="0"/>
          </xdr:xfrm>
          <a:graphic>
            <a:graphicData uri="http://schemas.microsoft.com/office/drawing/2010/slicer">
              <sle:slicer xmlns:sle="http://schemas.microsoft.com/office/drawing/2010/slicer" name="Prefer Entry hour"/>
            </a:graphicData>
          </a:graphic>
        </xdr:graphicFrame>
      </mc:Choice>
      <mc:Fallback xmlns="">
        <xdr:sp macro="" textlink="">
          <xdr:nvSpPr>
            <xdr:cNvPr id="0" name=""/>
            <xdr:cNvSpPr>
              <a:spLocks noTextEdit="1"/>
            </xdr:cNvSpPr>
          </xdr:nvSpPr>
          <xdr:spPr>
            <a:xfrm>
              <a:off x="5646420" y="1097280"/>
              <a:ext cx="1356360" cy="380428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261257</xdr:colOff>
      <xdr:row>9</xdr:row>
      <xdr:rowOff>84908</xdr:rowOff>
    </xdr:from>
    <xdr:to>
      <xdr:col>6</xdr:col>
      <xdr:colOff>1382213</xdr:colOff>
      <xdr:row>13</xdr:row>
      <xdr:rowOff>94160</xdr:rowOff>
    </xdr:to>
    <mc:AlternateContent xmlns:mc="http://schemas.openxmlformats.org/markup-compatibility/2006" xmlns:a14="http://schemas.microsoft.com/office/drawing/2010/main">
      <mc:Choice Requires="a14">
        <xdr:graphicFrame macro="">
          <xdr:nvGraphicFramePr>
            <xdr:cNvPr id="5" name="Education1">
              <a:extLst>
                <a:ext uri="{FF2B5EF4-FFF2-40B4-BE49-F238E27FC236}">
                  <a16:creationId xmlns:a16="http://schemas.microsoft.com/office/drawing/2014/main" id="{FFFDA949-A61B-4080-AEC3-5C8B9A916836}"/>
                </a:ext>
              </a:extLst>
            </xdr:cNvPr>
            <xdr:cNvGraphicFramePr/>
          </xdr:nvGraphicFramePr>
          <xdr:xfrm>
            <a:off x="0" y="0"/>
            <a:ext cx="0" cy="0"/>
          </xdr:xfrm>
          <a:graphic>
            <a:graphicData uri="http://schemas.microsoft.com/office/drawing/2010/slicer">
              <sle:slicer xmlns:sle="http://schemas.microsoft.com/office/drawing/2010/slicer" name="Education1"/>
            </a:graphicData>
          </a:graphic>
        </xdr:graphicFrame>
      </mc:Choice>
      <mc:Fallback xmlns="">
        <xdr:sp macro="" textlink="">
          <xdr:nvSpPr>
            <xdr:cNvPr id="0" name=""/>
            <xdr:cNvSpPr>
              <a:spLocks noTextEdit="1"/>
            </xdr:cNvSpPr>
          </xdr:nvSpPr>
          <xdr:spPr>
            <a:xfrm>
              <a:off x="261257" y="2403565"/>
              <a:ext cx="8588829" cy="7456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xdr:row>
      <xdr:rowOff>343443</xdr:rowOff>
    </xdr:from>
    <xdr:to>
      <xdr:col>5</xdr:col>
      <xdr:colOff>667022</xdr:colOff>
      <xdr:row>9</xdr:row>
      <xdr:rowOff>55789</xdr:rowOff>
    </xdr:to>
    <mc:AlternateContent xmlns:mc="http://schemas.openxmlformats.org/markup-compatibility/2006" xmlns:tsle="http://schemas.microsoft.com/office/drawing/2012/timeslicer">
      <mc:Choice Requires="tsle">
        <xdr:graphicFrame macro="">
          <xdr:nvGraphicFramePr>
            <xdr:cNvPr id="6" name="Date 2">
              <a:extLst>
                <a:ext uri="{FF2B5EF4-FFF2-40B4-BE49-F238E27FC236}">
                  <a16:creationId xmlns:a16="http://schemas.microsoft.com/office/drawing/2014/main" id="{67282DD6-9479-4315-8759-FED668175E3F}"/>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315686" y="912766"/>
              <a:ext cx="6917871" cy="146358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8</xdr:col>
      <xdr:colOff>947057</xdr:colOff>
      <xdr:row>14</xdr:row>
      <xdr:rowOff>10885</xdr:rowOff>
    </xdr:from>
    <xdr:to>
      <xdr:col>12</xdr:col>
      <xdr:colOff>272143</xdr:colOff>
      <xdr:row>32</xdr:row>
      <xdr:rowOff>5443</xdr:rowOff>
    </xdr:to>
    <xdr:graphicFrame macro="">
      <xdr:nvGraphicFramePr>
        <xdr:cNvPr id="8" name="Chart 7">
          <a:extLst>
            <a:ext uri="{FF2B5EF4-FFF2-40B4-BE49-F238E27FC236}">
              <a16:creationId xmlns:a16="http://schemas.microsoft.com/office/drawing/2014/main" id="{509D0F0A-7272-490D-8107-8A0492A3A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446314</xdr:colOff>
      <xdr:row>14</xdr:row>
      <xdr:rowOff>0</xdr:rowOff>
    </xdr:from>
    <xdr:to>
      <xdr:col>8</xdr:col>
      <xdr:colOff>816427</xdr:colOff>
      <xdr:row>32</xdr:row>
      <xdr:rowOff>179615</xdr:rowOff>
    </xdr:to>
    <xdr:graphicFrame macro="">
      <xdr:nvGraphicFramePr>
        <xdr:cNvPr id="10" name="Chart 9">
          <a:extLst>
            <a:ext uri="{FF2B5EF4-FFF2-40B4-BE49-F238E27FC236}">
              <a16:creationId xmlns:a16="http://schemas.microsoft.com/office/drawing/2014/main" id="{A7147E3E-B90C-4D47-A183-A57CE0FE7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17</xdr:row>
      <xdr:rowOff>133351</xdr:rowOff>
    </xdr:from>
    <xdr:to>
      <xdr:col>7</xdr:col>
      <xdr:colOff>582930</xdr:colOff>
      <xdr:row>30</xdr:row>
      <xdr:rowOff>0</xdr:rowOff>
    </xdr:to>
    <xdr:graphicFrame macro="">
      <xdr:nvGraphicFramePr>
        <xdr:cNvPr id="2" name="Chart 1">
          <a:extLst>
            <a:ext uri="{FF2B5EF4-FFF2-40B4-BE49-F238E27FC236}">
              <a16:creationId xmlns:a16="http://schemas.microsoft.com/office/drawing/2014/main" id="{68427CFF-82C5-4CE6-85C6-CC564BA1C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200842</xdr:colOff>
      <xdr:row>10</xdr:row>
      <xdr:rowOff>43543</xdr:rowOff>
    </xdr:from>
    <xdr:to>
      <xdr:col>7</xdr:col>
      <xdr:colOff>1027067</xdr:colOff>
      <xdr:row>17</xdr:row>
      <xdr:rowOff>58783</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1B43F915-8E56-4AB3-8BBE-FE10E4B36DC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28256" y="2438400"/>
              <a:ext cx="7277644" cy="130683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0</xdr:col>
      <xdr:colOff>25309</xdr:colOff>
      <xdr:row>10</xdr:row>
      <xdr:rowOff>146957</xdr:rowOff>
    </xdr:from>
    <xdr:to>
      <xdr:col>2</xdr:col>
      <xdr:colOff>74295</xdr:colOff>
      <xdr:row>40</xdr:row>
      <xdr:rowOff>134439</xdr:rowOff>
    </xdr:to>
    <mc:AlternateContent xmlns:mc="http://schemas.openxmlformats.org/markup-compatibility/2006" xmlns:a14="http://schemas.microsoft.com/office/drawing/2010/main">
      <mc:Choice Requires="a14">
        <xdr:graphicFrame macro="">
          <xdr:nvGraphicFramePr>
            <xdr:cNvPr id="4" name="Careworker ID 2">
              <a:extLst>
                <a:ext uri="{FF2B5EF4-FFF2-40B4-BE49-F238E27FC236}">
                  <a16:creationId xmlns:a16="http://schemas.microsoft.com/office/drawing/2014/main" id="{3854302B-6B6E-4057-BD3F-7EEC1F88F0D1}"/>
                </a:ext>
              </a:extLst>
            </xdr:cNvPr>
            <xdr:cNvGraphicFramePr/>
          </xdr:nvGraphicFramePr>
          <xdr:xfrm>
            <a:off x="0" y="0"/>
            <a:ext cx="0" cy="0"/>
          </xdr:xfrm>
          <a:graphic>
            <a:graphicData uri="http://schemas.microsoft.com/office/drawing/2010/slicer">
              <sle:slicer xmlns:sle="http://schemas.microsoft.com/office/drawing/2010/slicer" name="Careworker ID 2"/>
            </a:graphicData>
          </a:graphic>
        </xdr:graphicFrame>
      </mc:Choice>
      <mc:Fallback xmlns="">
        <xdr:sp macro="" textlink="">
          <xdr:nvSpPr>
            <xdr:cNvPr id="0" name=""/>
            <xdr:cNvSpPr>
              <a:spLocks noTextEdit="1"/>
            </xdr:cNvSpPr>
          </xdr:nvSpPr>
          <xdr:spPr>
            <a:xfrm>
              <a:off x="25309" y="2541814"/>
              <a:ext cx="1676400" cy="553538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30</xdr:row>
      <xdr:rowOff>103414</xdr:rowOff>
    </xdr:from>
    <xdr:to>
      <xdr:col>7</xdr:col>
      <xdr:colOff>582930</xdr:colOff>
      <xdr:row>40</xdr:row>
      <xdr:rowOff>183695</xdr:rowOff>
    </xdr:to>
    <xdr:graphicFrame macro="">
      <xdr:nvGraphicFramePr>
        <xdr:cNvPr id="5" name="Chart 4">
          <a:extLst>
            <a:ext uri="{FF2B5EF4-FFF2-40B4-BE49-F238E27FC236}">
              <a16:creationId xmlns:a16="http://schemas.microsoft.com/office/drawing/2014/main" id="{E8D1B220-C059-4800-822B-3611B0038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0.85981</cdr:x>
      <cdr:y>0.11185</cdr:y>
    </cdr:from>
    <cdr:to>
      <cdr:x>1</cdr:x>
      <cdr:y>0.44634</cdr:y>
    </cdr:to>
    <cdr:sp macro="" textlink="">
      <cdr:nvSpPr>
        <cdr:cNvPr id="2" name="TextBox 1">
          <a:extLst xmlns:a="http://schemas.openxmlformats.org/drawingml/2006/main">
            <a:ext uri="{FF2B5EF4-FFF2-40B4-BE49-F238E27FC236}">
              <a16:creationId xmlns:a16="http://schemas.microsoft.com/office/drawing/2014/main" id="{1299F48C-209B-4D15-9FF5-1ED469E14A33}"/>
            </a:ext>
          </a:extLst>
        </cdr:cNvPr>
        <cdr:cNvSpPr txBox="1"/>
      </cdr:nvSpPr>
      <cdr:spPr>
        <a:xfrm xmlns:a="http://schemas.openxmlformats.org/drawingml/2006/main">
          <a:off x="5629275" y="30575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dr:relSizeAnchor xmlns:cdr="http://schemas.openxmlformats.org/drawingml/2006/chartDrawing">
    <cdr:from>
      <cdr:x>0.8298</cdr:x>
      <cdr:y>0.05594</cdr:y>
    </cdr:from>
    <cdr:to>
      <cdr:x>1</cdr:x>
      <cdr:y>0.33866</cdr:y>
    </cdr:to>
    <cdr:sp macro="" textlink="">
      <cdr:nvSpPr>
        <cdr:cNvPr id="3" name="TextBox 2">
          <a:extLst xmlns:a="http://schemas.openxmlformats.org/drawingml/2006/main">
            <a:ext uri="{FF2B5EF4-FFF2-40B4-BE49-F238E27FC236}">
              <a16:creationId xmlns:a16="http://schemas.microsoft.com/office/drawing/2014/main" id="{312AED66-A7E1-4CD2-95AA-0B361FCA3AC6}"/>
            </a:ext>
          </a:extLst>
        </cdr:cNvPr>
        <cdr:cNvSpPr txBox="1"/>
      </cdr:nvSpPr>
      <cdr:spPr>
        <a:xfrm xmlns:a="http://schemas.openxmlformats.org/drawingml/2006/main">
          <a:off x="5071113" y="106680"/>
          <a:ext cx="1040130" cy="5391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CA" sz="1000" b="1">
              <a:solidFill>
                <a:srgbClr val="1B958C"/>
              </a:solidFill>
            </a:rPr>
            <a:t>Avg. </a:t>
          </a:r>
          <a:r>
            <a:rPr lang="en-CA" sz="1000" b="1" baseline="0">
              <a:solidFill>
                <a:srgbClr val="1B958C"/>
              </a:solidFill>
            </a:rPr>
            <a:t> Hours/Visit</a:t>
          </a:r>
          <a:endParaRPr lang="en-CA" sz="1000" b="1">
            <a:solidFill>
              <a:srgbClr val="1B958C"/>
            </a:solidFill>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3</xdr:col>
      <xdr:colOff>0</xdr:colOff>
      <xdr:row>31</xdr:row>
      <xdr:rowOff>83820</xdr:rowOff>
    </xdr:to>
    <mc:AlternateContent xmlns:mc="http://schemas.openxmlformats.org/markup-compatibility/2006" xmlns:a14="http://schemas.microsoft.com/office/drawing/2010/main">
      <mc:Choice Requires="a14">
        <xdr:graphicFrame macro="">
          <xdr:nvGraphicFramePr>
            <xdr:cNvPr id="2" name="Careworker ID 3">
              <a:extLst>
                <a:ext uri="{FF2B5EF4-FFF2-40B4-BE49-F238E27FC236}">
                  <a16:creationId xmlns:a16="http://schemas.microsoft.com/office/drawing/2014/main" id="{1DE1F721-9469-4473-B3D7-BA43D5745056}"/>
                </a:ext>
              </a:extLst>
            </xdr:cNvPr>
            <xdr:cNvGraphicFramePr/>
          </xdr:nvGraphicFramePr>
          <xdr:xfrm>
            <a:off x="0" y="0"/>
            <a:ext cx="0" cy="0"/>
          </xdr:xfrm>
          <a:graphic>
            <a:graphicData uri="http://schemas.microsoft.com/office/drawing/2010/slicer">
              <sle:slicer xmlns:sle="http://schemas.microsoft.com/office/drawing/2010/slicer" name="Careworker ID 3"/>
            </a:graphicData>
          </a:graphic>
        </xdr:graphicFrame>
      </mc:Choice>
      <mc:Fallback xmlns="">
        <xdr:sp macro="" textlink="">
          <xdr:nvSpPr>
            <xdr:cNvPr id="0" name=""/>
            <xdr:cNvSpPr>
              <a:spLocks noTextEdit="1"/>
            </xdr:cNvSpPr>
          </xdr:nvSpPr>
          <xdr:spPr>
            <a:xfrm>
              <a:off x="640080" y="1897380"/>
              <a:ext cx="1413510" cy="411099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7</xdr:row>
      <xdr:rowOff>0</xdr:rowOff>
    </xdr:from>
    <xdr:to>
      <xdr:col>8</xdr:col>
      <xdr:colOff>636271</xdr:colOff>
      <xdr:row>19</xdr:row>
      <xdr:rowOff>171450</xdr:rowOff>
    </xdr:to>
    <mc:AlternateContent xmlns:mc="http://schemas.openxmlformats.org/markup-compatibility/2006" xmlns:a14="http://schemas.microsoft.com/office/drawing/2010/main">
      <mc:Choice Requires="a14">
        <xdr:graphicFrame macro="">
          <xdr:nvGraphicFramePr>
            <xdr:cNvPr id="3" name="Day 1">
              <a:extLst>
                <a:ext uri="{FF2B5EF4-FFF2-40B4-BE49-F238E27FC236}">
                  <a16:creationId xmlns:a16="http://schemas.microsoft.com/office/drawing/2014/main" id="{1ECCD576-3651-429B-9262-950BC7A61AF2}"/>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5756910" y="1516380"/>
              <a:ext cx="1280160" cy="23774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19</xdr:row>
      <xdr:rowOff>167640</xdr:rowOff>
    </xdr:from>
    <xdr:to>
      <xdr:col>9</xdr:col>
      <xdr:colOff>1</xdr:colOff>
      <xdr:row>38</xdr:row>
      <xdr:rowOff>171450</xdr:rowOff>
    </xdr:to>
    <mc:AlternateContent xmlns:mc="http://schemas.openxmlformats.org/markup-compatibility/2006" xmlns:a14="http://schemas.microsoft.com/office/drawing/2010/main">
      <mc:Choice Requires="a14">
        <xdr:graphicFrame macro="">
          <xdr:nvGraphicFramePr>
            <xdr:cNvPr id="4" name="Prefer Entry hour 1">
              <a:extLst>
                <a:ext uri="{FF2B5EF4-FFF2-40B4-BE49-F238E27FC236}">
                  <a16:creationId xmlns:a16="http://schemas.microsoft.com/office/drawing/2014/main" id="{6B072FFF-73E2-4C68-921E-664C2662E5D8}"/>
                </a:ext>
              </a:extLst>
            </xdr:cNvPr>
            <xdr:cNvGraphicFramePr/>
          </xdr:nvGraphicFramePr>
          <xdr:xfrm>
            <a:off x="0" y="0"/>
            <a:ext cx="0" cy="0"/>
          </xdr:xfrm>
          <a:graphic>
            <a:graphicData uri="http://schemas.microsoft.com/office/drawing/2010/slicer">
              <sle:slicer xmlns:sle="http://schemas.microsoft.com/office/drawing/2010/slicer" name="Prefer Entry hour 1"/>
            </a:graphicData>
          </a:graphic>
        </xdr:graphicFrame>
      </mc:Choice>
      <mc:Fallback xmlns="">
        <xdr:sp macro="" textlink="">
          <xdr:nvSpPr>
            <xdr:cNvPr id="0" name=""/>
            <xdr:cNvSpPr>
              <a:spLocks noTextEdit="1"/>
            </xdr:cNvSpPr>
          </xdr:nvSpPr>
          <xdr:spPr>
            <a:xfrm>
              <a:off x="5756910" y="3893820"/>
              <a:ext cx="1737360" cy="34747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72685184" createdVersion="5" refreshedVersion="7" minRefreshableVersion="3" recordCount="0" supportSubquery="1" supportAdvancedDrill="1" xr:uid="{997C6E01-D356-4635-8854-B72DE3C34BCD}">
  <cacheSource type="external" connectionId="3"/>
  <cacheFields count="5">
    <cacheField name="[Monthly_Info].[Careworker ID].[Careworker ID]" caption="Careworker ID" numFmtId="0" hierarchy="17" level="1">
      <sharedItems count="1">
        <s v="CAON0002"/>
      </sharedItems>
    </cacheField>
    <cacheField name="[Careworker_Profile].[Eduaction rand].[Eduaction rand]" caption="Eduaction rand" numFmtId="0" hierarchy="2" level="1">
      <sharedItems count="6">
        <s v="Bachelors"/>
        <s v="Certification"/>
        <s v="College"/>
        <s v="Doctorate"/>
        <s v="Masters"/>
        <s v="Registered"/>
      </sharedItems>
    </cacheField>
    <cacheField name="[Measures].[Count of Careworker ID 2]" caption="Count of Careworker ID 2" numFmtId="0" hierarchy="59" level="32767"/>
    <cacheField name="[Measures].[Total Corporation Fee]" caption="Total Corporation Fee" numFmtId="0" hierarchy="39" level="32767"/>
    <cacheField name="[Monthly_Info].[Month].[Month]" caption="Month" numFmtId="0" hierarchy="20" level="1">
      <sharedItems containsSemiMixedTypes="0" containsNonDate="0" containsString="0"/>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2" memberValueDatatype="130" unbalanced="0">
      <fieldsUsage count="2">
        <fieldUsage x="-1"/>
        <fieldUsage x="1"/>
      </fieldsUsage>
    </cacheHierarchy>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4"/>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oneField="1">
      <fieldsUsage count="1">
        <fieldUsage x="3"/>
      </fieldsUsage>
    </cacheHierarchy>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88078702" createdVersion="5" refreshedVersion="7" minRefreshableVersion="3" recordCount="0" supportSubquery="1" supportAdvancedDrill="1" xr:uid="{14C48ED6-3A21-402E-83FF-F6C328186380}">
  <cacheSource type="external" connectionId="3"/>
  <cacheFields count="5">
    <cacheField name="[CareworkerAvailability].[Day].[Day]" caption="Day" numFmtId="0" hierarchy="9" level="1">
      <sharedItems count="1">
        <s v="Thursday"/>
      </sharedItems>
    </cacheField>
    <cacheField name="[Monthly_Info].[Careworker ID].[Careworker ID]" caption="Careworker ID" numFmtId="0" hierarchy="17" level="1">
      <sharedItems containsSemiMixedTypes="0" containsNonDate="0" containsString="0"/>
    </cacheField>
    <cacheField name="[Careworker_Profile].[Careworker ID].[Careworker ID]" caption="Careworker ID" numFmtId="0" level="1">
      <sharedItems containsSemiMixedTypes="0" containsNonDate="0" containsString="0"/>
    </cacheField>
    <cacheField name="[CareworkerAvailability].[Careworker ID].[Careworker ID]" caption="Careworker ID" numFmtId="0" hierarchy="8" level="1">
      <sharedItems count="3">
        <s v="CAON0009"/>
        <s v="CAON0011"/>
        <s v="CAON0033"/>
      </sharedItems>
    </cacheField>
    <cacheField name="[CareworkerAvailability].[Prefer Entry hour].[Prefer Entry hour]" caption="Prefer Entry hour" numFmtId="0" hierarchy="10" level="1">
      <sharedItems containsSemiMixedTypes="0" containsNonDate="0" containsDate="1" containsString="0" minDate="1899-12-30T07:00:00" maxDate="1899-12-30T07:00:00" count="1">
        <d v="1899-12-30T07:00:00"/>
      </sharedItems>
      <extLst>
        <ext xmlns:x15="http://schemas.microsoft.com/office/spreadsheetml/2010/11/main" uri="{4F2E5C28-24EA-4eb8-9CBF-B6C8F9C3D259}">
          <x15:cachedUniqueNames>
            <x15:cachedUniqueName index="0" name="[CareworkerAvailability].[Prefer Entry hour].&amp;[1899-12-30T07:00:00]"/>
          </x15:cachedUniqueNames>
        </ext>
      </extLst>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2" memberValueDatatype="130" unbalanced="0">
      <fieldsUsage count="2">
        <fieldUsage x="-1"/>
        <fieldUsage x="2"/>
      </fieldsUsage>
    </cacheHierarchy>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2" memberValueDatatype="130" unbalanced="0">
      <fieldsUsage count="2">
        <fieldUsage x="-1"/>
        <fieldUsage x="3"/>
      </fieldsUsage>
    </cacheHierarchy>
    <cacheHierarchy uniqueName="[CareworkerAvailability].[Day]" caption="Day" attribute="1" defaultMemberUniqueName="[CareworkerAvailability].[Day].[All]" allUniqueName="[CareworkerAvailability].[Day].[All]" dimensionUniqueName="[CareworkerAvailability]" displayFolder="" count="2" memberValueDatatype="130" unbalanced="0">
      <fieldsUsage count="2">
        <fieldUsage x="-1"/>
        <fieldUsage x="0"/>
      </fieldsUsage>
    </cacheHierarchy>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2" memberValueDatatype="7" unbalanced="0">
      <fieldsUsage count="2">
        <fieldUsage x="-1"/>
        <fieldUsage x="4"/>
      </fieldsUsage>
    </cacheHierarchy>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1"/>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0"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89004633" createdVersion="5" refreshedVersion="7" minRefreshableVersion="3" recordCount="0" supportSubquery="1" supportAdvancedDrill="1" xr:uid="{8F0C360A-D8EB-4CAF-8929-72517A5E8130}">
  <cacheSource type="external" connectionId="3"/>
  <cacheFields count="4">
    <cacheField name="[Monthly_Info].[Careworker ID].[Careworker ID]" caption="Careworker ID" numFmtId="0" hierarchy="17" level="1">
      <sharedItems count="1">
        <s v="CAON0003"/>
      </sharedItems>
    </cacheField>
    <cacheField name="[Monthly_Info].[Month].[Month]" caption="Month" numFmtId="0" hierarchy="20" level="1">
      <sharedItems containsSemiMixedTypes="0" containsNonDate="0" containsString="0"/>
    </cacheField>
    <cacheField name="[Measures].[Count of Careworker ID 3]" caption="Count of Careworker ID 3" numFmtId="0" hierarchy="60" level="32767"/>
    <cacheField name="[Monthly_Info].[Avg. Hourly Rate].[Avg. Hourly Rate]" caption="Avg. Hourly Rate" numFmtId="0" hierarchy="24" level="1">
      <sharedItems containsSemiMixedTypes="0" containsString="0" containsNumber="1" containsInteger="1" minValue="25" maxValue="25" count="1">
        <n v="25"/>
      </sharedItems>
      <extLst>
        <ext xmlns:x15="http://schemas.microsoft.com/office/spreadsheetml/2010/11/main" uri="{4F2E5C28-24EA-4eb8-9CBF-B6C8F9C3D259}">
          <x15:cachedUniqueNames>
            <x15:cachedUniqueName index="0" name="[Monthly_Info].[Avg. Hourly Rate].&amp;[25]"/>
          </x15:cachedUniqueNames>
        </ext>
      </extLst>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1"/>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2" memberValueDatatype="20" unbalanced="0">
      <fieldsUsage count="2">
        <fieldUsage x="-1"/>
        <fieldUsage x="3"/>
      </fieldsUsage>
    </cacheHierarchy>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90046296" createdVersion="5" refreshedVersion="7" minRefreshableVersion="3" recordCount="0" supportSubquery="1" supportAdvancedDrill="1" xr:uid="{9DD72F92-DB3E-4F1E-A6A5-D586D0E823DE}">
  <cacheSource type="external" connectionId="3"/>
  <cacheFields count="3">
    <cacheField name="[CareworkerVisitPreferences].[Preferences - Duration of Visit].[Preferences - Duration of Visit]" caption="Preferences - Duration of Visit" numFmtId="0" hierarchy="15" level="1">
      <sharedItems containsSemiMixedTypes="0" containsString="0" containsNumber="1" containsInteger="1" minValue="1" maxValue="1" count="1">
        <n v="1"/>
      </sharedItems>
    </cacheField>
    <cacheField name="[CareworkerAvailability].[Careworker ID].[Careworker ID]" caption="Careworker ID" numFmtId="0" hierarchy="8" level="1">
      <sharedItems count="1">
        <s v="CAON0011"/>
      </sharedItems>
    </cacheField>
    <cacheField name="[Measures].[Count of Careworker ID]" caption="Count of Careworker ID" numFmtId="0" hierarchy="62" level="32767"/>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2" memberValueDatatype="130" unbalanced="0">
      <fieldsUsage count="2">
        <fieldUsage x="-1"/>
        <fieldUsage x="1"/>
      </fieldsUsage>
    </cacheHierarchy>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2" memberValueDatatype="5" unbalanced="0">
      <fieldsUsage count="2">
        <fieldUsage x="-1"/>
        <fieldUsage x="0"/>
      </fieldsUsage>
    </cacheHierarchy>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0" memberValueDatatype="130" unbalanced="0"/>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0"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90972219" createdVersion="5" refreshedVersion="7" minRefreshableVersion="3" recordCount="0" supportSubquery="1" supportAdvancedDrill="1" xr:uid="{D56839D5-0EAC-40AA-B4DC-E0BF25339383}">
  <cacheSource type="external" connectionId="3"/>
  <cacheFields count="3">
    <cacheField name="[CareworkerAvailability].[Careworker ID].[Careworker ID]" caption="Careworker ID" numFmtId="0" hierarchy="8" level="1">
      <sharedItems count="1">
        <s v="CAON0011"/>
      </sharedItems>
    </cacheField>
    <cacheField name="[Measures].[Count of Careworker ID]" caption="Count of Careworker ID" numFmtId="0" hierarchy="62" level="32767"/>
    <cacheField name="[CareworkerVisitPreferences].[Preferences - Frequency of Visits per Week].[Preferences - Frequency of Visits per Week]" caption="Preferences - Frequency of Visits per Week" numFmtId="0" hierarchy="16" level="1">
      <sharedItems containsSemiMixedTypes="0" containsString="0" containsNumber="1" containsInteger="1" minValue="14" maxValue="14" count="1">
        <n v="14"/>
      </sharedItems>
      <extLst>
        <ext xmlns:x15="http://schemas.microsoft.com/office/spreadsheetml/2010/11/main" uri="{4F2E5C28-24EA-4eb8-9CBF-B6C8F9C3D259}">
          <x15:cachedUniqueNames>
            <x15:cachedUniqueName index="0" name="[CareworkerVisitPreferences].[Preferences - Frequency of Visits per Week].&amp;[14]"/>
          </x15:cachedUniqueNames>
        </ext>
      </extLst>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2" memberValueDatatype="130" unbalanced="0">
      <fieldsUsage count="2">
        <fieldUsage x="-1"/>
        <fieldUsage x="0"/>
      </fieldsUsage>
    </cacheHierarchy>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2" memberValueDatatype="20" unbalanced="0">
      <fieldsUsage count="2">
        <fieldUsage x="-1"/>
        <fieldUsage x="2"/>
      </fieldsUsage>
    </cacheHierarchy>
    <cacheHierarchy uniqueName="[Monthly_Info].[Careworker ID]" caption="Careworker ID" attribute="1" defaultMemberUniqueName="[Monthly_Info].[Careworker ID].[All]" allUniqueName="[Monthly_Info].[Careworker ID].[All]" dimensionUniqueName="[Monthly_Info]" displayFolder="" count="0" memberValueDatatype="130" unbalanced="0"/>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0"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91898151" createdVersion="5" refreshedVersion="7" minRefreshableVersion="3" recordCount="0" supportSubquery="1" supportAdvancedDrill="1" xr:uid="{D5C472A2-EB4C-4DC0-B0E7-F7977647CC6C}">
  <cacheSource type="external" connectionId="3"/>
  <cacheFields count="3">
    <cacheField name="[CareworkerAvailability].[Careworker ID].[Careworker ID]" caption="Careworker ID" numFmtId="0" hierarchy="8" level="1">
      <sharedItems count="1">
        <s v="CAON0011"/>
      </sharedItems>
    </cacheField>
    <cacheField name="[Measures].[Count of Careworker ID]" caption="Count of Careworker ID" numFmtId="0" hierarchy="62" level="32767"/>
    <cacheField name="[CareworkerVisitPreferences].[Preferences - Frequency of Visits per Week].[Preferences - Frequency of Visits per Week]" caption="Preferences - Frequency of Visits per Week" numFmtId="0" hierarchy="16" level="1">
      <sharedItems containsSemiMixedTypes="0" containsString="0" containsNumber="1" containsInteger="1" minValue="14" maxValue="14" count="1">
        <n v="14"/>
      </sharedItems>
      <extLst>
        <ext xmlns:x15="http://schemas.microsoft.com/office/spreadsheetml/2010/11/main" uri="{4F2E5C28-24EA-4eb8-9CBF-B6C8F9C3D259}">
          <x15:cachedUniqueNames>
            <x15:cachedUniqueName index="0" name="[CareworkerVisitPreferences].[Preferences - Frequency of Visits per Week].&amp;[14]"/>
          </x15:cachedUniqueNames>
        </ext>
      </extLst>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2" memberValueDatatype="130" unbalanced="0">
      <fieldsUsage count="2">
        <fieldUsage x="-1"/>
        <fieldUsage x="0"/>
      </fieldsUsage>
    </cacheHierarchy>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2" memberValueDatatype="20" unbalanced="0">
      <fieldsUsage count="2">
        <fieldUsage x="-1"/>
        <fieldUsage x="2"/>
      </fieldsUsage>
    </cacheHierarchy>
    <cacheHierarchy uniqueName="[Monthly_Info].[Careworker ID]" caption="Careworker ID" attribute="1" defaultMemberUniqueName="[Monthly_Info].[Careworker ID].[All]" allUniqueName="[Monthly_Info].[Careworker ID].[All]" dimensionUniqueName="[Monthly_Info]" displayFolder="" count="0" memberValueDatatype="130" unbalanced="0"/>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0"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70707870372" createdVersion="5" refreshedVersion="7" minRefreshableVersion="3" recordCount="0" supportSubquery="1" supportAdvancedDrill="1" xr:uid="{C0D9D61A-36C2-4103-BC9A-60CD41862E6E}">
  <cacheSource type="external" connectionId="3"/>
  <cacheFields count="6">
    <cacheField name="[Measures].[Total Corporation Fee]" caption="Total Corporation Fee" numFmtId="0" hierarchy="39" level="32767"/>
    <cacheField name="[Measures].[Total Revenue]" caption="Total Revenue" numFmtId="0" hierarchy="38" level="32767"/>
    <cacheField name="[Measures].[Total CW Earnings]" caption="Total CW Earnings" numFmtId="0" hierarchy="37" level="32767"/>
    <cacheField name="[Monthly_Info].[Careworker ID].[Careworker ID]" caption="Careworker ID" numFmtId="0" hierarchy="17" level="1">
      <sharedItems containsSemiMixedTypes="0" containsNonDate="0" containsString="0"/>
    </cacheField>
    <cacheField name="[Monthly_Info].[Month].[Month]" caption="Month" numFmtId="0" hierarchy="20" level="1">
      <sharedItems containsSemiMixedTypes="0" containsNonDate="0" containsDate="1" containsString="0" minDate="2021-01-01T00:00:00" maxDate="2021-09-02T00:00:00" count="9">
        <d v="2021-01-01T00:00:00"/>
        <d v="2021-02-01T00:00:00"/>
        <d v="2021-03-01T00:00:00"/>
        <d v="2021-04-01T00:00:00"/>
        <d v="2021-05-01T00:00:00"/>
        <d v="2021-06-01T00:00:00"/>
        <d v="2021-07-01T00:00:00"/>
        <d v="2021-08-01T00:00:00"/>
        <d v="2021-09-01T00:00:00"/>
      </sharedItems>
    </cacheField>
    <cacheField name="[Monthly_Info].[Month (Month)].[Month (Month)]" caption="Month (Month)" numFmtId="0" hierarchy="36" level="1">
      <sharedItems count="7">
        <s v="Mar"/>
        <s v="Apr"/>
        <s v="May"/>
        <s v="Jun"/>
        <s v="Jul"/>
        <s v="Aug"/>
        <s v="Sep"/>
      </sharedItems>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3"/>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4"/>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2"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2" memberValueDatatype="20" unbalanced="0"/>
    <cacheHierarchy uniqueName="[Rolliing_Calendar].[Month Name]" caption="Month Name" attribute="1" defaultMemberUniqueName="[Rolliing_Calendar].[Month Name].[All]" allUniqueName="[Rolliing_Calendar].[Month Name].[All]" dimensionUniqueName="[Rolliing_Calendar]" displayFolder="" count="2"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2" memberValueDatatype="130" unbalanced="0" hidden="1">
      <fieldsUsage count="2">
        <fieldUsage x="-1"/>
        <fieldUsage x="5"/>
      </fieldsUsage>
    </cacheHierarchy>
    <cacheHierarchy uniqueName="[Measures].[Total CW Earnings]" caption="Total CW Earnings" measure="1" displayFolder="" measureGroup="Monthly_Info" count="0" oneField="1">
      <fieldsUsage count="1">
        <fieldUsage x="2"/>
      </fieldsUsage>
    </cacheHierarchy>
    <cacheHierarchy uniqueName="[Measures].[Total Revenue]" caption="Total Revenue" measure="1" displayFolder="" measureGroup="Monthly_Info" count="0" oneField="1">
      <fieldsUsage count="1">
        <fieldUsage x="1"/>
      </fieldsUsage>
    </cacheHierarchy>
    <cacheHierarchy uniqueName="[Measures].[Total Corporation Fee]" caption="Total Corporation Fee" measure="1" displayFolder="" measureGroup="Monthly_Info" count="0" oneField="1">
      <fieldsUsage count="1">
        <fieldUsage x="0"/>
      </fieldsUsage>
    </cacheHierarchy>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70708449073" createdVersion="5" refreshedVersion="7" minRefreshableVersion="3" recordCount="0" supportSubquery="1" supportAdvancedDrill="1" xr:uid="{7A919325-279D-4F55-911D-B9066DE86B88}">
  <cacheSource type="external" connectionId="3"/>
  <cacheFields count="5">
    <cacheField name="[Monthly_Info].[Avg. Hours / Visit].[Avg. Hours / Visit]" caption="Avg. Hours / Visit" numFmtId="0" hierarchy="22" level="1">
      <sharedItems containsSemiMixedTypes="0" containsString="0" containsNumber="1" minValue="1" maxValue="2" count="3">
        <n v="1"/>
        <n v="1.5"/>
        <n v="2"/>
      </sharedItems>
    </cacheField>
    <cacheField name="[Measures].[Sum of Visits]" caption="Sum of Visits" numFmtId="0" hierarchy="52" level="32767"/>
    <cacheField name="[Monthly_Info].[Careworker ID].[Careworker ID]" caption="Careworker ID" numFmtId="0" hierarchy="17" level="1">
      <sharedItems containsSemiMixedTypes="0" containsNonDate="0" containsString="0"/>
    </cacheField>
    <cacheField name="[Monthly_Info].[Month].[Month]" caption="Month" numFmtId="0" hierarchy="20" level="1">
      <sharedItems containsSemiMixedTypes="0" containsNonDate="0" containsDate="1" containsString="0" minDate="2021-01-01T00:00:00" maxDate="2021-09-02T00:00:00" count="9">
        <d v="2021-01-01T00:00:00"/>
        <d v="2021-02-01T00:00:00"/>
        <d v="2021-03-01T00:00:00"/>
        <d v="2021-04-01T00:00:00"/>
        <d v="2021-05-01T00:00:00"/>
        <d v="2021-06-01T00:00:00"/>
        <d v="2021-07-01T00:00:00"/>
        <d v="2021-08-01T00:00:00"/>
        <d v="2021-09-01T00:00:00"/>
      </sharedItems>
    </cacheField>
    <cacheField name="[Monthly_Info].[Month (Month)].[Month (Month)]" caption="Month (Month)" numFmtId="0" hierarchy="36" level="1">
      <sharedItems count="7">
        <s v="Mar"/>
        <s v="Apr"/>
        <s v="May"/>
        <s v="Jun"/>
        <s v="Jul"/>
        <s v="Aug"/>
        <s v="Sep"/>
      </sharedItems>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2"/>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3"/>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2" memberValueDatatype="5" unbalanced="0">
      <fieldsUsage count="2">
        <fieldUsage x="-1"/>
        <fieldUsage x="0"/>
      </fieldsUsage>
    </cacheHierarchy>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2" memberValueDatatype="130" unbalanced="0" hidden="1">
      <fieldsUsage count="2">
        <fieldUsage x="-1"/>
        <fieldUsage x="4"/>
      </fieldsUsage>
    </cacheHierarchy>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73764699076" createdVersion="5" refreshedVersion="7" minRefreshableVersion="3" recordCount="0" supportSubquery="1" supportAdvancedDrill="1" xr:uid="{CAE471B3-02F9-4D5A-AB69-799C6DF690A0}">
  <cacheSource type="external" connectionId="3"/>
  <cacheFields count="6">
    <cacheField name="[Monthly_Info].[Careworker ID].[Careworker ID]" caption="Careworker ID" numFmtId="0" hierarchy="17" level="1">
      <sharedItems count="1">
        <s v="CAON0002"/>
      </sharedItems>
    </cacheField>
    <cacheField name="[Measures].[Total Corporation Fee]" caption="Total Corporation Fee" numFmtId="0" hierarchy="39" level="32767"/>
    <cacheField name="[Careworker_Profile].[Expertise].[Expertise]" caption="Expertise" numFmtId="0" hierarchy="3" level="1">
      <sharedItems count="5">
        <s v="Clinical Medical Assistant"/>
        <s v="Patient Care"/>
        <s v="Psychologist"/>
        <s v="Psychotherapist"/>
        <s v="Registered Nurse"/>
      </sharedItems>
    </cacheField>
    <cacheField name="[Measures].[Count of Careworker ID 2]" caption="Count of Careworker ID 2" numFmtId="0" hierarchy="59" level="32767"/>
    <cacheField name="[Monthly_Info].[Month].[Month]" caption="Month" numFmtId="0" hierarchy="20" level="1">
      <sharedItems containsSemiMixedTypes="0" containsNonDate="0" containsString="0"/>
    </cacheField>
    <cacheField name="[Careworker_Profile].[Eduaction rand].[Eduaction rand]" caption="Eduaction rand" numFmtId="0" hierarchy="2" level="1">
      <sharedItems containsSemiMixedTypes="0" containsNonDate="0" containsString="0"/>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2" memberValueDatatype="130" unbalanced="0">
      <fieldsUsage count="2">
        <fieldUsage x="-1"/>
        <fieldUsage x="5"/>
      </fieldsUsage>
    </cacheHierarchy>
    <cacheHierarchy uniqueName="[Careworker_Profile].[Expertise]" caption="Expertise" attribute="1" defaultMemberUniqueName="[Careworker_Profile].[Expertise].[All]" allUniqueName="[Careworker_Profile].[Expertise].[All]" dimensionUniqueName="[Careworker_Profile]" displayFolder="" count="2" memberValueDatatype="130" unbalanced="0">
      <fieldsUsage count="2">
        <fieldUsage x="-1"/>
        <fieldUsage x="2"/>
      </fieldsUsage>
    </cacheHierarchy>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4"/>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oneField="1">
      <fieldsUsage count="1">
        <fieldUsage x="1"/>
      </fieldsUsage>
    </cacheHierarchy>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73765277777" createdVersion="5" refreshedVersion="7" minRefreshableVersion="3" recordCount="0" supportSubquery="1" supportAdvancedDrill="1" xr:uid="{8F05DE94-8A11-40EA-8C81-F77F0B7949CA}">
  <cacheSource type="external" connectionId="3"/>
  <cacheFields count="5">
    <cacheField name="[Monthly_Info].[Careworker ID].[Careworker ID]" caption="Careworker ID" numFmtId="0" hierarchy="17" level="1">
      <sharedItems count="1">
        <s v="CAON0002"/>
      </sharedItems>
    </cacheField>
    <cacheField name="[Careworker_Profile].[Eduaction rand].[Eduaction rand]" caption="Eduaction rand" numFmtId="0" hierarchy="2" level="1">
      <sharedItems count="1">
        <s v="Masters"/>
      </sharedItems>
    </cacheField>
    <cacheField name="[Measures].[Count of Careworker ID 2]" caption="Count of Careworker ID 2" numFmtId="0" hierarchy="59" level="32767"/>
    <cacheField name="[Measures].[Total Corporation Fee]" caption="Total Corporation Fee" numFmtId="0" hierarchy="39" level="32767"/>
    <cacheField name="[Monthly_Info].[Month].[Month]" caption="Month" numFmtId="0" hierarchy="20" level="1">
      <sharedItems containsSemiMixedTypes="0" containsNonDate="0" containsString="0"/>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2" memberValueDatatype="130" unbalanced="0">
      <fieldsUsage count="2">
        <fieldUsage x="-1"/>
        <fieldUsage x="1"/>
      </fieldsUsage>
    </cacheHierarchy>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4"/>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oneField="1">
      <fieldsUsage count="1">
        <fieldUsage x="3"/>
      </fieldsUsage>
    </cacheHierarchy>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73765740739" createdVersion="5" refreshedVersion="7" minRefreshableVersion="3" recordCount="0" supportSubquery="1" supportAdvancedDrill="1" xr:uid="{8FDC25F0-84D4-4CD2-B03D-43DFEC972E6E}">
  <cacheSource type="external" connectionId="3"/>
  <cacheFields count="6">
    <cacheField name="[Monthly_Info].[Careworker ID].[Careworker ID]" caption="Careworker ID" numFmtId="0" hierarchy="17" level="1">
      <sharedItems count="1">
        <s v="CAON0002"/>
      </sharedItems>
    </cacheField>
    <cacheField name="[Measures].[Total Corporation Fee]" caption="Total Corporation Fee" numFmtId="0" hierarchy="39" level="32767"/>
    <cacheField name="[Careworker_Profile].[Expertise].[Expertise]" caption="Expertise" numFmtId="0" hierarchy="3" level="1">
      <sharedItems count="20">
        <s v="Clinical Medical Assistant"/>
        <s v="Patient Care"/>
        <s v="Psychologist"/>
        <s v="Psychotherapist"/>
        <s v="Registered Nurse"/>
        <s v="Community Health Worker" u="1"/>
        <s v="Massage Therapist" u="1"/>
        <s v="Medical Assistant" u="1"/>
        <s v="Nurse" u="1"/>
        <s v="Registered Practical Nurse" u="1"/>
        <s v="Speech Therapist" u="1"/>
        <s v="Dietician" u="1"/>
        <s v="Kinesiologist" u="1"/>
        <s v="Nursing Assistant" u="1"/>
        <s v="Occupational Therapist" u="1"/>
        <s v="Personal Support Worker" u="1"/>
        <s v="Podiatrist" u="1"/>
        <s v="Physiotherapist" u="1"/>
        <s v="Respiratory Therapist" u="1"/>
        <s v="Dietetics" u="1"/>
      </sharedItems>
    </cacheField>
    <cacheField name="[Measures].[Count of Careworker ID 2]" caption="Count of Careworker ID 2" numFmtId="0" hierarchy="59" level="32767"/>
    <cacheField name="[Monthly_Info].[Month].[Month]" caption="Month" numFmtId="0" hierarchy="20" level="1">
      <sharedItems containsSemiMixedTypes="0" containsNonDate="0" containsString="0"/>
    </cacheField>
    <cacheField name="[Careworker_Profile].[Eduaction rand].[Eduaction rand]" caption="Eduaction rand" numFmtId="0" hierarchy="2" level="1">
      <sharedItems containsSemiMixedTypes="0" containsNonDate="0" containsString="0"/>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2" memberValueDatatype="130" unbalanced="0">
      <fieldsUsage count="2">
        <fieldUsage x="-1"/>
        <fieldUsage x="5"/>
      </fieldsUsage>
    </cacheHierarchy>
    <cacheHierarchy uniqueName="[Careworker_Profile].[Expertise]" caption="Expertise" attribute="1" defaultMemberUniqueName="[Careworker_Profile].[Expertise].[All]" allUniqueName="[Careworker_Profile].[Expertise].[All]" dimensionUniqueName="[Careworker_Profile]" displayFolder="" count="2" memberValueDatatype="130" unbalanced="0">
      <fieldsUsage count="2">
        <fieldUsage x="-1"/>
        <fieldUsage x="2"/>
      </fieldsUsage>
    </cacheHierarchy>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4"/>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oneField="1">
      <fieldsUsage count="1">
        <fieldUsage x="1"/>
      </fieldsUsage>
    </cacheHierarchy>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79513889" createdVersion="5" refreshedVersion="7" minRefreshableVersion="3" recordCount="0" supportSubquery="1" supportAdvancedDrill="1" xr:uid="{78EF67F8-ACAD-43D9-A25F-1947478140FC}">
  <cacheSource type="external" connectionId="3"/>
  <cacheFields count="4">
    <cacheField name="[Monthly_Info].[Careworker ID].[Careworker ID]" caption="Careworker ID" numFmtId="0" hierarchy="17" level="1">
      <sharedItems count="1">
        <s v="CAON0003"/>
      </sharedItems>
    </cacheField>
    <cacheField name="[Monthly_Info].[Month].[Month]" caption="Month" numFmtId="0" hierarchy="20" level="1">
      <sharedItems containsSemiMixedTypes="0" containsNonDate="0" containsString="0"/>
    </cacheField>
    <cacheField name="[Careworker_Profile].[Experience_Years].[Experience_Years]" caption="Experience_Years" numFmtId="0" hierarchy="1" level="1">
      <sharedItems count="1">
        <s v="1 to 2"/>
      </sharedItems>
    </cacheField>
    <cacheField name="[Measures].[Count of Careworker ID 3]" caption="Count of Careworker ID 3" numFmtId="0" hierarchy="60" level="32767"/>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2" memberValueDatatype="130" unbalanced="0">
      <fieldsUsage count="2">
        <fieldUsage x="-1"/>
        <fieldUsage x="2"/>
      </fieldsUsage>
    </cacheHierarchy>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1"/>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73766319446" createdVersion="5" refreshedVersion="7" minRefreshableVersion="3" recordCount="0" supportSubquery="1" supportAdvancedDrill="1" xr:uid="{B4ACB9E8-0AA6-4505-A83A-199A312ADE33}">
  <cacheSource type="external" connectionId="3"/>
  <cacheFields count="5">
    <cacheField name="[Monthly_Info].[Careworker ID].[Careworker ID]" caption="Careworker ID" numFmtId="0" hierarchy="17" level="1">
      <sharedItems count="1">
        <s v="CAON0002"/>
      </sharedItems>
    </cacheField>
    <cacheField name="[Monthly_Info].[Month].[Month]" caption="Month" numFmtId="0" hierarchy="20" level="1">
      <sharedItems containsSemiMixedTypes="0" containsNonDate="0" containsString="0"/>
    </cacheField>
    <cacheField name="[Careworker_Profile].[Second Language].[Second Language]" caption="Second Language" numFmtId="0" hierarchy="6" level="1">
      <sharedItems count="6">
        <s v="Chinese (Cantonese)"/>
        <s v="Chinese (Mandarin)"/>
        <s v="Hindi"/>
        <s v="Portuguese"/>
        <s v="Punjabi"/>
        <s v="Farsi (Persian)" u="1"/>
      </sharedItems>
    </cacheField>
    <cacheField name="[Measures].[Count of Careworker ID 2]" caption="Count of Careworker ID 2" numFmtId="0" hierarchy="59" level="32767"/>
    <cacheField name="[Careworker_Profile].[Eduaction rand].[Eduaction rand]" caption="Eduaction rand" numFmtId="0" hierarchy="2" level="1">
      <sharedItems containsSemiMixedTypes="0" containsNonDate="0" containsString="0"/>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2" memberValueDatatype="130" unbalanced="0">
      <fieldsUsage count="2">
        <fieldUsage x="-1"/>
        <fieldUsage x="4"/>
      </fieldsUsage>
    </cacheHierarchy>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2" memberValueDatatype="130" unbalanced="0">
      <fieldsUsage count="2">
        <fieldUsage x="-1"/>
        <fieldUsage x="2"/>
      </fieldsUsage>
    </cacheHierarchy>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1"/>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73766898147" createdVersion="5" refreshedVersion="7" minRefreshableVersion="3" recordCount="0" supportSubquery="1" supportAdvancedDrill="1" xr:uid="{2CCEBCAB-9D74-464C-B7EC-0518B4B83CD6}">
  <cacheSource type="external" connectionId="3"/>
  <cacheFields count="6">
    <cacheField name="[Monthly_Info].[Careworker ID].[Careworker ID]" caption="Careworker ID" numFmtId="0" hierarchy="17" level="1">
      <sharedItems count="1">
        <s v="CAON0002"/>
      </sharedItems>
    </cacheField>
    <cacheField name="[Monthly_Info].[Month].[Month]" caption="Month" numFmtId="0" hierarchy="20" level="1">
      <sharedItems containsSemiMixedTypes="0" containsNonDate="0" containsString="0"/>
    </cacheField>
    <cacheField name="[Careworker_Profile].[Second Language].[Second Language]" caption="Second Language" numFmtId="0" hierarchy="6" level="1">
      <sharedItems count="5">
        <s v="Farsi (Persian)"/>
        <s v="French"/>
        <s v="Hindi"/>
        <s v="Punjabi"/>
        <s v="Urdu"/>
      </sharedItems>
    </cacheField>
    <cacheField name="[Measures].[Count of Careworker ID 2]" caption="Count of Careworker ID 2" numFmtId="0" hierarchy="59" level="32767"/>
    <cacheField name="[sgc-cgt-2021-areas].[Service Area(s) - (Canada - Ontario)].[Service Area(s) - (Canada - Ontario)]" caption="Service Area(s) - (Canada - Ontario)" numFmtId="0" hierarchy="33" level="1">
      <sharedItems count="5">
        <s v="Cochrane"/>
        <s v="Northumberland"/>
        <s v="Parry Sound"/>
        <s v="Peterborough"/>
        <s v="Rainy River"/>
      </sharedItems>
    </cacheField>
    <cacheField name="[Careworker_Profile].[Eduaction rand].[Eduaction rand]" caption="Eduaction rand" numFmtId="0" hierarchy="2" level="1">
      <sharedItems containsSemiMixedTypes="0" containsNonDate="0" containsString="0"/>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2" memberValueDatatype="130" unbalanced="0">
      <fieldsUsage count="2">
        <fieldUsage x="-1"/>
        <fieldUsage x="5"/>
      </fieldsUsage>
    </cacheHierarchy>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2" memberValueDatatype="130" unbalanced="0">
      <fieldsUsage count="2">
        <fieldUsage x="-1"/>
        <fieldUsage x="2"/>
      </fieldsUsage>
    </cacheHierarchy>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1"/>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2" memberValueDatatype="130" unbalanced="0">
      <fieldsUsage count="2">
        <fieldUsage x="-1"/>
        <fieldUsage x="4"/>
      </fieldsUsage>
    </cacheHierarchy>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66319441" createdVersion="3" refreshedVersion="7" minRefreshableVersion="3" recordCount="0" supportSubquery="1" supportAdvancedDrill="1" xr:uid="{A4925F0D-9137-48E6-BB15-EDE0FAB96858}">
  <cacheSource type="external" connectionId="3">
    <extLst>
      <ext xmlns:x14="http://schemas.microsoft.com/office/spreadsheetml/2009/9/main" uri="{F057638F-6D5F-4e77-A914-E7F072B9BCA8}">
        <x14:sourceConnection name="ThisWorkbookDataModel"/>
      </ext>
    </extLst>
  </cacheSource>
  <cacheFields count="0"/>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2"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0" memberValueDatatype="130" unbalanced="0"/>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0"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06813594"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75462963" createdVersion="3" refreshedVersion="7" minRefreshableVersion="3" recordCount="0" supportSubquery="1" supportAdvancedDrill="1" xr:uid="{6F2BBFC0-BA1A-43F2-BFB2-A75CD82C0202}">
  <cacheSource type="external" connectionId="3">
    <extLst>
      <ext xmlns:x14="http://schemas.microsoft.com/office/spreadsheetml/2009/9/main" uri="{F057638F-6D5F-4e77-A914-E7F072B9BCA8}">
        <x14:sourceConnection name="ThisWorkbookDataModel"/>
      </ext>
    </extLst>
  </cacheSource>
  <cacheFields count="0"/>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2" memberValueDatatype="130" unbalanced="0"/>
    <cacheHierarchy uniqueName="[CareworkerAvailability].[Day]" caption="Day" attribute="1" defaultMemberUniqueName="[CareworkerAvailability].[Day].[All]" allUniqueName="[CareworkerAvailability].[Day].[All]" dimensionUniqueName="[CareworkerAvailability]" displayFolder="" count="2"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2"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0"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587981140"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67939812" createdVersion="3" refreshedVersion="7" minRefreshableVersion="3" recordCount="0" supportSubquery="1" supportAdvancedDrill="1" xr:uid="{497BE680-C4B8-4A0D-92EF-7A7B5A6893F4}">
  <cacheSource type="external" connectionId="3">
    <extLst>
      <ext xmlns:x14="http://schemas.microsoft.com/office/spreadsheetml/2009/9/main" uri="{F057638F-6D5F-4e77-A914-E7F072B9BCA8}">
        <x14:sourceConnection name="ThisWorkbookDataModel"/>
      </ext>
    </extLst>
  </cacheSource>
  <cacheFields count="0"/>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0" memberValueDatatype="130" unbalanced="0"/>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756277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75925925" createdVersion="3" refreshedVersion="7" minRefreshableVersion="3" recordCount="0" supportSubquery="1" supportAdvancedDrill="1" xr:uid="{1FBEF8C2-FBC5-4940-855E-C96081F2D9B5}">
  <cacheSource type="external" connectionId="3">
    <extLst>
      <ext xmlns:x14="http://schemas.microsoft.com/office/spreadsheetml/2009/9/main" uri="{F057638F-6D5F-4e77-A914-E7F072B9BCA8}">
        <x14:sourceConnection name="ThisWorkbookDataModel"/>
      </ext>
    </extLst>
  </cacheSource>
  <cacheFields count="0"/>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0" memberValueDatatype="130" unbalanced="0"/>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19681803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80439812" createdVersion="5" refreshedVersion="7" minRefreshableVersion="3" recordCount="0" supportSubquery="1" supportAdvancedDrill="1" xr:uid="{24C11DA9-4BB7-4C26-B4B2-347C575B1D0E}">
  <cacheSource type="external" connectionId="3"/>
  <cacheFields count="4">
    <cacheField name="[Monthly_Info].[Careworker ID].[Careworker ID]" caption="Careworker ID" numFmtId="0" hierarchy="17" level="1">
      <sharedItems count="1">
        <s v="CAON0003"/>
      </sharedItems>
    </cacheField>
    <cacheField name="[Monthly_Info].[Month].[Month]" caption="Month" numFmtId="0" hierarchy="20" level="1">
      <sharedItems containsSemiMixedTypes="0" containsNonDate="0" containsString="0"/>
    </cacheField>
    <cacheField name="[Measures].[Count of Careworker ID 3]" caption="Count of Careworker ID 3" numFmtId="0" hierarchy="60" level="32767"/>
    <cacheField name="[Careworker_Profile].[Eduaction rand].[Eduaction rand]" caption="Eduaction rand" numFmtId="0" hierarchy="2" level="1">
      <sharedItems count="1">
        <s v="Certification"/>
      </sharedItems>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2" memberValueDatatype="130" unbalanced="0">
      <fieldsUsage count="2">
        <fieldUsage x="-1"/>
        <fieldUsage x="3"/>
      </fieldsUsage>
    </cacheHierarchy>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1"/>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81365743" createdVersion="5" refreshedVersion="7" minRefreshableVersion="3" recordCount="0" supportSubquery="1" supportAdvancedDrill="1" xr:uid="{90C8D9A0-90CB-4799-941B-4190D212F012}">
  <cacheSource type="external" connectionId="3"/>
  <cacheFields count="4">
    <cacheField name="[Monthly_Info].[Careworker ID].[Careworker ID]" caption="Careworker ID" numFmtId="0" hierarchy="17" level="1">
      <sharedItems count="1">
        <s v="CAON0003"/>
      </sharedItems>
    </cacheField>
    <cacheField name="[Monthly_Info].[Month].[Month]" caption="Month" numFmtId="0" hierarchy="20" level="1">
      <sharedItems containsSemiMixedTypes="0" containsNonDate="0" containsString="0"/>
    </cacheField>
    <cacheField name="[Measures].[Count of Careworker ID 3]" caption="Count of Careworker ID 3" numFmtId="0" hierarchy="60" level="32767"/>
    <cacheField name="[Careworker_Profile].[Expertise].[Expertise]" caption="Expertise" numFmtId="0" hierarchy="3" level="1">
      <sharedItems count="1">
        <s v="Kinesiologist"/>
      </sharedItems>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2" memberValueDatatype="130" unbalanced="0">
      <fieldsUsage count="2">
        <fieldUsage x="-1"/>
        <fieldUsage x="3"/>
      </fieldsUsage>
    </cacheHierarchy>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1"/>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82175929" createdVersion="5" refreshedVersion="7" minRefreshableVersion="3" recordCount="0" supportSubquery="1" supportAdvancedDrill="1" xr:uid="{65D1ADFB-F117-4A17-955B-8F66ACE46F4D}">
  <cacheSource type="external" connectionId="3"/>
  <cacheFields count="4">
    <cacheField name="[Monthly_Info].[Careworker ID].[Careworker ID]" caption="Careworker ID" numFmtId="0" hierarchy="17" level="1">
      <sharedItems count="1">
        <s v="CAON0003"/>
      </sharedItems>
    </cacheField>
    <cacheField name="[Monthly_Info].[Month].[Month]" caption="Month" numFmtId="0" hierarchy="20" level="1">
      <sharedItems containsSemiMixedTypes="0" containsNonDate="0" containsString="0"/>
    </cacheField>
    <cacheField name="[Measures].[Count of Careworker ID 3]" caption="Count of Careworker ID 3" numFmtId="0" hierarchy="60" level="32767"/>
    <cacheField name="[Careworker_Profile].[Second Language].[Second Language]" caption="Second Language" numFmtId="0" hierarchy="6" level="1">
      <sharedItems count="1">
        <s v="Greek"/>
      </sharedItems>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2" memberValueDatatype="130" unbalanced="0">
      <fieldsUsage count="2">
        <fieldUsage x="-1"/>
        <fieldUsage x="3"/>
      </fieldsUsage>
    </cacheHierarchy>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1"/>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8333333" createdVersion="5" refreshedVersion="7" minRefreshableVersion="3" recordCount="0" supportSubquery="1" supportAdvancedDrill="1" xr:uid="{AC68A999-A5EF-4F7C-A91D-A7DB85749AA0}">
  <cacheSource type="external" connectionId="3"/>
  <cacheFields count="6">
    <cacheField name="[CareworkerAvailability].[Day].[Day]" caption="Day" numFmtId="0" hierarchy="9" level="1">
      <sharedItems count="7">
        <s v="Friday"/>
        <s v="Monday"/>
        <s v="Saturday"/>
        <s v="Sunday"/>
        <s v="Thursday"/>
        <s v="Tuesday"/>
        <s v="Wednesday"/>
      </sharedItems>
    </cacheField>
    <cacheField name="[CareworkerAvailability].[Prefer Exit hour].[Prefer Exit hour]" caption="Prefer Exit hour" numFmtId="0" hierarchy="11" level="1">
      <sharedItems containsSemiMixedTypes="0" containsNonDate="0" containsDate="1" containsString="0" minDate="1899-12-30T09:00:00" maxDate="1899-12-30T20:00:00" count="5">
        <d v="1899-12-30T16:00:00"/>
        <d v="1899-12-30T14:00:00"/>
        <d v="1899-12-30T09:00:00"/>
        <d v="1899-12-30T20:00:00"/>
        <d v="1899-12-30T12:00:00"/>
      </sharedItems>
      <extLst>
        <ext xmlns:x15="http://schemas.microsoft.com/office/spreadsheetml/2010/11/main" uri="{4F2E5C28-24EA-4eb8-9CBF-B6C8F9C3D259}">
          <x15:cachedUniqueNames>
            <x15:cachedUniqueName index="0" name="[CareworkerAvailability].[Prefer Exit hour].&amp;[1899-12-30T16:00:00]"/>
            <x15:cachedUniqueName index="1" name="[CareworkerAvailability].[Prefer Exit hour].&amp;[1899-12-30T14:00:00]"/>
            <x15:cachedUniqueName index="2" name="[CareworkerAvailability].[Prefer Exit hour].&amp;[1899-12-30T09:00:00]"/>
            <x15:cachedUniqueName index="3" name="[CareworkerAvailability].[Prefer Exit hour].&amp;[1899-12-30T20:00:00]"/>
            <x15:cachedUniqueName index="4" name="[CareworkerAvailability].[Prefer Exit hour].&amp;[1899-12-30T12:00:00]"/>
          </x15:cachedUniqueNames>
        </ext>
      </extLst>
    </cacheField>
    <cacheField name="[CareworkerAvailability].[Prefer Entry hour].[Prefer Entry hour]" caption="Prefer Entry hour" numFmtId="0" hierarchy="10" level="1">
      <sharedItems containsSemiMixedTypes="0" containsNonDate="0" containsDate="1" containsString="0" minDate="1899-12-30T05:00:00" maxDate="1899-12-30T12:00:00" count="6">
        <d v="1899-12-30T12:00:00"/>
        <d v="1899-12-30T08:00:00"/>
        <d v="1899-12-30T07:00:00"/>
        <d v="1899-12-30T05:00:00"/>
        <d v="1899-12-30T09:00:00"/>
        <d v="1899-12-30T11:00:00"/>
      </sharedItems>
      <extLst>
        <ext xmlns:x15="http://schemas.microsoft.com/office/spreadsheetml/2010/11/main" uri="{4F2E5C28-24EA-4eb8-9CBF-B6C8F9C3D259}">
          <x15:cachedUniqueNames>
            <x15:cachedUniqueName index="0" name="[CareworkerAvailability].[Prefer Entry hour].&amp;[1899-12-30T12:00:00]"/>
            <x15:cachedUniqueName index="1" name="[CareworkerAvailability].[Prefer Entry hour].&amp;[1899-12-30T08:00:00]"/>
            <x15:cachedUniqueName index="2" name="[CareworkerAvailability].[Prefer Entry hour].&amp;[1899-12-30T07:00:00]"/>
            <x15:cachedUniqueName index="3" name="[CareworkerAvailability].[Prefer Entry hour].&amp;[1899-12-30T05:00:00]"/>
            <x15:cachedUniqueName index="4" name="[CareworkerAvailability].[Prefer Entry hour].&amp;[1899-12-30T09:00:00]"/>
            <x15:cachedUniqueName index="5" name="[CareworkerAvailability].[Prefer Entry hour].&amp;[1899-12-30T11:00:00]"/>
          </x15:cachedUniqueNames>
        </ext>
      </extLst>
    </cacheField>
    <cacheField name="[Monthly_Info].[Careworker ID].[Careworker ID]" caption="Careworker ID" numFmtId="0" hierarchy="17" level="1">
      <sharedItems containsSemiMixedTypes="0" containsNonDate="0" containsString="0"/>
    </cacheField>
    <cacheField name="[Careworker_Profile].[Careworker ID].[Careworker ID]" caption="Careworker ID" numFmtId="0" level="1">
      <sharedItems containsSemiMixedTypes="0" containsNonDate="0" containsString="0"/>
    </cacheField>
    <cacheField name="[CareworkerAvailability].[Careworker ID].[Careworker ID]" caption="Careworker ID" numFmtId="0" hierarchy="8" level="1">
      <sharedItems containsSemiMixedTypes="0" containsNonDate="0" containsString="0"/>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2" memberValueDatatype="130" unbalanced="0">
      <fieldsUsage count="2">
        <fieldUsage x="-1"/>
        <fieldUsage x="4"/>
      </fieldsUsage>
    </cacheHierarchy>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2" memberValueDatatype="130" unbalanced="0">
      <fieldsUsage count="2">
        <fieldUsage x="-1"/>
        <fieldUsage x="5"/>
      </fieldsUsage>
    </cacheHierarchy>
    <cacheHierarchy uniqueName="[CareworkerAvailability].[Day]" caption="Day" attribute="1" defaultMemberUniqueName="[CareworkerAvailability].[Day].[All]" allUniqueName="[CareworkerAvailability].[Day].[All]" dimensionUniqueName="[CareworkerAvailability]" displayFolder="" count="2" memberValueDatatype="130" unbalanced="0">
      <fieldsUsage count="2">
        <fieldUsage x="-1"/>
        <fieldUsage x="0"/>
      </fieldsUsage>
    </cacheHierarchy>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2" memberValueDatatype="7" unbalanced="0">
      <fieldsUsage count="2">
        <fieldUsage x="-1"/>
        <fieldUsage x="2"/>
      </fieldsUsage>
    </cacheHierarchy>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2" memberValueDatatype="7" unbalanced="0">
      <fieldsUsage count="2">
        <fieldUsage x="-1"/>
        <fieldUsage x="1"/>
      </fieldsUsage>
    </cacheHierarchy>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3"/>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0"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84606484" createdVersion="5" refreshedVersion="7" minRefreshableVersion="3" recordCount="0" supportSubquery="1" supportAdvancedDrill="1" xr:uid="{DD4942F1-F0D6-476D-A028-121B44FED8F7}">
  <cacheSource type="external" connectionId="3"/>
  <cacheFields count="6">
    <cacheField name="[CareworkerAvailability].[Day].[Day]" caption="Day" numFmtId="0" hierarchy="9" level="1">
      <sharedItems count="7">
        <s v="Friday"/>
        <s v="Monday"/>
        <s v="Saturday"/>
        <s v="Sunday"/>
        <s v="Thursday"/>
        <s v="Tuesday"/>
        <s v="Wednesday"/>
      </sharedItems>
    </cacheField>
    <cacheField name="[CareworkerAvailability].[Prefer Exit hour].[Prefer Exit hour]" caption="Prefer Exit hour" numFmtId="0" hierarchy="11" level="1">
      <sharedItems containsSemiMixedTypes="0" containsNonDate="0" containsDate="1" containsString="0" minDate="1899-12-30T09:00:00" maxDate="1899-12-30T20:00:00" count="5">
        <d v="1899-12-30T16:00:00"/>
        <d v="1899-12-30T14:00:00"/>
        <d v="1899-12-30T09:00:00"/>
        <d v="1899-12-30T20:00:00"/>
        <d v="1899-12-30T12:00:00"/>
      </sharedItems>
      <extLst>
        <ext xmlns:x15="http://schemas.microsoft.com/office/spreadsheetml/2010/11/main" uri="{4F2E5C28-24EA-4eb8-9CBF-B6C8F9C3D259}">
          <x15:cachedUniqueNames>
            <x15:cachedUniqueName index="0" name="[CareworkerAvailability].[Prefer Exit hour].&amp;[1899-12-30T16:00:00]"/>
            <x15:cachedUniqueName index="1" name="[CareworkerAvailability].[Prefer Exit hour].&amp;[1899-12-30T14:00:00]"/>
            <x15:cachedUniqueName index="2" name="[CareworkerAvailability].[Prefer Exit hour].&amp;[1899-12-30T09:00:00]"/>
            <x15:cachedUniqueName index="3" name="[CareworkerAvailability].[Prefer Exit hour].&amp;[1899-12-30T20:00:00]"/>
            <x15:cachedUniqueName index="4" name="[CareworkerAvailability].[Prefer Exit hour].&amp;[1899-12-30T12:00:00]"/>
          </x15:cachedUniqueNames>
        </ext>
      </extLst>
    </cacheField>
    <cacheField name="[CareworkerAvailability].[Prefer Entry hour].[Prefer Entry hour]" caption="Prefer Entry hour" numFmtId="0" hierarchy="10" level="1">
      <sharedItems containsSemiMixedTypes="0" containsNonDate="0" containsDate="1" containsString="0" minDate="1899-12-30T03:00:00" maxDate="1899-12-30T12:00:00" count="7">
        <d v="1899-12-30T12:00:00"/>
        <d v="1899-12-30T08:00:00"/>
        <d v="1899-12-30T07:00:00"/>
        <d v="1899-12-30T05:00:00"/>
        <d v="1899-12-30T09:00:00"/>
        <d v="1899-12-30T11:00:00"/>
        <d v="1899-12-30T03:00:00" u="1"/>
      </sharedItems>
      <extLst>
        <ext xmlns:x15="http://schemas.microsoft.com/office/spreadsheetml/2010/11/main" uri="{4F2E5C28-24EA-4eb8-9CBF-B6C8F9C3D259}">
          <x15:cachedUniqueNames>
            <x15:cachedUniqueName index="0" name="[CareworkerAvailability].[Prefer Entry hour].&amp;[1899-12-30T12:00:00]"/>
            <x15:cachedUniqueName index="1" name="[CareworkerAvailability].[Prefer Entry hour].&amp;[1899-12-30T08:00:00]"/>
            <x15:cachedUniqueName index="2" name="[CareworkerAvailability].[Prefer Entry hour].&amp;[1899-12-30T07:00:00]"/>
            <x15:cachedUniqueName index="3" name="[CareworkerAvailability].[Prefer Entry hour].&amp;[1899-12-30T05:00:00]"/>
            <x15:cachedUniqueName index="4" name="[CareworkerAvailability].[Prefer Entry hour].&amp;[1899-12-30T09:00:00]"/>
            <x15:cachedUniqueName index="5" name="[CareworkerAvailability].[Prefer Entry hour].&amp;[1899-12-30T11:00:00]"/>
            <x15:cachedUniqueName index="6" name="[CareworkerAvailability].[Prefer Entry hour].&amp;[1899-12-30T03:00:00]"/>
          </x15:cachedUniqueNames>
        </ext>
      </extLst>
    </cacheField>
    <cacheField name="[Monthly_Info].[Careworker ID].[Careworker ID]" caption="Careworker ID" numFmtId="0" hierarchy="17" level="1">
      <sharedItems containsSemiMixedTypes="0" containsNonDate="0" containsString="0"/>
    </cacheField>
    <cacheField name="[Careworker_Profile].[Careworker ID].[Careworker ID]" caption="Careworker ID" numFmtId="0" level="1">
      <sharedItems containsSemiMixedTypes="0" containsNonDate="0" containsString="0"/>
    </cacheField>
    <cacheField name="[CareworkerAvailability].[Careworker ID].[Careworker ID]" caption="Careworker ID" numFmtId="0" hierarchy="8" level="1">
      <sharedItems containsSemiMixedTypes="0" containsNonDate="0" containsString="0"/>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2" memberValueDatatype="130" unbalanced="0">
      <fieldsUsage count="2">
        <fieldUsage x="-1"/>
        <fieldUsage x="4"/>
      </fieldsUsage>
    </cacheHierarchy>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2" memberValueDatatype="130" unbalanced="0">
      <fieldsUsage count="2">
        <fieldUsage x="-1"/>
        <fieldUsage x="5"/>
      </fieldsUsage>
    </cacheHierarchy>
    <cacheHierarchy uniqueName="[CareworkerAvailability].[Day]" caption="Day" attribute="1" defaultMemberUniqueName="[CareworkerAvailability].[Day].[All]" allUniqueName="[CareworkerAvailability].[Day].[All]" dimensionUniqueName="[CareworkerAvailability]" displayFolder="" count="2" memberValueDatatype="130" unbalanced="0">
      <fieldsUsage count="2">
        <fieldUsage x="-1"/>
        <fieldUsage x="0"/>
      </fieldsUsage>
    </cacheHierarchy>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2" memberValueDatatype="7" unbalanced="0">
      <fieldsUsage count="2">
        <fieldUsage x="-1"/>
        <fieldUsage x="2"/>
      </fieldsUsage>
    </cacheHierarchy>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2" memberValueDatatype="7" unbalanced="0">
      <fieldsUsage count="2">
        <fieldUsage x="-1"/>
        <fieldUsage x="1"/>
      </fieldsUsage>
    </cacheHierarchy>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3"/>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0"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85763893" createdVersion="5" refreshedVersion="7" minRefreshableVersion="3" recordCount="0" supportSubquery="1" supportAdvancedDrill="1" xr:uid="{6862EF60-1173-486E-B9F1-FD92BE30E213}">
  <cacheSource type="external" connectionId="3"/>
  <cacheFields count="5">
    <cacheField name="[CareworkerAvailability].[Day].[Day]" caption="Day" numFmtId="0" hierarchy="9" level="1">
      <sharedItems count="1">
        <s v="Thursday"/>
      </sharedItems>
    </cacheField>
    <cacheField name="[Monthly_Info].[Careworker ID].[Careworker ID]" caption="Careworker ID" numFmtId="0" hierarchy="17" level="1">
      <sharedItems containsSemiMixedTypes="0" containsNonDate="0" containsString="0"/>
    </cacheField>
    <cacheField name="[Careworker_Profile].[Careworker ID].[Careworker ID]" caption="Careworker ID" numFmtId="0" level="1">
      <sharedItems containsSemiMixedTypes="0" containsNonDate="0" containsString="0"/>
    </cacheField>
    <cacheField name="[CareworkerAvailability].[Careworker ID].[Careworker ID]" caption="Careworker ID" numFmtId="0" hierarchy="8" level="1">
      <sharedItems count="3">
        <s v="CAON0009"/>
        <s v="CAON0011"/>
        <s v="CAON0033"/>
      </sharedItems>
    </cacheField>
    <cacheField name="[CareworkerAvailability].[Prefer Entry hour].[Prefer Entry hour]" caption="Prefer Entry hour" numFmtId="0" hierarchy="10" level="1">
      <sharedItems containsSemiMixedTypes="0" containsNonDate="0" containsDate="1" containsString="0" minDate="1899-12-30T07:00:00" maxDate="1899-12-30T07:00:00" count="1">
        <d v="1899-12-30T07:00:00"/>
      </sharedItems>
      <extLst>
        <ext xmlns:x15="http://schemas.microsoft.com/office/spreadsheetml/2010/11/main" uri="{4F2E5C28-24EA-4eb8-9CBF-B6C8F9C3D259}">
          <x15:cachedUniqueNames>
            <x15:cachedUniqueName index="0" name="[CareworkerAvailability].[Prefer Entry hour].&amp;[1899-12-30T07:00:00]"/>
          </x15:cachedUniqueNames>
        </ext>
      </extLst>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2" memberValueDatatype="130" unbalanced="0">
      <fieldsUsage count="2">
        <fieldUsage x="-1"/>
        <fieldUsage x="2"/>
      </fieldsUsage>
    </cacheHierarchy>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2" memberValueDatatype="130" unbalanced="0">
      <fieldsUsage count="2">
        <fieldUsage x="-1"/>
        <fieldUsage x="3"/>
      </fieldsUsage>
    </cacheHierarchy>
    <cacheHierarchy uniqueName="[CareworkerAvailability].[Day]" caption="Day" attribute="1" defaultMemberUniqueName="[CareworkerAvailability].[Day].[All]" allUniqueName="[CareworkerAvailability].[Day].[All]" dimensionUniqueName="[CareworkerAvailability]" displayFolder="" count="2" memberValueDatatype="130" unbalanced="0">
      <fieldsUsage count="2">
        <fieldUsage x="-1"/>
        <fieldUsage x="0"/>
      </fieldsUsage>
    </cacheHierarchy>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2" memberValueDatatype="7" unbalanced="0">
      <fieldsUsage count="2">
        <fieldUsage x="-1"/>
        <fieldUsage x="4"/>
      </fieldsUsage>
    </cacheHierarchy>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1"/>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0" memberValueDatatype="7" unbalanced="0"/>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0" memberValueDatatype="130" unbalanced="0"/>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hidden="1">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and" refreshedDate="44663.469086805555" createdVersion="5" refreshedVersion="7" minRefreshableVersion="3" recordCount="0" supportSubquery="1" supportAdvancedDrill="1" xr:uid="{D64C210F-F72E-4176-BE76-396710314648}">
  <cacheSource type="external" connectionId="3"/>
  <cacheFields count="4">
    <cacheField name="[Monthly_Info].[Careworker ID].[Careworker ID]" caption="Careworker ID" numFmtId="0" hierarchy="17" level="1">
      <sharedItems count="1">
        <s v="CAON0003"/>
      </sharedItems>
    </cacheField>
    <cacheField name="[Monthly_Info].[Month].[Month]" caption="Month" numFmtId="0" hierarchy="20" level="1">
      <sharedItems containsSemiMixedTypes="0" containsNonDate="0" containsString="0"/>
    </cacheField>
    <cacheField name="[Measures].[Count of Careworker ID 3]" caption="Count of Careworker ID 3" numFmtId="0" hierarchy="60" level="32767"/>
    <cacheField name="[sgc-cgt-2021-areas].[Service Area(s) - (Canada - Ontario)].[Service Area(s) - (Canada - Ontario)]" caption="Service Area(s) - (Canada - Ontario)" numFmtId="0" hierarchy="33" level="1">
      <sharedItems count="1">
        <s v="Nipissing"/>
      </sharedItems>
    </cacheField>
  </cacheFields>
  <cacheHierarchies count="67">
    <cacheHierarchy uniqueName="[Careworker_Profile].[Careworker ID]" caption="Careworker ID" attribute="1" defaultMemberUniqueName="[Careworker_Profile].[Careworker ID].[All]" allUniqueName="[Careworker_Profile].[Careworker ID].[All]" dimensionUniqueName="[Careworker_Profile]" displayFolder="" count="0" memberValueDatatype="130" unbalanced="0"/>
    <cacheHierarchy uniqueName="[Careworker_Profile].[Experience_Years]" caption="Experience_Years" attribute="1" defaultMemberUniqueName="[Careworker_Profile].[Experience_Years].[All]" allUniqueName="[Careworker_Profile].[Experience_Years].[All]" dimensionUniqueName="[Careworker_Profile]" displayFolder="" count="0" memberValueDatatype="130" unbalanced="0"/>
    <cacheHierarchy uniqueName="[Careworker_Profile].[Eduaction rand]" caption="Eduaction rand" attribute="1" defaultMemberUniqueName="[Careworker_Profile].[Eduaction rand].[All]" allUniqueName="[Careworker_Profile].[Eduaction rand].[All]" dimensionUniqueName="[Careworker_Profile]" displayFolder="" count="0" memberValueDatatype="130" unbalanced="0"/>
    <cacheHierarchy uniqueName="[Careworker_Profile].[Expertise]" caption="Expertise" attribute="1" defaultMemberUniqueName="[Careworker_Profile].[Expertise].[All]" allUniqueName="[Careworker_Profile].[Expertise].[All]" dimensionUniqueName="[Careworker_Profile]" displayFolder="" count="0" memberValueDatatype="130" unbalanced="0"/>
    <cacheHierarchy uniqueName="[Careworker_Profile].[Careworker Type A]" caption="Careworker Type A" attribute="1" defaultMemberUniqueName="[Careworker_Profile].[Careworker Type A].[All]" allUniqueName="[Careworker_Profile].[Careworker Type A].[All]" dimensionUniqueName="[Careworker_Profile]" displayFolder="" count="0" memberValueDatatype="130" unbalanced="0"/>
    <cacheHierarchy uniqueName="[Careworker_Profile].[Careworker Type B]" caption="Careworker Type B" attribute="1" defaultMemberUniqueName="[Careworker_Profile].[Careworker Type B].[All]" allUniqueName="[Careworker_Profile].[Careworker Type B].[All]" dimensionUniqueName="[Careworker_Profile]" displayFolder="" count="0" memberValueDatatype="130" unbalanced="0"/>
    <cacheHierarchy uniqueName="[Careworker_Profile].[Second Language]" caption="Second Language" attribute="1" defaultMemberUniqueName="[Careworker_Profile].[Second Language].[All]" allUniqueName="[Careworker_Profile].[Second Language].[All]" dimensionUniqueName="[Careworker_Profile]" displayFolder="" count="0" memberValueDatatype="130" unbalanced="0"/>
    <cacheHierarchy uniqueName="[Careworker_Profile].[Area (SGC)]" caption="Area (SGC)" attribute="1" defaultMemberUniqueName="[Careworker_Profile].[Area (SGC)].[All]" allUniqueName="[Careworker_Profile].[Area (SGC)].[All]" dimensionUniqueName="[Careworker_Profile]" displayFolder="" count="0" memberValueDatatype="20" unbalanced="0"/>
    <cacheHierarchy uniqueName="[CareworkerAvailability].[Careworker ID]" caption="Careworker ID" attribute="1" defaultMemberUniqueName="[CareworkerAvailability].[Careworker ID].[All]" allUniqueName="[CareworkerAvailability].[Careworker ID].[All]" dimensionUniqueName="[CareworkerAvailability]" displayFolder="" count="0" memberValueDatatype="130" unbalanced="0"/>
    <cacheHierarchy uniqueName="[CareworkerAvailability].[Day]" caption="Day" attribute="1" defaultMemberUniqueName="[CareworkerAvailability].[Day].[All]" allUniqueName="[CareworkerAvailability].[Day].[All]" dimensionUniqueName="[CareworkerAvailability]" displayFolder="" count="0" memberValueDatatype="130" unbalanced="0"/>
    <cacheHierarchy uniqueName="[CareworkerAvailability].[Prefer Entry hour]" caption="Prefer Entry hour" attribute="1" time="1" defaultMemberUniqueName="[CareworkerAvailability].[Prefer Entry hour].[All]" allUniqueName="[CareworkerAvailability].[Prefer Entry hour].[All]" dimensionUniqueName="[CareworkerAvailability]" displayFolder="" count="0" memberValueDatatype="7" unbalanced="0"/>
    <cacheHierarchy uniqueName="[CareworkerAvailability].[Prefer Exit hour]" caption="Prefer Exit hour" attribute="1" time="1" defaultMemberUniqueName="[CareworkerAvailability].[Prefer Exit hour].[All]" allUniqueName="[CareworkerAvailability].[Prefer Exit hour].[All]" dimensionUniqueName="[CareworkerAvailability]" displayFolder="" count="0" memberValueDatatype="7" unbalanced="0"/>
    <cacheHierarchy uniqueName="[CareworkerAvailability].[Prefer Entry hour (Hour)]" caption="Prefer Entry hour (Hour)" attribute="1" defaultMemberUniqueName="[CareworkerAvailability].[Prefer Entry hour (Hour)].[All]" allUniqueName="[CareworkerAvailability].[Prefer Entry hour (Hour)].[All]" dimensionUniqueName="[CareworkerAvailability]" displayFolder="" count="0" memberValueDatatype="130" unbalanced="0"/>
    <cacheHierarchy uniqueName="[CareworkerAvailability].[Prefer Exit hour (Hour)]" caption="Prefer Exit hour (Hour)" attribute="1" defaultMemberUniqueName="[CareworkerAvailability].[Prefer Exit hour (Hour)].[All]" allUniqueName="[CareworkerAvailability].[Prefer Exit hour (Hour)].[All]" dimensionUniqueName="[CareworkerAvailability]" displayFolder="" count="0" memberValueDatatype="130" unbalanced="0"/>
    <cacheHierarchy uniqueName="[CareworkerVisitPreferences].[Careworker ID]" caption="Careworker ID" attribute="1" defaultMemberUniqueName="[CareworkerVisitPreferences].[Careworker ID].[All]" allUniqueName="[CareworkerVisitPreferences].[Careworker ID].[All]" dimensionUniqueName="[CareworkerVisitPreferences]" displayFolder="" count="0" memberValueDatatype="130" unbalanced="0"/>
    <cacheHierarchy uniqueName="[CareworkerVisitPreferences].[Preferences - Duration of Visit]" caption="Preferences - Duration of Visit" attribute="1" defaultMemberUniqueName="[CareworkerVisitPreferences].[Preferences - Duration of Visit].[All]" allUniqueName="[CareworkerVisitPreferences].[Preferences - Duration of Visit].[All]" dimensionUniqueName="[CareworkerVisitPreferences]" displayFolder="" count="0" memberValueDatatype="5" unbalanced="0"/>
    <cacheHierarchy uniqueName="[CareworkerVisitPreferences].[Preferences - Frequency of Visits per Week]" caption="Preferences - Frequency of Visits per Week" attribute="1" defaultMemberUniqueName="[CareworkerVisitPreferences].[Preferences - Frequency of Visits per Week].[All]" allUniqueName="[CareworkerVisitPreferences].[Preferences - Frequency of Visits per Week].[All]" dimensionUniqueName="[CareworkerVisitPreferences]" displayFolder="" count="0" memberValueDatatype="20" unbalanced="0"/>
    <cacheHierarchy uniqueName="[Monthly_Info].[Careworker ID]" caption="Careworker ID" attribute="1" defaultMemberUniqueName="[Monthly_Info].[Careworker ID].[All]" allUniqueName="[Monthly_Info].[Careworker ID].[All]" dimensionUniqueName="[Monthly_Info]" displayFolder="" count="2" memberValueDatatype="130" unbalanced="0">
      <fieldsUsage count="2">
        <fieldUsage x="-1"/>
        <fieldUsage x="0"/>
      </fieldsUsage>
    </cacheHierarchy>
    <cacheHierarchy uniqueName="[Monthly_Info].[Year]" caption="Year" attribute="1" defaultMemberUniqueName="[Monthly_Info].[Year].[All]" allUniqueName="[Monthly_Info].[Year].[All]" dimensionUniqueName="[Monthly_Info]" displayFolder="" count="0" memberValueDatatype="20" unbalanced="0"/>
    <cacheHierarchy uniqueName="[Monthly_Info].[Month Num]" caption="Month Num" attribute="1" defaultMemberUniqueName="[Monthly_Info].[Month Num].[All]" allUniqueName="[Monthly_Info].[Month Num].[All]" dimensionUniqueName="[Monthly_Info]" displayFolder="" count="0" memberValueDatatype="20" unbalanced="0"/>
    <cacheHierarchy uniqueName="[Monthly_Info].[Month]" caption="Month" attribute="1" time="1" defaultMemberUniqueName="[Monthly_Info].[Month].[All]" allUniqueName="[Monthly_Info].[Month].[All]" dimensionUniqueName="[Monthly_Info]" displayFolder="" count="2" memberValueDatatype="7" unbalanced="0">
      <fieldsUsage count="2">
        <fieldUsage x="-1"/>
        <fieldUsage x="1"/>
      </fieldsUsage>
    </cacheHierarchy>
    <cacheHierarchy uniqueName="[Monthly_Info].[Hours Logged]" caption="Hours Logged" attribute="1" defaultMemberUniqueName="[Monthly_Info].[Hours Logged].[All]" allUniqueName="[Monthly_Info].[Hours Logged].[All]" dimensionUniqueName="[Monthly_Info]" displayFolder="" count="0" memberValueDatatype="20" unbalanced="0"/>
    <cacheHierarchy uniqueName="[Monthly_Info].[Avg. Hours / Visit]" caption="Avg. Hours / Visit" attribute="1" defaultMemberUniqueName="[Monthly_Info].[Avg. Hours / Visit].[All]" allUniqueName="[Monthly_Info].[Avg. Hours / Visit].[All]" dimensionUniqueName="[Monthly_Info]" displayFolder="" count="0" memberValueDatatype="5" unbalanced="0"/>
    <cacheHierarchy uniqueName="[Monthly_Info].[Visits]" caption="Visits" attribute="1" defaultMemberUniqueName="[Monthly_Info].[Visits].[All]" allUniqueName="[Monthly_Info].[Visits].[All]" dimensionUniqueName="[Monthly_Info]" displayFolder="" count="0" memberValueDatatype="5" unbalanced="0"/>
    <cacheHierarchy uniqueName="[Monthly_Info].[Avg. Hourly Rate]" caption="Avg. Hourly Rate" attribute="1" defaultMemberUniqueName="[Monthly_Info].[Avg. Hourly Rate].[All]" allUniqueName="[Monthly_Info].[Avg. Hourly Rate].[All]" dimensionUniqueName="[Monthly_Info]" displayFolder="" count="0" memberValueDatatype="20" unbalanced="0"/>
    <cacheHierarchy uniqueName="[Monthly_Info].[Revenue]" caption="Revenue" attribute="1" defaultMemberUniqueName="[Monthly_Info].[Revenue].[All]" allUniqueName="[Monthly_Info].[Revenue].[All]" dimensionUniqueName="[Monthly_Info]" displayFolder="" count="0" memberValueDatatype="20" unbalanced="0"/>
    <cacheHierarchy uniqueName="[Monthly_Info].[Corp. Fee Rate]" caption="Corp. Fee Rate" attribute="1" defaultMemberUniqueName="[Monthly_Info].[Corp. Fee Rate].[All]" allUniqueName="[Monthly_Info].[Corp. Fee Rate].[All]" dimensionUniqueName="[Monthly_Info]" displayFolder="" count="0" memberValueDatatype="5" unbalanced="0"/>
    <cacheHierarchy uniqueName="[Monthly_Info].[Care Worker Earnings]" caption="Care Worker Earnings" attribute="1" defaultMemberUniqueName="[Monthly_Info].[Care Worker Earnings].[All]" allUniqueName="[Monthly_Info].[Care Worker Earnings].[All]" dimensionUniqueName="[Monthly_Info]" displayFolder="" count="0" memberValueDatatype="5" unbalanced="0"/>
    <cacheHierarchy uniqueName="[Monthly_Info].[Corp. Fee]" caption="Corp. Fee" attribute="1" defaultMemberUniqueName="[Monthly_Info].[Corp. Fee].[All]" allUniqueName="[Monthly_Info].[Corp. Fee].[All]" dimensionUniqueName="[Monthly_Info]" displayFolder="" count="0" memberValueDatatype="5" unbalanced="0"/>
    <cacheHierarchy uniqueName="[Rolliing_Calendar].[Date]" caption="Date" attribute="1" defaultMemberUniqueName="[Rolliing_Calendar].[Date].[All]" allUniqueName="[Rolliing_Calendar].[Date].[All]" dimensionUniqueName="[Rolliing_Calendar]" displayFolder="" count="0" memberValueDatatype="130" unbalanced="0"/>
    <cacheHierarchy uniqueName="[Rolliing_Calendar].[Year]" caption="Year" attribute="1" defaultMemberUniqueName="[Rolliing_Calendar].[Year].[All]" allUniqueName="[Rolliing_Calendar].[Year].[All]" dimensionUniqueName="[Rolliing_Calendar]" displayFolder="" count="0" memberValueDatatype="20" unbalanced="0"/>
    <cacheHierarchy uniqueName="[Rolliing_Calendar].[Month]" caption="Month" attribute="1" defaultMemberUniqueName="[Rolliing_Calendar].[Month].[All]" allUniqueName="[Rolliing_Calendar].[Month].[All]" dimensionUniqueName="[Rolliing_Calendar]" displayFolder="" count="0" memberValueDatatype="20" unbalanced="0"/>
    <cacheHierarchy uniqueName="[Rolliing_Calendar].[Month Name]" caption="Month Name" attribute="1" defaultMemberUniqueName="[Rolliing_Calendar].[Month Name].[All]" allUniqueName="[Rolliing_Calendar].[Month Name].[All]" dimensionUniqueName="[Rolliing_Calendar]" displayFolder="" count="0" memberValueDatatype="130" unbalanced="0"/>
    <cacheHierarchy uniqueName="[sgc-cgt-2021-areas].[Service Area(s) - (Canada - Ontario)]" caption="Service Area(s) - (Canada - Ontario)" attribute="1" defaultMemberUniqueName="[sgc-cgt-2021-areas].[Service Area(s) - (Canada - Ontario)].[All]" allUniqueName="[sgc-cgt-2021-areas].[Service Area(s) - (Canada - Ontario)].[All]" dimensionUniqueName="[sgc-cgt-2021-areas]" displayFolder="" count="2" memberValueDatatype="130" unbalanced="0">
      <fieldsUsage count="2">
        <fieldUsage x="-1"/>
        <fieldUsage x="3"/>
      </fieldsUsage>
    </cacheHierarchy>
    <cacheHierarchy uniqueName="[sgc-cgt-2021-areas].[ID]" caption="ID" attribute="1" defaultMemberUniqueName="[sgc-cgt-2021-areas].[ID].[All]" allUniqueName="[sgc-cgt-2021-areas].[ID].[All]" dimensionUniqueName="[sgc-cgt-2021-areas]" displayFolder="" count="0" memberValueDatatype="3" unbalanced="0"/>
    <cacheHierarchy uniqueName="[Monthly_Info].[Month (Month Index)]" caption="Month (Month Index)" attribute="1" defaultMemberUniqueName="[Monthly_Info].[Month (Month Index)].[All]" allUniqueName="[Monthly_Info].[Month (Month Index)].[All]" dimensionUniqueName="[Monthly_Info]" displayFolder="" count="0" memberValueDatatype="20" unbalanced="0" hidden="1"/>
    <cacheHierarchy uniqueName="[Monthly_Info].[Month (Month)]" caption="Month (Month)" attribute="1" defaultMemberUniqueName="[Monthly_Info].[Month (Month)].[All]" allUniqueName="[Monthly_Info].[Month (Month)].[All]" dimensionUniqueName="[Monthly_Info]" displayFolder="" count="0" memberValueDatatype="130" unbalanced="0" hidden="1"/>
    <cacheHierarchy uniqueName="[Measures].[Total CW Earnings]" caption="Total CW Earnings" measure="1" displayFolder="" measureGroup="Monthly_Info" count="0"/>
    <cacheHierarchy uniqueName="[Measures].[Total Revenue]" caption="Total Revenue" measure="1" displayFolder="" measureGroup="Monthly_Info" count="0"/>
    <cacheHierarchy uniqueName="[Measures].[Total Corporation Fee]" caption="Total Corporation Fee" measure="1" displayFolder="" measureGroup="Monthly_Info" count="0"/>
    <cacheHierarchy uniqueName="[Measures].[__XL_Count Careworker_Profile]" caption="__XL_Count Careworker_Profile" measure="1" displayFolder="" measureGroup="Careworker_Profile" count="0" hidden="1"/>
    <cacheHierarchy uniqueName="[Measures].[__XL_Count Monthly_Info]" caption="__XL_Count Monthly_Info" measure="1" displayFolder="" measureGroup="Monthly_Info" count="0" hidden="1"/>
    <cacheHierarchy uniqueName="[Measures].[__XL_Count Rolliing_Calendar]" caption="__XL_Count Rolliing_Calendar" measure="1" displayFolder="" measureGroup="Rolliing_Calendar" count="0" hidden="1"/>
    <cacheHierarchy uniqueName="[Measures].[__XL_Count CareworkerVisitPreferences]" caption="__XL_Count CareworkerVisitPreferences" measure="1" displayFolder="" measureGroup="CareworkerVisitPreferences" count="0" hidden="1"/>
    <cacheHierarchy uniqueName="[Measures].[__XL_Count CareworkerAvailability]" caption="__XL_Count CareworkerAvailability" measure="1" displayFolder="" measureGroup="CareworkerAvailability" count="0" hidden="1"/>
    <cacheHierarchy uniqueName="[Measures].[__XL_Count sgc-cgt-2021-areas]" caption="__XL_Count sgc-cgt-2021-areas" measure="1" displayFolder="" measureGroup="sgc-cgt-2021-areas" count="0" hidden="1"/>
    <cacheHierarchy uniqueName="[Measures].[__No measures defined]" caption="__No measures defined" measure="1" displayFolder="" count="0" hidden="1"/>
    <cacheHierarchy uniqueName="[Measures].[Sum of Year]" caption="Sum of Year" measure="1" displayFolder="" measureGroup="Monthly_Info" count="0" hidden="1">
      <extLst>
        <ext xmlns:x15="http://schemas.microsoft.com/office/spreadsheetml/2010/11/main" uri="{B97F6D7D-B522-45F9-BDA1-12C45D357490}">
          <x15:cacheHierarchy aggregatedColumn="18"/>
        </ext>
      </extLst>
    </cacheHierarchy>
    <cacheHierarchy uniqueName="[Measures].[Sum of Avg. Hours / Visit]" caption="Sum of Avg. Hours / Visit" measure="1" displayFolder="" measureGroup="Monthly_Info"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Monthly_Info" count="0" hidden="1">
      <extLst>
        <ext xmlns:x15="http://schemas.microsoft.com/office/spreadsheetml/2010/11/main" uri="{B97F6D7D-B522-45F9-BDA1-12C45D357490}">
          <x15:cacheHierarchy aggregatedColumn="25"/>
        </ext>
      </extLst>
    </cacheHierarchy>
    <cacheHierarchy uniqueName="[Measures].[Sum of Hours Logged]" caption="Sum of Hours Logged" measure="1" displayFolder="" measureGroup="Monthly_Info" count="0" hidden="1">
      <extLst>
        <ext xmlns:x15="http://schemas.microsoft.com/office/spreadsheetml/2010/11/main" uri="{B97F6D7D-B522-45F9-BDA1-12C45D357490}">
          <x15:cacheHierarchy aggregatedColumn="21"/>
        </ext>
      </extLst>
    </cacheHierarchy>
    <cacheHierarchy uniqueName="[Measures].[Sum of Avg. Hourly Rate]" caption="Sum of Avg. Hourly Rate" measure="1" displayFolder="" measureGroup="Monthly_Info" count="0" hidden="1">
      <extLst>
        <ext xmlns:x15="http://schemas.microsoft.com/office/spreadsheetml/2010/11/main" uri="{B97F6D7D-B522-45F9-BDA1-12C45D357490}">
          <x15:cacheHierarchy aggregatedColumn="24"/>
        </ext>
      </extLst>
    </cacheHierarchy>
    <cacheHierarchy uniqueName="[Measures].[Sum of Visits]" caption="Sum of Visits" measure="1" displayFolder="" measureGroup="Monthly_Info" count="0" hidden="1">
      <extLst>
        <ext xmlns:x15="http://schemas.microsoft.com/office/spreadsheetml/2010/11/main" uri="{B97F6D7D-B522-45F9-BDA1-12C45D357490}">
          <x15:cacheHierarchy aggregatedColumn="23"/>
        </ext>
      </extLst>
    </cacheHierarchy>
    <cacheHierarchy uniqueName="[Measures].[Sum of Corp. Fee Rate]" caption="Sum of Corp. Fee Rate" measure="1" displayFolder="" measureGroup="Monthly_Info" count="0" hidden="1">
      <extLst>
        <ext xmlns:x15="http://schemas.microsoft.com/office/spreadsheetml/2010/11/main" uri="{B97F6D7D-B522-45F9-BDA1-12C45D357490}">
          <x15:cacheHierarchy aggregatedColumn="26"/>
        </ext>
      </extLst>
    </cacheHierarchy>
    <cacheHierarchy uniqueName="[Measures].[Sum of Care Worker Earnings]" caption="Sum of Care Worker Earnings" measure="1" displayFolder="" measureGroup="Monthly_Info" count="0" hidden="1">
      <extLst>
        <ext xmlns:x15="http://schemas.microsoft.com/office/spreadsheetml/2010/11/main" uri="{B97F6D7D-B522-45F9-BDA1-12C45D357490}">
          <x15:cacheHierarchy aggregatedColumn="27"/>
        </ext>
      </extLst>
    </cacheHierarchy>
    <cacheHierarchy uniqueName="[Measures].[Sum of Corp. Fee]" caption="Sum of Corp. Fee" measure="1" displayFolder="" measureGroup="Monthly_Info" count="0" hidden="1">
      <extLst>
        <ext xmlns:x15="http://schemas.microsoft.com/office/spreadsheetml/2010/11/main" uri="{B97F6D7D-B522-45F9-BDA1-12C45D357490}">
          <x15:cacheHierarchy aggregatedColumn="28"/>
        </ext>
      </extLst>
    </cacheHierarchy>
    <cacheHierarchy uniqueName="[Measures].[Sum of Month]" caption="Sum of Month" measure="1" displayFolder="" measureGroup="Rolliing_Calendar" count="0" hidden="1">
      <extLst>
        <ext xmlns:x15="http://schemas.microsoft.com/office/spreadsheetml/2010/11/main" uri="{B97F6D7D-B522-45F9-BDA1-12C45D357490}">
          <x15:cacheHierarchy aggregatedColumn="31"/>
        </ext>
      </extLst>
    </cacheHierarchy>
    <cacheHierarchy uniqueName="[Measures].[Count of Eduaction rand]" caption="Count of Eduaction rand" measure="1" displayFolder="" measureGroup="Careworker_Profile" count="0" hidden="1">
      <extLst>
        <ext xmlns:x15="http://schemas.microsoft.com/office/spreadsheetml/2010/11/main" uri="{B97F6D7D-B522-45F9-BDA1-12C45D357490}">
          <x15:cacheHierarchy aggregatedColumn="2"/>
        </ext>
      </extLst>
    </cacheHierarchy>
    <cacheHierarchy uniqueName="[Measures].[Count of Experience_Years]" caption="Count of Experience_Years" measure="1" displayFolder="" measureGroup="Careworker_Profile" count="0" hidden="1">
      <extLst>
        <ext xmlns:x15="http://schemas.microsoft.com/office/spreadsheetml/2010/11/main" uri="{B97F6D7D-B522-45F9-BDA1-12C45D357490}">
          <x15:cacheHierarchy aggregatedColumn="1"/>
        </ext>
      </extLst>
    </cacheHierarchy>
    <cacheHierarchy uniqueName="[Measures].[Count of Careworker ID 2]" caption="Count of Careworker ID 2" measure="1" displayFolder="" measureGroup="Careworker_Profile" count="0" hidden="1">
      <extLst>
        <ext xmlns:x15="http://schemas.microsoft.com/office/spreadsheetml/2010/11/main" uri="{B97F6D7D-B522-45F9-BDA1-12C45D357490}">
          <x15:cacheHierarchy aggregatedColumn="0"/>
        </ext>
      </extLst>
    </cacheHierarchy>
    <cacheHierarchy uniqueName="[Measures].[Count of Careworker ID 3]" caption="Count of Careworker ID 3" measure="1" displayFolder="" measureGroup="Monthly_Info"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Area (SGC)]" caption="Sum of Area (SGC)" measure="1" displayFolder="" measureGroup="Careworker_Profile" count="0" hidden="1">
      <extLst>
        <ext xmlns:x15="http://schemas.microsoft.com/office/spreadsheetml/2010/11/main" uri="{B97F6D7D-B522-45F9-BDA1-12C45D357490}">
          <x15:cacheHierarchy aggregatedColumn="7"/>
        </ext>
      </extLst>
    </cacheHierarchy>
    <cacheHierarchy uniqueName="[Measures].[Count of Careworker ID]" caption="Count of Careworker ID" measure="1" displayFolder="" measureGroup="CareworkerAvailability" count="0" hidden="1">
      <extLst>
        <ext xmlns:x15="http://schemas.microsoft.com/office/spreadsheetml/2010/11/main" uri="{B97F6D7D-B522-45F9-BDA1-12C45D357490}">
          <x15:cacheHierarchy aggregatedColumn="8"/>
        </ext>
      </extLst>
    </cacheHierarchy>
    <cacheHierarchy uniqueName="[Measures].[Count of Second Language]" caption="Count of Second Language" measure="1" displayFolder="" measureGroup="Careworker_Profile" count="0" hidden="1">
      <extLst>
        <ext xmlns:x15="http://schemas.microsoft.com/office/spreadsheetml/2010/11/main" uri="{B97F6D7D-B522-45F9-BDA1-12C45D357490}">
          <x15:cacheHierarchy aggregatedColumn="6"/>
        </ext>
      </extLst>
    </cacheHierarchy>
    <cacheHierarchy uniqueName="[Measures].[Count of Prefer Entry hour]" caption="Count of Prefer Entry hour" measure="1" displayFolder="" measureGroup="CareworkerAvailability" count="0" hidden="1">
      <extLst>
        <ext xmlns:x15="http://schemas.microsoft.com/office/spreadsheetml/2010/11/main" uri="{B97F6D7D-B522-45F9-BDA1-12C45D357490}">
          <x15:cacheHierarchy aggregatedColumn="10"/>
        </ext>
      </extLst>
    </cacheHierarchy>
    <cacheHierarchy uniqueName="[Measures].[Count of Careworker ID 4]" caption="Count of Careworker ID 4" measure="1" displayFolder="" measureGroup="CareworkerVisitPreferences" count="0" hidden="1">
      <extLst>
        <ext xmlns:x15="http://schemas.microsoft.com/office/spreadsheetml/2010/11/main" uri="{B97F6D7D-B522-45F9-BDA1-12C45D357490}">
          <x15:cacheHierarchy aggregatedColumn="14"/>
        </ext>
      </extLst>
    </cacheHierarchy>
    <cacheHierarchy uniqueName="[Measures].[Sum of Preferences - Duration of Visit]" caption="Sum of Preferences - Duration of Visit" measure="1" displayFolder="" measureGroup="CareworkerVisitPreferences" count="0" hidden="1">
      <extLst>
        <ext xmlns:x15="http://schemas.microsoft.com/office/spreadsheetml/2010/11/main" uri="{B97F6D7D-B522-45F9-BDA1-12C45D357490}">
          <x15:cacheHierarchy aggregatedColumn="15"/>
        </ext>
      </extLst>
    </cacheHierarchy>
  </cacheHierarchies>
  <kpis count="0"/>
  <dimensions count="7">
    <dimension name="Careworker_Profile" uniqueName="[Careworker_Profile]" caption="Careworker_Profile"/>
    <dimension name="CareworkerAvailability" uniqueName="[CareworkerAvailability]" caption="CareworkerAvailability"/>
    <dimension name="CareworkerVisitPreferences" uniqueName="[CareworkerVisitPreferences]" caption="CareworkerVisitPreferences"/>
    <dimension measure="1" name="Measures" uniqueName="[Measures]" caption="Measures"/>
    <dimension name="Monthly_Info" uniqueName="[Monthly_Info]" caption="Monthly_Info"/>
    <dimension name="Rolliing_Calendar" uniqueName="[Rolliing_Calendar]" caption="Rolliing_Calendar"/>
    <dimension name="sgc-cgt-2021-areas" uniqueName="[sgc-cgt-2021-areas]" caption="sgc-cgt-2021-areas"/>
  </dimensions>
  <measureGroups count="6">
    <measureGroup name="Careworker_Profile" caption="Careworker_Profile"/>
    <measureGroup name="CareworkerAvailability" caption="CareworkerAvailability"/>
    <measureGroup name="CareworkerVisitPreferences" caption="CareworkerVisitPreferences"/>
    <measureGroup name="Monthly_Info" caption="Monthly_Info"/>
    <measureGroup name="Rolliing_Calendar" caption="Rolliing_Calendar"/>
    <measureGroup name="sgc-cgt-2021-areas" caption="sgc-cgt-2021-areas"/>
  </measureGroups>
  <maps count="13">
    <map measureGroup="0" dimension="0"/>
    <map measureGroup="0" dimension="6"/>
    <map measureGroup="1" dimension="0"/>
    <map measureGroup="1" dimension="1"/>
    <map measureGroup="1" dimension="2"/>
    <map measureGroup="1" dimension="6"/>
    <map measureGroup="2" dimension="2"/>
    <map measureGroup="3" dimension="0"/>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8D9BA6-589A-46D2-A253-9CF43B494C52}" name="Rev-CFee-CWEarn-Month" cacheId="1195" applyNumberFormats="0" applyBorderFormats="0" applyFontFormats="0" applyPatternFormats="0" applyAlignmentFormats="0" applyWidthHeightFormats="1" dataCaption="Values" grandTotalCaption="Total" tag="05eb469e-e2ee-497d-995d-2fc794b611f5" updatedVersion="7" minRefreshableVersion="5" useAutoFormatting="1" subtotalHiddenItems="1" itemPrintTitles="1" createdVersion="5" indent="0" showHeaders="0" outline="1" outlineData="1" multipleFieldFilters="0" chartFormat="18">
  <location ref="B3:E11" firstHeaderRow="0" firstDataRow="1" firstDataCol="1" rowPageCount="1" colPageCount="1"/>
  <pivotFields count="6">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items count="7">
        <item x="0" e="0"/>
        <item x="1" e="0"/>
        <item x="2" e="0"/>
        <item x="3" e="0"/>
        <item x="4" e="0"/>
        <item x="5" e="0"/>
        <item x="6" e="0"/>
      </items>
    </pivotField>
  </pivotFields>
  <rowFields count="2">
    <field x="5"/>
    <field x="4"/>
  </rowFields>
  <rowItems count="8">
    <i>
      <x/>
    </i>
    <i>
      <x v="1"/>
    </i>
    <i>
      <x v="2"/>
    </i>
    <i>
      <x v="3"/>
    </i>
    <i>
      <x v="4"/>
    </i>
    <i>
      <x v="5"/>
    </i>
    <i>
      <x v="6"/>
    </i>
    <i t="grand">
      <x/>
    </i>
  </rowItems>
  <colFields count="1">
    <field x="-2"/>
  </colFields>
  <colItems count="3">
    <i>
      <x/>
    </i>
    <i i="1">
      <x v="1"/>
    </i>
    <i i="2">
      <x v="2"/>
    </i>
  </colItems>
  <pageFields count="1">
    <pageField fld="3" hier="17" name="[Monthly_Info].[Careworker ID].&amp;[CAON0003]" cap="CAON0003"/>
  </pageFields>
  <dataFields count="3">
    <dataField fld="0" subtotal="count" baseField="0" baseItem="0"/>
    <dataField fld="1" subtotal="count" baseField="0" baseItem="0"/>
    <dataFiel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ly_Info].[Careworker ID].&amp;[CAON0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91" name="[Monthly_Info].[Month]">
      <autoFilter ref="A1">
        <filterColumn colId="0">
          <customFilters and="1">
            <customFilter operator="greaterThanOrEqual" val="44256"/>
            <customFilter operator="lessThanOrEqual" val="44469"/>
          </customFilters>
        </filterColumn>
      </autoFilter>
      <extLst>
        <ext xmlns:x15="http://schemas.microsoft.com/office/spreadsheetml/2010/11/main" uri="{0605FD5F-26C8-4aeb-8148-2DB25E43C511}">
          <x15:pivotFilter useWholeDay="1"/>
        </ext>
      </extLst>
    </filter>
  </filters>
  <rowHierarchiesUsage count="2">
    <rowHierarchyUsage hierarchyUsage="36"/>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olliing_Calendar]"/>
        <x15:activeTabTopLevelEntity name="[Monthly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A65FDC-5E31-485D-95C3-EB8E74081DFB}" name="PivotTable21" cacheId="1243" applyNumberFormats="0" applyBorderFormats="0" applyFontFormats="0" applyPatternFormats="0" applyAlignmentFormats="0" applyWidthHeightFormats="1" dataCaption="Values" tag="119758bb-46d9-4230-86c8-640bca2ba2be" updatedVersion="7" minRefreshableVersion="5" showDrill="0" useAutoFormatting="1" subtotalHiddenItems="1" rowGrandTotals="0" colGrandTotals="0" itemPrintTitles="1" createdVersion="5" indent="0" outline="1" outlineData="1" multipleFieldFilters="0" chartFormat="23" rowHeaderCaption="">
  <location ref="B33:C38" firstHeaderRow="1" firstDataRow="1" firstDataCol="1"/>
  <pivotFields count="6">
    <pivotField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5">
    <i>
      <x v="2"/>
    </i>
    <i>
      <x/>
    </i>
    <i>
      <x v="3"/>
    </i>
    <i>
      <x v="1"/>
    </i>
    <i>
      <x v="4"/>
    </i>
  </rowItems>
  <colItems count="1">
    <i/>
  </colItems>
  <dataFields count="1">
    <dataField name="Count of Careworker ID" fld="3" subtotal="count" baseField="2" baseItem="0"/>
  </dataFields>
  <formats count="1">
    <format dxfId="112">
      <pivotArea outline="0" fieldPosition="0">
        <references count="1">
          <reference field="4294967294" count="1">
            <x v="0"/>
          </reference>
        </references>
      </pivotArea>
    </format>
  </formats>
  <chartFormats count="4">
    <chartFormat chart="9"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67">
    <pivotHierarchy dragToData="1"/>
    <pivotHierarchy dragToData="1"/>
    <pivotHierarchy multipleItemSelectionAllowed="1" dragToData="1">
      <members count="1" level="1">
        <member name="[Careworker_Profile].[Eduaction rand].&amp;[Mast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filters count="1">
    <filter fld="1" type="dateBetween" evalOrder="-1" id="22" name="[Monthly_Info].[Date]">
      <autoFilter ref="A1">
        <filterColumn colId="0">
          <customFilters and="1">
            <customFilter operator="greaterThanOrEqual" val="44256"/>
            <customFilter operator="lessThanOrEqual" val="44530"/>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_Profile]"/>
        <x15:activeTabTopLevelEntity name="[Monthly_Info]"/>
        <x15:activeTabTopLevelEntity name="[sgc-cgt-2021-are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46C2BD-D106-465E-A3B1-E60DACB3C6DA}" name="PivotTable12" cacheId="1240" applyNumberFormats="0" applyBorderFormats="0" applyFontFormats="0" applyPatternFormats="0" applyAlignmentFormats="0" applyWidthHeightFormats="1" dataCaption="Values" tag="472e6d3d-698e-4d2e-89af-b6493d616edc" updatedVersion="7" minRefreshableVersion="5" showDrill="0" useAutoFormatting="1" subtotalHiddenItems="1" rowGrandTotals="0" colGrandTotals="0" itemPrintTitles="1" createdVersion="5" indent="0" outline="1" outlineData="1" multipleFieldFilters="0" chartFormat="19" rowHeaderCaption="">
  <location ref="B14:C19" firstHeaderRow="1" firstDataRow="1" firstDataCol="1"/>
  <pivotFields count="5">
    <pivotField allDrilled="1" subtotalTop="0" showAll="0" dataSourceSort="1" defaultSubtotal="0" defaultAttributeDrillState="1">
      <items count="1">
        <item s="1" x="0"/>
      </items>
    </pivotField>
    <pivotField allDrilled="1" subtotalTop="0" showAll="0" dataSourceSort="1" defaultSubtotal="0" defaultAttributeDrillState="1"/>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5">
    <i>
      <x v="2"/>
    </i>
    <i>
      <x/>
    </i>
    <i>
      <x v="3"/>
    </i>
    <i>
      <x v="1"/>
    </i>
    <i>
      <x v="4"/>
    </i>
  </rowItems>
  <colItems count="1">
    <i/>
  </colItems>
  <dataFields count="1">
    <dataField name="Count of Careworker ID" fld="3" subtotal="count" baseField="2" baseItem="0"/>
  </dataFields>
  <formats count="1">
    <format dxfId="113">
      <pivotArea outline="0" fieldPosition="0">
        <references count="1">
          <reference field="4294967294" count="1">
            <x v="0"/>
          </reference>
        </references>
      </pivotArea>
    </format>
  </formats>
  <chartFormats count="3">
    <chartFormat chart="9"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2" count="1" selected="0">
            <x v="5"/>
          </reference>
        </references>
      </pivotArea>
    </chartFormat>
  </chartFormats>
  <pivotHierarchies count="67">
    <pivotHierarchy dragToData="1"/>
    <pivotHierarchy dragToData="1"/>
    <pivotHierarchy multipleItemSelectionAllowed="1" dragToData="1">
      <members count="1" level="1">
        <member name="[Careworker_Profile].[Eduaction rand].&amp;[Mast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filters count="1">
    <filter fld="1" type="dateBetween" evalOrder="-1" id="22" name="[Monthly_Info].[Date]">
      <autoFilter ref="A1">
        <filterColumn colId="0">
          <customFilters and="1">
            <customFilter operator="greaterThanOrEqual" val="44256"/>
            <customFilter operator="lessThanOrEqual" val="44530"/>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_Profile]"/>
        <x15:activeTabTopLevelEntity name="[Monthly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B9E96EC-9E81-419D-B7FA-6C301BAD40BB}" name="PivotTable6" cacheId="1231" applyNumberFormats="0" applyBorderFormats="0" applyFontFormats="0" applyPatternFormats="0" applyAlignmentFormats="0" applyWidthHeightFormats="1" dataCaption="Values" tag="dc24fc18-80ff-4f45-8d99-c85d633d17ef" updatedVersion="7" minRefreshableVersion="5" useAutoFormatting="1" subtotalHiddenItems="1" itemPrintTitles="1" createdVersion="5" indent="0" outline="1" outlineData="1" multipleFieldFilters="0" chartFormat="6">
  <location ref="L4:N10" firstHeaderRow="0" firstDataRow="1" firstDataCol="1"/>
  <pivotFields count="6">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Count of Careworkers" fld="3" subtotal="count" baseField="0" baseItem="0"/>
    <dataField fld="1" subtotal="count" baseField="0" baseItem="0"/>
  </dataFields>
  <formats count="1">
    <format dxfId="114">
      <pivotArea dataOnly="0" outline="0" fieldPosition="0">
        <references count="1">
          <reference field="4294967294" count="1">
            <x v="1"/>
          </reference>
        </references>
      </pivotArea>
    </format>
  </formats>
  <chartFormats count="2">
    <chartFormat chart="2" format="40" series="1">
      <pivotArea type="data" outline="0" fieldPosition="0">
        <references count="1">
          <reference field="4294967294" count="1" selected="0">
            <x v="1"/>
          </reference>
        </references>
      </pivotArea>
    </chartFormat>
    <chartFormat chart="2" format="42" series="1">
      <pivotArea type="data" outline="0" fieldPosition="0">
        <references count="1">
          <reference field="4294967294" count="1" selected="0">
            <x v="0"/>
          </reference>
        </references>
      </pivotArea>
    </chartFormat>
  </chartFormats>
  <pivotHierarchies count="67">
    <pivotHierarchy dragToData="1"/>
    <pivotHierarchy dragToData="1"/>
    <pivotHierarchy multipleItemSelectionAllowed="1" dragToData="1">
      <members count="1" level="1">
        <member name="[Careworker_Profile].[Eduaction rand].&amp;[Mast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18" name="[Monthly_Info].[Date]">
      <autoFilter ref="A1">
        <filterColumn colId="0">
          <customFilters and="1">
            <customFilter operator="greaterThanOrEqual" val="44501"/>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_Profile]"/>
        <x15:activeTabTopLevelEntity name="[Monthly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5A98B3-DE5C-4C9E-BD36-92F781B45B3A}" name="PivotTable20" cacheId="1105" applyNumberFormats="0" applyBorderFormats="0" applyFontFormats="0" applyPatternFormats="0" applyAlignmentFormats="0" applyWidthHeightFormats="1" dataCaption="Values" tag="af740aec-30f0-4ddb-b8f2-323bb5f0db8b" updatedVersion="7" minRefreshableVersion="3" showDrill="0" useAutoFormatting="1" subtotalHiddenItems="1" rowGrandTotals="0" colGrandTotals="0" itemPrintTitles="1" createdVersion="5" indent="0" outline="1" outlineData="1" multipleFieldFilters="0" rowHeaderCaption="Available careworkers">
  <location ref="J7:J12" firstHeaderRow="1" firstDataRow="1" firstDataCol="1"/>
  <pivotFields count="5">
    <pivotField axis="axisRow" allDrilled="1" subtotalTop="0" showAll="0" nonAutoSortDefaul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s>
  <rowFields count="3">
    <field x="0"/>
    <field x="4"/>
    <field x="3"/>
  </rowFields>
  <rowItems count="5">
    <i>
      <x/>
    </i>
    <i r="1">
      <x/>
    </i>
    <i r="2">
      <x/>
    </i>
    <i r="2">
      <x v="1"/>
    </i>
    <i r="2">
      <x v="2"/>
    </i>
  </rowItems>
  <formats count="4">
    <format dxfId="98">
      <pivotArea field="0" type="button" dataOnly="0" labelOnly="1" outline="0" axis="axisRow" fieldPosition="0"/>
    </format>
    <format dxfId="97">
      <pivotArea field="0" type="button" dataOnly="0" labelOnly="1" outline="0" axis="axisRow" fieldPosition="0"/>
    </format>
    <format dxfId="96">
      <pivotArea field="0" type="button" dataOnly="0" labelOnly="1" outline="0" axis="axisRow" fieldPosition="0"/>
    </format>
    <format dxfId="95">
      <pivotArea field="0" type="button" dataOnly="0" labelOnly="1" outline="0" axis="axisRow" fieldPosition="0"/>
    </format>
  </formats>
  <pivotHierarchies count="67">
    <pivotHierarchy multipleItemSelectionAllowed="1" dragToData="1">
      <members count="1" level="1">
        <member name="[Careworker_Profile].[Careworker ID].&amp;[CAON0003]"/>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Monthly_Info].[Careworker ID].&amp;[CAON0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rowHierarchiesUsage count="3">
    <rowHierarchyUsage hierarchyUsage="9"/>
    <rowHierarchyUsage hierarchyUsage="10"/>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Availability]"/>
        <x15:activeTabTopLevelEntity name="[Monthly_Info]"/>
        <x15:activeTabTopLevelEntity name="[Careworker_Pro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BA47FB5-C261-45A3-AD50-8F1AD78E222B}" name="AvailabilityDayHour" cacheId="1099" applyNumberFormats="0" applyBorderFormats="0" applyFontFormats="0" applyPatternFormats="0" applyAlignmentFormats="0" applyWidthHeightFormats="1" dataCaption="Values" tag="92700799-8509-49a1-8b30-0fe35e67de46" updatedVersion="7" minRefreshableVersion="3" showDrill="0" useAutoFormatting="1" subtotalHiddenItems="1" rowGrandTotals="0" colGrandTotals="0" itemPrintTitles="1" createdVersion="5" indent="0" outline="1" outlineData="1" multipleFieldFilters="0" rowHeaderCaption="Availability by Careworker">
  <location ref="D7:D28" firstHeaderRow="1" firstDataRow="1" firstDataCol="1"/>
  <pivotFields count="6">
    <pivotField axis="axisRow" allDrilled="1" subtotalTop="0" showAll="0" nonAutoSortDefault="1" defaultSubtotal="0" defaultAttributeDrillState="1">
      <items count="7">
        <item x="4"/>
        <item x="1"/>
        <item x="6"/>
        <item x="2"/>
        <item x="3"/>
        <item x="0"/>
        <item x="5"/>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0"/>
    <field x="2"/>
    <field x="1"/>
  </rowFields>
  <rowItems count="21">
    <i>
      <x/>
    </i>
    <i r="1">
      <x v="2"/>
    </i>
    <i r="2">
      <x v="3"/>
    </i>
    <i>
      <x v="1"/>
    </i>
    <i r="1">
      <x v="1"/>
    </i>
    <i r="2">
      <x v="1"/>
    </i>
    <i>
      <x v="2"/>
    </i>
    <i r="1">
      <x v="5"/>
    </i>
    <i r="2">
      <x v="4"/>
    </i>
    <i>
      <x v="3"/>
    </i>
    <i r="1">
      <x v="2"/>
    </i>
    <i r="2">
      <x/>
    </i>
    <i>
      <x v="4"/>
    </i>
    <i r="1">
      <x v="3"/>
    </i>
    <i r="2">
      <x v="2"/>
    </i>
    <i>
      <x v="5"/>
    </i>
    <i r="1">
      <x/>
    </i>
    <i r="2">
      <x/>
    </i>
    <i>
      <x v="6"/>
    </i>
    <i r="1">
      <x v="4"/>
    </i>
    <i r="2">
      <x v="3"/>
    </i>
  </rowItems>
  <formats count="5">
    <format dxfId="103">
      <pivotArea field="0" type="button" dataOnly="0" labelOnly="1" outline="0" axis="axisRow" fieldPosition="0"/>
    </format>
    <format dxfId="102">
      <pivotArea field="0" type="button" dataOnly="0" labelOnly="1" outline="0" axis="axisRow" fieldPosition="0"/>
    </format>
    <format dxfId="101">
      <pivotArea field="0" type="button" dataOnly="0" labelOnly="1" outline="0" axis="axisRow" fieldPosition="0"/>
    </format>
    <format dxfId="100">
      <pivotArea field="0" type="button" dataOnly="0" labelOnly="1" outline="0" axis="axisRow" fieldPosition="0"/>
    </format>
    <format dxfId="99">
      <pivotArea field="0" type="button" dataOnly="0" labelOnly="1" outline="0" axis="axisRow" fieldPosition="0"/>
    </format>
  </formats>
  <pivotHierarchies count="67">
    <pivotHierarchy multipleItemSelectionAllowed="1" dragToData="1">
      <members count="1" level="1">
        <member name="[Careworker_Profile].[Careworker ID].&amp;[CAON0003]"/>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reworkerAvailability].[Careworker ID].&amp;[CAON0011]"/>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ly_Info].[Careworker ID].&amp;[CAON0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3">
    <rowHierarchyUsage hierarchyUsage="9"/>
    <rowHierarchyUsage hierarchyUsage="1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Availability]"/>
        <x15:activeTabTopLevelEntity name="[Monthly_Info]"/>
        <x15:activeTabTopLevelEntity name="[Careworker_Pro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E1785C9-89FE-41B7-BE33-CE388DA6B220}" name="PivotTable23" cacheId="1117" applyNumberFormats="0" applyBorderFormats="0" applyFontFormats="0" applyPatternFormats="0" applyAlignmentFormats="0" applyWidthHeightFormats="1" dataCaption="Values" tag="329725cf-ecbf-4723-b209-e0086b2f3731" updatedVersion="7" minRefreshableVersion="3" useAutoFormatting="1" itemPrintTitles="1" createdVersion="5" indent="0" outline="1" outlineData="1" multipleFieldFilters="0">
  <location ref="B3:D6" firstHeaderRow="1" firstDataRow="2" firstDataCol="1"/>
  <pivotFields count="3">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Fields count="1">
    <field x="0"/>
  </colFields>
  <colItems count="2">
    <i>
      <x/>
    </i>
    <i t="grand">
      <x/>
    </i>
  </colItems>
  <dataFields count="1">
    <dataField name="Count of Careworker ID" fld="2"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VisitPreferences]"/>
        <x15:activeTabTopLevelEntity name="[CareworkerAvailabil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8EDC2FB-F06C-40DD-95F4-762097D2D130}" name="PivotTable25" cacheId="1123" applyNumberFormats="0" applyBorderFormats="0" applyFontFormats="0" applyPatternFormats="0" applyAlignmentFormats="0" applyWidthHeightFormats="1" dataCaption="Values" tag="0641d3b4-decf-4c0c-9692-a8d1b493ad99" updatedVersion="7" minRefreshableVersion="3" useAutoFormatting="1" itemPrintTitles="1" createdVersion="5" indent="0" outline="1" outlineData="1" multipleFieldFilters="0">
  <location ref="H3:J6" firstHeaderRow="1" firstDataRow="2" firstDataCol="1"/>
  <pivotFields count="3">
    <pivotField axis="axisRow"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1">
        <item x="0"/>
      </items>
    </pivotField>
  </pivotFields>
  <rowFields count="1">
    <field x="0"/>
  </rowFields>
  <rowItems count="2">
    <i>
      <x/>
    </i>
    <i t="grand">
      <x/>
    </i>
  </rowItems>
  <colFields count="1">
    <field x="2"/>
  </colFields>
  <colItems count="2">
    <i>
      <x/>
    </i>
    <i t="grand">
      <x/>
    </i>
  </colItems>
  <dataFields count="1">
    <dataField name="Count of Careworker ID" fld="1"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VisitPreferences]"/>
        <x15:activeTabTopLevelEntity name="[CareworkerAvailabil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3F0A0AA-0667-4BA0-B8E2-E2976208EB3B}" name="PivotTable24" cacheId="1120" applyNumberFormats="0" applyBorderFormats="0" applyFontFormats="0" applyPatternFormats="0" applyAlignmentFormats="0" applyWidthHeightFormats="1" dataCaption="Values" tag="af352d8e-2447-4e8c-8b0d-672bbbd6602f" updatedVersion="7" minRefreshableVersion="3" useAutoFormatting="1" itemPrintTitles="1" createdVersion="5" indent="0" outline="1" outlineData="1" multipleFieldFilters="0">
  <location ref="B11:D14" firstHeaderRow="1" firstDataRow="2" firstDataCol="1"/>
  <pivotFields count="3">
    <pivotField axis="axisRow"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1">
        <item x="0"/>
      </items>
    </pivotField>
  </pivotFields>
  <rowFields count="1">
    <field x="0"/>
  </rowFields>
  <rowItems count="2">
    <i>
      <x/>
    </i>
    <i t="grand">
      <x/>
    </i>
  </rowItems>
  <colFields count="1">
    <field x="2"/>
  </colFields>
  <colItems count="2">
    <i>
      <x/>
    </i>
    <i t="grand">
      <x/>
    </i>
  </colItems>
  <dataFields count="1">
    <dataField name="Count of Careworker ID" fld="1"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VisitPreferences]"/>
        <x15:activeTabTopLevelEntity name="[CareworkerAvailabil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A7C8960-81E0-4E86-9481-3053BF40702B}" name="Expertise by Education" cacheId="1237" applyNumberFormats="0" applyBorderFormats="0" applyFontFormats="0" applyPatternFormats="0" applyAlignmentFormats="0" applyWidthHeightFormats="1" dataCaption="Values" tag="e4ecf1f7-17d1-45fb-9549-5b832fa6badc" updatedVersion="7" minRefreshableVersion="5" useAutoFormatting="1" subtotalHiddenItems="1" itemPrintTitles="1" createdVersion="5" indent="0" outline="1" outlineData="1" multipleFieldFilters="0" chartFormat="6" rowHeaderCaption="Expertise by Education">
  <location ref="B16:D22" firstHeaderRow="0" firstDataRow="1" firstDataCol="1"/>
  <pivotFields count="6">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Count of Careworkers" fld="3" subtotal="count" baseField="0" baseItem="0"/>
    <dataField fld="1" subtotal="count" baseField="0" baseItem="0"/>
  </dataFields>
  <formats count="10">
    <format dxfId="13">
      <pivotArea dataOnly="0" outline="0" fieldPosition="0">
        <references count="1">
          <reference field="4294967294" count="1">
            <x v="1"/>
          </reference>
        </references>
      </pivotArea>
    </format>
    <format dxfId="14">
      <pivotArea dataOnly="0" labelOnly="1" outline="0" fieldPosition="0">
        <references count="1">
          <reference field="4294967294" count="1">
            <x v="0"/>
          </reference>
        </references>
      </pivotArea>
    </format>
    <format dxfId="15">
      <pivotArea dataOnly="0" labelOnly="1" outline="0" fieldPosition="0">
        <references count="1">
          <reference field="4294967294" count="1">
            <x v="1"/>
          </reference>
        </references>
      </pivotArea>
    </format>
    <format dxfId="16">
      <pivotArea field="2" type="button" dataOnly="0" labelOnly="1" outline="0" axis="axisRow" fieldPosition="0"/>
    </format>
    <format dxfId="17">
      <pivotArea type="all" dataOnly="0" outline="0" fieldPosition="0"/>
    </format>
    <format dxfId="18">
      <pivotArea outline="0" collapsedLevelsAreSubtotals="1" fieldPosition="0"/>
    </format>
    <format dxfId="19">
      <pivotArea field="2" type="button" dataOnly="0" labelOnly="1" outline="0" axis="axisRow" fieldPosition="0"/>
    </format>
    <format dxfId="20">
      <pivotArea dataOnly="0" labelOnly="1" fieldPosition="0">
        <references count="1">
          <reference field="2" count="8">
            <x v="1"/>
            <x v="2"/>
            <x v="5"/>
            <x v="6"/>
            <x v="7"/>
            <x v="8"/>
            <x v="9"/>
            <x v="10"/>
          </reference>
        </references>
      </pivotArea>
    </format>
    <format dxfId="21">
      <pivotArea dataOnly="0" labelOnly="1" grandRow="1" outline="0" fieldPosition="0"/>
    </format>
    <format dxfId="22">
      <pivotArea dataOnly="0" labelOnly="1" outline="0" fieldPosition="0">
        <references count="1">
          <reference field="4294967294" count="2">
            <x v="0"/>
            <x v="1"/>
          </reference>
        </references>
      </pivotArea>
    </format>
  </formats>
  <conditionalFormats count="1">
    <conditionalFormat priority="4">
      <pivotAreas count="1">
        <pivotArea type="data" collapsedLevelsAreSubtotals="1" fieldPosition="0">
          <references count="2">
            <reference field="4294967294" count="1" selected="0">
              <x v="1"/>
            </reference>
            <reference field="2" count="20">
              <x v="0"/>
              <x v="1"/>
              <x v="2"/>
              <x v="3"/>
              <x v="4"/>
              <x v="5"/>
              <x v="6"/>
              <x v="7"/>
              <x v="8"/>
              <x v="9"/>
              <x v="10"/>
              <x v="11"/>
              <x v="12"/>
              <x v="13"/>
              <x v="14"/>
              <x v="15"/>
              <x v="16"/>
              <x v="17"/>
              <x v="18"/>
              <x v="19"/>
            </reference>
          </references>
        </pivotArea>
      </pivotAreas>
    </conditionalFormat>
  </conditionalFormats>
  <chartFormats count="4">
    <chartFormat chart="5" format="87" series="1">
      <pivotArea type="data" outline="0" fieldPosition="0">
        <references count="1">
          <reference field="4294967294" count="1" selected="0">
            <x v="1"/>
          </reference>
        </references>
      </pivotArea>
    </chartFormat>
    <chartFormat chart="2" format="40" series="1">
      <pivotArea type="data" outline="0" fieldPosition="0">
        <references count="1">
          <reference field="4294967294" count="1" selected="0">
            <x v="1"/>
          </reference>
        </references>
      </pivotArea>
    </chartFormat>
    <chartFormat chart="5" format="89" series="1">
      <pivotArea type="data" outline="0" fieldPosition="0">
        <references count="1">
          <reference field="4294967294" count="1" selected="0">
            <x v="0"/>
          </reference>
        </references>
      </pivotArea>
    </chartFormat>
    <chartFormat chart="2" format="42" series="1">
      <pivotArea type="data" outline="0" fieldPosition="0">
        <references count="1">
          <reference field="4294967294" count="1" selected="0">
            <x v="0"/>
          </reference>
        </references>
      </pivotArea>
    </chartFormat>
  </chartFormats>
  <pivotHierarchies count="67">
    <pivotHierarchy dragToData="1"/>
    <pivotHierarchy dragToData="1"/>
    <pivotHierarchy multipleItemSelectionAllowed="1" dragToData="1">
      <members count="1" level="1">
        <member name="[Careworker_Profile].[Eduaction rand].&amp;[Maste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2" showRowHeaders="1" showColHeaders="1" showRowStripes="0" showColStripes="0" showLastColumn="1"/>
  <filters count="1">
    <filter fld="4" type="dateBetween" evalOrder="-1" id="58" name="[Monthly_Info].[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_Profile]"/>
        <x15:activeTabTopLevelEntity name="[Monthly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4684996-4C17-4BA9-A293-39ABC5A9935D}" name="Education " cacheId="1076" applyNumberFormats="0" applyBorderFormats="0" applyFontFormats="0" applyPatternFormats="0" applyAlignmentFormats="0" applyWidthHeightFormats="1" dataCaption="Values" tag="83e07890-e170-4d05-8f4c-374cd008a447" updatedVersion="7" minRefreshableVersion="5" useAutoFormatting="1" subtotalHiddenItems="1" rowGrandTotals="0" colGrandTotals="0" itemPrintTitles="1" createdVersion="5" indent="0" outline="1" outlineData="1" multipleFieldFilters="0" chartFormat="7" rowHeaderCaption="Education">
  <location ref="I3:K9" firstHeaderRow="0" firstDataRow="1" firstDataCol="1"/>
  <pivotFields count="5">
    <pivotField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6">
    <i>
      <x/>
    </i>
    <i>
      <x v="1"/>
    </i>
    <i>
      <x v="2"/>
    </i>
    <i>
      <x v="3"/>
    </i>
    <i>
      <x v="4"/>
    </i>
    <i>
      <x v="5"/>
    </i>
  </rowItems>
  <colFields count="1">
    <field x="-2"/>
  </colFields>
  <colItems count="2">
    <i>
      <x/>
    </i>
    <i i="1">
      <x v="1"/>
    </i>
  </colItems>
  <dataFields count="2">
    <dataField name="Careworkers (%)" fld="2" subtotal="count" showDataAs="percentOfTotal" baseField="1" baseItem="0" numFmtId="10"/>
    <dataField fld="3" subtotal="count" baseField="0" baseItem="0" numFmtId="164"/>
  </dataFields>
  <formats count="13">
    <format dxfId="0">
      <pivotArea outline="0" collapsedLevelsAreSubtotals="1" fieldPosition="0">
        <references count="1">
          <reference field="4294967294" count="1" selected="0">
            <x v="1"/>
          </reference>
        </references>
      </pivotArea>
    </format>
    <format dxfId="1">
      <pivotArea outline="0" fieldPosition="0">
        <references count="1">
          <reference field="4294967294" count="1">
            <x v="0"/>
          </reference>
        </references>
      </pivotArea>
    </format>
    <format dxfId="2">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4">
      <pivotArea field="1" type="button" dataOnly="0" labelOnly="1" outline="0" axis="axisRow" fieldPosition="0"/>
    </format>
    <format dxfId="5">
      <pivotArea dataOnly="0" labelOnly="1" outline="0" fieldPosition="0">
        <references count="1">
          <reference field="4294967294" count="2">
            <x v="0"/>
            <x v="1"/>
          </reference>
        </references>
      </pivotArea>
    </format>
    <format dxfId="6">
      <pivotArea field="1" type="button" dataOnly="0" labelOnly="1" outline="0" axis="axisRow" fieldPosition="0"/>
    </format>
    <format dxfId="7">
      <pivotArea dataOnly="0" labelOnly="1" outline="0" fieldPosition="0">
        <references count="1">
          <reference field="4294967294" count="2">
            <x v="0"/>
            <x v="1"/>
          </reference>
        </references>
      </pivotArea>
    </format>
    <format dxfId="8">
      <pivotArea type="all" dataOnly="0" outline="0" fieldPosition="0"/>
    </format>
    <format dxfId="9">
      <pivotArea field="1" type="button" dataOnly="0" labelOnly="1" outline="0" axis="axisRow" fieldPosition="0"/>
    </format>
    <format dxfId="10">
      <pivotArea dataOnly="0" labelOnly="1" outline="0" fieldPosition="0">
        <references count="1">
          <reference field="4294967294" count="2">
            <x v="0"/>
            <x v="1"/>
          </reference>
        </references>
      </pivotArea>
    </format>
    <format dxfId="11">
      <pivotArea outline="0" collapsedLevelsAreSubtotals="1" fieldPosition="0"/>
    </format>
    <format dxfId="12">
      <pivotArea dataOnly="0" labelOnly="1" fieldPosition="0">
        <references count="1">
          <reference field="1" count="0"/>
        </references>
      </pivotArea>
    </format>
  </formats>
  <conditionalFormats count="1">
    <conditionalFormat priority="5">
      <pivotAreas count="1">
        <pivotArea type="data" outline="0" collapsedLevelsAreSubtotals="1" fieldPosition="0">
          <references count="1">
            <reference field="4294967294" count="1" selected="0">
              <x v="1"/>
            </reference>
          </references>
        </pivotArea>
      </pivotAreas>
    </conditionalFormat>
  </conditionalFormats>
  <chartFormats count="6">
    <chartFormat chart="3" format="34"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0"/>
          </reference>
        </references>
      </pivotArea>
    </chartFormat>
    <chartFormat chart="3" format="35" series="1">
      <pivotArea type="data" outline="0" fieldPosition="0">
        <references count="2">
          <reference field="4294967294" count="1" selected="0">
            <x v="1"/>
          </reference>
          <reference field="1" count="1" selected="0">
            <x v="0"/>
          </reference>
        </references>
      </pivotArea>
    </chartFormat>
    <chartFormat chart="0" format="25" series="1">
      <pivotArea type="data" outline="0" fieldPosition="0">
        <references count="2">
          <reference field="4294967294" count="1" selected="0">
            <x v="1"/>
          </reference>
          <reference field="1" count="1" selected="0">
            <x v="0"/>
          </reference>
        </references>
      </pivotArea>
    </chartFormat>
    <chartFormat chart="3" format="36" series="1">
      <pivotArea type="data" outline="0" fieldPosition="0">
        <references count="1">
          <reference field="4294967294" count="1" selected="0">
            <x v="1"/>
          </reference>
        </references>
      </pivotArea>
    </chartFormat>
    <chartFormat chart="0" format="26" series="1">
      <pivotArea type="data" outline="0" fieldPosition="0">
        <references count="1">
          <reference field="4294967294" count="1" selected="0">
            <x v="1"/>
          </reference>
        </references>
      </pivotArea>
    </chartFormat>
  </chart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filters count="1">
    <filter fld="4" type="dateBetween" evalOrder="-1" id="74" name="[Monthly_Info].[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_Profile]"/>
        <x15:activeTabTopLevelEntity name="[Monthly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FFE7E1-E30E-4493-9AA4-112CEA00EF6C}" name="VisitsByMonth" cacheId="1198" applyNumberFormats="0" applyBorderFormats="0" applyFontFormats="0" applyPatternFormats="0" applyAlignmentFormats="0" applyWidthHeightFormats="1" dataCaption="Values" tag="153181de-6166-4f22-8181-8ca116b9f6f1" updatedVersion="7" minRefreshableVersion="5" useAutoFormatting="1" subtotalHiddenItems="1" itemPrintTitles="1" createdVersion="5" indent="0" outline="1" outlineData="1" multipleFieldFilters="0" chartFormat="4">
  <location ref="B3:F12" firstHeaderRow="1" firstDataRow="2" firstDataCol="1" rowPageCount="1" colPageCount="1"/>
  <pivotFields count="5">
    <pivotField axis="axisCol"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items count="7">
        <item x="0" e="0"/>
        <item x="1" e="0"/>
        <item x="2" e="0"/>
        <item x="3" e="0"/>
        <item x="4" e="0"/>
        <item x="5" e="0"/>
        <item x="6" e="0"/>
      </items>
    </pivotField>
  </pivotFields>
  <rowFields count="2">
    <field x="4"/>
    <field x="3"/>
  </rowFields>
  <rowItems count="8">
    <i>
      <x/>
    </i>
    <i>
      <x v="1"/>
    </i>
    <i>
      <x v="2"/>
    </i>
    <i>
      <x v="3"/>
    </i>
    <i>
      <x v="4"/>
    </i>
    <i>
      <x v="5"/>
    </i>
    <i>
      <x v="6"/>
    </i>
    <i t="grand">
      <x/>
    </i>
  </rowItems>
  <colFields count="1">
    <field x="0"/>
  </colFields>
  <colItems count="4">
    <i>
      <x/>
    </i>
    <i>
      <x v="1"/>
    </i>
    <i>
      <x v="2"/>
    </i>
    <i t="grand">
      <x/>
    </i>
  </colItems>
  <pageFields count="1">
    <pageField fld="2" hier="17" name="[Monthly_Info].[Careworker ID].&amp;[CAON0003]" cap="CAON0003"/>
  </pageFields>
  <dataFields count="1">
    <dataField name="Sum of Visits" fld="1" baseField="0" baseItem="0"/>
  </dataFields>
  <chartFormats count="7">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2">
          <reference field="4294967294" count="1" selected="0">
            <x v="0"/>
          </reference>
          <reference field="0" count="1" selected="0">
            <x v="1"/>
          </reference>
        </references>
      </pivotArea>
    </chartFormat>
    <chartFormat chart="0" format="26" series="1">
      <pivotArea type="data" outline="0" fieldPosition="0">
        <references count="2">
          <reference field="4294967294" count="1" selected="0">
            <x v="0"/>
          </reference>
          <reference field="0" count="1" selected="0">
            <x v="2"/>
          </reference>
        </references>
      </pivotArea>
    </chartFormat>
    <chartFormat chart="0" format="36" series="1">
      <pivotArea type="data" outline="0" fieldPosition="0">
        <references count="2">
          <reference field="4294967294" count="1" selected="0">
            <x v="0"/>
          </reference>
          <reference field="0" count="1" selected="0">
            <x v="0"/>
          </reference>
        </references>
      </pivotArea>
    </chartFormat>
    <chartFormat chart="3" format="40" series="1">
      <pivotArea type="data" outline="0" fieldPosition="0">
        <references count="2">
          <reference field="4294967294" count="1" selected="0">
            <x v="0"/>
          </reference>
          <reference field="0" count="1" selected="0">
            <x v="0"/>
          </reference>
        </references>
      </pivotArea>
    </chartFormat>
    <chartFormat chart="3" format="41" series="1">
      <pivotArea type="data" outline="0" fieldPosition="0">
        <references count="2">
          <reference field="4294967294" count="1" selected="0">
            <x v="0"/>
          </reference>
          <reference field="0" count="1" selected="0">
            <x v="1"/>
          </reference>
        </references>
      </pivotArea>
    </chartFormat>
    <chartFormat chart="3" format="42" series="1">
      <pivotArea type="data" outline="0" fieldPosition="0">
        <references count="2">
          <reference field="4294967294" count="1" selected="0">
            <x v="0"/>
          </reference>
          <reference field="0" count="1" selected="0">
            <x v="2"/>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ly_Info].[Careworker ID].&amp;[CAON0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4" name="[Monthly_Info].[Month]">
      <autoFilter ref="A1">
        <filterColumn colId="0">
          <customFilters and="1">
            <customFilter operator="greaterThanOrEqual" val="44256"/>
            <customFilter operator="lessThanOrEqual" val="44469"/>
          </customFilters>
        </filterColumn>
      </autoFilter>
      <extLst>
        <ext xmlns:x15="http://schemas.microsoft.com/office/spreadsheetml/2010/11/main" uri="{0605FD5F-26C8-4aeb-8148-2DB25E43C511}">
          <x15:pivotFilter useWholeDay="1"/>
        </ext>
      </extLst>
    </filter>
  </filters>
  <rowHierarchiesUsage count="2">
    <rowHierarchyUsage hierarchyUsage="36"/>
    <rowHierarchyUsage hierarchyUsage="20"/>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ly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13CF5B0-75B5-418F-839B-ECA09289A6BA}" name="PivotTable26" cacheId="1111" applyNumberFormats="0" applyBorderFormats="0" applyFontFormats="0" applyPatternFormats="0" applyAlignmentFormats="0" applyWidthHeightFormats="1" dataCaption="Values" tag="ed95f9f9-27b5-434d-846c-c20f13b20ac0" updatedVersion="7" minRefreshableVersion="3" showDrill="0" useAutoFormatting="1" subtotalHiddenItems="1" rowGrandTotals="0" colGrandTotals="0" itemPrintTitles="1" createdVersion="5" indent="0" outline="1" outlineData="1" multipleFieldFilters="0" rowHeaderCaption="Available careworkers">
  <location ref="J8:J13" firstHeaderRow="1" firstDataRow="1" firstDataCol="1"/>
  <pivotFields count="5">
    <pivotField axis="axisRow" allDrilled="1" subtotalTop="0" showAll="0" nonAutoSortDefaul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s>
  <rowFields count="3">
    <field x="0"/>
    <field x="4"/>
    <field x="3"/>
  </rowFields>
  <rowItems count="5">
    <i>
      <x/>
    </i>
    <i r="1">
      <x/>
    </i>
    <i r="2">
      <x/>
    </i>
    <i r="2">
      <x v="1"/>
    </i>
    <i r="2">
      <x v="2"/>
    </i>
  </rowItems>
  <formats count="6">
    <format dxfId="91">
      <pivotArea field="0" type="button" dataOnly="0" labelOnly="1" outline="0" axis="axisRow" fieldPosition="0"/>
    </format>
    <format dxfId="90">
      <pivotArea field="0" type="button" dataOnly="0" labelOnly="1" outline="0" axis="axisRow" fieldPosition="0"/>
    </format>
    <format dxfId="89">
      <pivotArea field="0" type="button" dataOnly="0" labelOnly="1" outline="0" axis="axisRow" fieldPosition="0"/>
    </format>
    <format dxfId="88">
      <pivotArea field="0" type="button" dataOnly="0" labelOnly="1" outline="0" axis="axisRow" fieldPosition="0"/>
    </format>
    <format dxfId="87">
      <pivotArea field="0" type="button" dataOnly="0" labelOnly="1" outline="0" axis="axisRow" fieldPosition="0"/>
    </format>
    <format dxfId="86">
      <pivotArea field="0" type="button" dataOnly="0" labelOnly="1" outline="0" axis="axisRow" fieldPosition="0"/>
    </format>
  </formats>
  <pivotHierarchies count="67">
    <pivotHierarchy multipleItemSelectionAllowed="1" dragToData="1">
      <members count="1" level="1">
        <member name="[Careworker_Profile].[Careworker ID].&amp;[CAON0003]"/>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Monthly_Info].[Careworker ID].&amp;[CAON0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7" showRowHeaders="1" showColHeaders="1" showRowStripes="0" showColStripes="0" showLastColumn="1"/>
  <rowHierarchiesUsage count="3">
    <rowHierarchyUsage hierarchyUsage="9"/>
    <rowHierarchyUsage hierarchyUsage="10"/>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Availability]"/>
        <x15:activeTabTopLevelEntity name="[Monthly_Info]"/>
        <x15:activeTabTopLevelEntity name="[Careworker_Pro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867603A-3DB1-4BDE-BB86-97EB9D26C857}" name="PivotTable19" cacheId="1102" applyNumberFormats="0" applyBorderFormats="0" applyFontFormats="0" applyPatternFormats="0" applyAlignmentFormats="0" applyWidthHeightFormats="1" dataCaption="Values" tag="b7c92724-b53b-443a-aa03-3619c4e9b267" updatedVersion="7" minRefreshableVersion="3" showDrill="0" useAutoFormatting="1" subtotalHiddenItems="1" rowGrandTotals="0" colGrandTotals="0" itemPrintTitles="1" createdVersion="5" indent="0" outline="1" outlineData="1" multipleFieldFilters="0" rowHeaderCaption="Available Days and hours" fieldListSortAscending="1">
  <location ref="E10:E31" firstHeaderRow="1" firstDataRow="1" firstDataCol="1"/>
  <pivotFields count="6">
    <pivotField axis="axisRow" allDrilled="1" subtotalTop="0" showAll="0" nonAutoSortDefault="1" defaultSubtotal="0" defaultAttributeDrillState="1">
      <items count="7">
        <item x="1"/>
        <item x="4"/>
        <item x="6"/>
        <item x="2"/>
        <item x="3"/>
        <item x="0"/>
        <item x="5"/>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0"/>
    <field x="2"/>
    <field x="1"/>
  </rowFields>
  <rowItems count="21">
    <i>
      <x/>
    </i>
    <i r="1">
      <x v="1"/>
    </i>
    <i r="2">
      <x v="1"/>
    </i>
    <i>
      <x v="1"/>
    </i>
    <i r="1">
      <x v="2"/>
    </i>
    <i r="2">
      <x v="3"/>
    </i>
    <i>
      <x v="2"/>
    </i>
    <i r="1">
      <x v="5"/>
    </i>
    <i r="2">
      <x v="4"/>
    </i>
    <i>
      <x v="3"/>
    </i>
    <i r="1">
      <x v="2"/>
    </i>
    <i r="2">
      <x/>
    </i>
    <i>
      <x v="4"/>
    </i>
    <i r="1">
      <x v="3"/>
    </i>
    <i r="2">
      <x v="2"/>
    </i>
    <i>
      <x v="5"/>
    </i>
    <i r="1">
      <x/>
    </i>
    <i r="2">
      <x/>
    </i>
    <i>
      <x v="6"/>
    </i>
    <i r="1">
      <x v="4"/>
    </i>
    <i r="2">
      <x v="3"/>
    </i>
  </rowItems>
  <formats count="3">
    <format dxfId="94">
      <pivotArea field="0" type="button" dataOnly="0" labelOnly="1" outline="0" axis="axisRow" fieldPosition="0"/>
    </format>
    <format dxfId="93">
      <pivotArea dataOnly="0" labelOnly="1" fieldPosition="0">
        <references count="1">
          <reference field="0" count="1">
            <x v="0"/>
          </reference>
        </references>
      </pivotArea>
    </format>
    <format dxfId="92">
      <pivotArea dataOnly="0" labelOnly="1" fieldPosition="0">
        <references count="2">
          <reference field="0" count="1" selected="0">
            <x v="0"/>
          </reference>
          <reference field="2" count="1">
            <x v="6"/>
          </reference>
        </references>
      </pivotArea>
    </format>
  </formats>
  <pivotHierarchies count="67">
    <pivotHierarchy multipleItemSelectionAllowed="1" dragToData="1">
      <members count="1" level="1">
        <member name="[Careworker_Profile].[Careworker ID].&amp;[CAON0003]"/>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reworkerAvailability].[Careworker ID].&amp;[CAON0011]"/>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ly_Info].[Careworker ID].&amp;[CAON0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3">
    <rowHierarchyUsage hierarchyUsage="9"/>
    <rowHierarchyUsage hierarchyUsage="1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Availability]"/>
        <x15:activeTabTopLevelEntity name="[Monthly_Info]"/>
        <x15:activeTabTopLevelEntity name="[Careworker_Pro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7C80B-2525-4CC5-B6CF-954EDD218BCA}" name="PivotTable4" cacheId="1096" applyNumberFormats="0" applyBorderFormats="0" applyFontFormats="0" applyPatternFormats="0" applyAlignmentFormats="0" applyWidthHeightFormats="1" dataCaption="Values" tag="7672f102-c354-485f-a552-2fd0bbf18397" updatedVersion="7" minRefreshableVersion="5" useAutoFormatting="1" subtotalHiddenItems="1" itemPrintTitles="1" createdVersion="5" indent="0" outline="1" outlineData="1" multipleFieldFilters="0" chartFormat="4">
  <location ref="S25:U28" firstHeaderRow="1" firstDataRow="2" firstDataCol="1"/>
  <pivotFields count="4">
    <pivotField axis="axisRow"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
        <item x="0"/>
      </items>
    </pivotField>
  </pivotFields>
  <rowFields count="1">
    <field x="0"/>
  </rowFields>
  <rowItems count="2">
    <i>
      <x/>
    </i>
    <i t="grand">
      <x/>
    </i>
  </rowItems>
  <colFields count="1">
    <field x="3"/>
  </colFields>
  <colItems count="2">
    <i>
      <x/>
    </i>
    <i t="grand">
      <x/>
    </i>
  </colItems>
  <dataFields count="1">
    <dataField name="Count of Careworker ID" fld="2"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6" name="[Monthly_Info].[Date]">
      <autoFilter ref="A1">
        <filterColumn colId="0">
          <customFilters and="1">
            <customFilter operator="greaterThanOrEqual" val="44287"/>
            <customFilter operator="lessThanOrEqual" val="44408"/>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ly_Info]"/>
        <x15:activeTabTopLevelEntity name="[Careworker_Pro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9272BF-33EE-4BBE-846E-685AD0174E42}" name="PivotTable3" cacheId="1114" applyNumberFormats="0" applyBorderFormats="0" applyFontFormats="0" applyPatternFormats="0" applyAlignmentFormats="0" applyWidthHeightFormats="1" dataCaption="Values" tag="858cf058-73d5-44fc-a178-518e5ba57410" updatedVersion="7" minRefreshableVersion="5" useAutoFormatting="1" subtotalHiddenItems="1" itemPrintTitles="1" createdVersion="5" indent="0" outline="1" outlineData="1" multipleFieldFilters="0" chartFormat="4">
  <location ref="M39:O42" firstHeaderRow="1" firstDataRow="2" firstDataCol="1"/>
  <pivotFields count="4">
    <pivotField axis="axisRow"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
        <item x="0"/>
      </items>
    </pivotField>
  </pivotFields>
  <rowFields count="1">
    <field x="0"/>
  </rowFields>
  <rowItems count="2">
    <i>
      <x/>
    </i>
    <i t="grand">
      <x/>
    </i>
  </rowItems>
  <colFields count="1">
    <field x="3"/>
  </colFields>
  <colItems count="2">
    <i>
      <x/>
    </i>
    <i t="grand">
      <x/>
    </i>
  </colItems>
  <dataFields count="1">
    <dataField name="Count of Careworker ID" fld="2"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6" name="[Monthly_Info].[Date]">
      <autoFilter ref="A1">
        <filterColumn colId="0">
          <customFilters and="1">
            <customFilter operator="greaterThanOrEqual" val="44287"/>
            <customFilter operator="lessThanOrEqual" val="44408"/>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ly_Info]"/>
        <x15:activeTabTopLevelEntity name="[Careworker_Profile]"/>
        <x15:activeTabTopLevelEntity name="[sgc-cgt-2021-are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58104C-6E57-415D-A0DE-88C3D22E3E4E}" name="PivotTable1" cacheId="1090" applyNumberFormats="0" applyBorderFormats="0" applyFontFormats="0" applyPatternFormats="0" applyAlignmentFormats="0" applyWidthHeightFormats="1" dataCaption="Values" tag="edb5be9f-4cb8-4df8-b251-22bf49af46e8" updatedVersion="7" minRefreshableVersion="5" useAutoFormatting="1" subtotalHiddenItems="1" itemPrintTitles="1" createdVersion="5" indent="0" outline="1" outlineData="1" multipleFieldFilters="0" chartFormat="4">
  <location ref="S5:U8" firstHeaderRow="1" firstDataRow="2" firstDataCol="1"/>
  <pivotFields count="4">
    <pivotField axis="axisRow"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
        <item x="0"/>
      </items>
    </pivotField>
  </pivotFields>
  <rowFields count="1">
    <field x="0"/>
  </rowFields>
  <rowItems count="2">
    <i>
      <x/>
    </i>
    <i t="grand">
      <x/>
    </i>
  </rowItems>
  <colFields count="1">
    <field x="3"/>
  </colFields>
  <colItems count="2">
    <i>
      <x/>
    </i>
    <i t="grand">
      <x/>
    </i>
  </colItems>
  <dataFields count="1">
    <dataField name="Count of Careworker ID" fld="2"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6" name="[Monthly_Info].[Date]">
      <autoFilter ref="A1">
        <filterColumn colId="0">
          <customFilters and="1">
            <customFilter operator="greaterThanOrEqual" val="44287"/>
            <customFilter operator="lessThanOrEqual" val="44408"/>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ly_Info]"/>
        <x15:activeTabTopLevelEntity name="[Careworker_Pro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54B7D8-0B61-4E8D-B863-456D4CDBF46D}" name="PivotTable2" cacheId="1093" applyNumberFormats="0" applyBorderFormats="0" applyFontFormats="0" applyPatternFormats="0" applyAlignmentFormats="0" applyWidthHeightFormats="1" dataCaption="Values" tag="c74b6cba-c1ef-4c16-bc54-fa00975be294" updatedVersion="7" minRefreshableVersion="5" useAutoFormatting="1" subtotalHiddenItems="1" itemPrintTitles="1" createdVersion="5" indent="0" outline="1" outlineData="1" multipleFieldFilters="0" chartFormat="4">
  <location ref="M25:O28" firstHeaderRow="1" firstDataRow="2" firstDataCol="1"/>
  <pivotFields count="4">
    <pivotField axis="axisRow"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
        <item x="0"/>
      </items>
    </pivotField>
  </pivotFields>
  <rowFields count="1">
    <field x="0"/>
  </rowFields>
  <rowItems count="2">
    <i>
      <x/>
    </i>
    <i t="grand">
      <x/>
    </i>
  </rowItems>
  <colFields count="1">
    <field x="3"/>
  </colFields>
  <colItems count="2">
    <i>
      <x/>
    </i>
    <i t="grand">
      <x/>
    </i>
  </colItems>
  <dataFields count="1">
    <dataField name="Count of Careworker ID" fld="2"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6" name="[Monthly_Info].[Date]">
      <autoFilter ref="A1">
        <filterColumn colId="0">
          <customFilters and="1">
            <customFilter operator="greaterThanOrEqual" val="44287"/>
            <customFilter operator="lessThanOrEqual" val="44408"/>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ly_Info]"/>
        <x15:activeTabTopLevelEntity name="[Careworker_Pro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444D4D-31BC-4632-8926-98AA36CFCCCF}" name="PivotTable9" cacheId="1087" applyNumberFormats="0" applyBorderFormats="0" applyFontFormats="0" applyPatternFormats="0" applyAlignmentFormats="0" applyWidthHeightFormats="1" dataCaption="Values" tag="8fa45388-cb87-4f97-a8f8-d6f4372ee4d3" updatedVersion="7" minRefreshableVersion="5" useAutoFormatting="1" subtotalHiddenItems="1" itemPrintTitles="1" createdVersion="5" indent="0" outline="1" outlineData="1" multipleFieldFilters="0" chartFormat="4">
  <location ref="M5:O8" firstHeaderRow="1" firstDataRow="2" firstDataCol="1"/>
  <pivotFields count="4">
    <pivotField axis="axisRow" allDrilled="1" subtotalTop="0" showAll="0" dataSourceSort="1" defaultSubtotal="0" defaultAttributeDrillState="1">
      <items count="1">
        <item s="1" x="0"/>
      </items>
    </pivotField>
    <pivotField allDrilled="1" subtotalTop="0" showAll="0" dataSourceSort="1" defaultSubtotal="0" defaultAttributeDrillState="1"/>
    <pivotField axis="axisCol"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Fields count="1">
    <field x="2"/>
  </colFields>
  <colItems count="2">
    <i>
      <x/>
    </i>
    <i t="grand">
      <x/>
    </i>
  </colItems>
  <dataFields count="1">
    <dataField name="Count of Careworker ID" fld="3"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6" name="[Monthly_Info].[Date]">
      <autoFilter ref="A1">
        <filterColumn colId="0">
          <customFilters and="1">
            <customFilter operator="greaterThanOrEqual" val="44287"/>
            <customFilter operator="lessThanOrEqual" val="44408"/>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ly_Info]"/>
        <x15:activeTabTopLevelEntity name="[Careworker_Pro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0A821F-85D3-4622-A948-CBC298F693E3}" name="PivotTable22" cacheId="1108" applyNumberFormats="0" applyBorderFormats="0" applyFontFormats="0" applyPatternFormats="0" applyAlignmentFormats="0" applyWidthHeightFormats="1" dataCaption="Values" tag="9cca7c75-44be-440b-ad9e-a8c7ed7b103a" updatedVersion="7" minRefreshableVersion="5" useAutoFormatting="1" subtotalHiddenItems="1" itemPrintTitles="1" createdVersion="5" indent="0" outline="1" outlineData="1" multipleFieldFilters="0" chartFormat="4">
  <location ref="M33:O36" firstHeaderRow="1" firstDataRow="2" firstDataCol="1"/>
  <pivotFields count="4">
    <pivotField axis="axisRow" allDrilled="1" subtotalTop="0" showAll="0" dataSourceSort="1" defaultSubtotal="0" defaultAttributeDrillState="1">
      <items count="1">
        <item s="1" x="0"/>
      </items>
    </pivotField>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1">
        <item x="0"/>
      </items>
    </pivotField>
  </pivotFields>
  <rowFields count="1">
    <field x="0"/>
  </rowFields>
  <rowItems count="2">
    <i>
      <x/>
    </i>
    <i t="grand">
      <x/>
    </i>
  </rowItems>
  <colFields count="1">
    <field x="3"/>
  </colFields>
  <colItems count="2">
    <i>
      <x/>
    </i>
    <i t="grand">
      <x/>
    </i>
  </colItems>
  <dataFields count="1">
    <dataField name="Count of Careworker ID" fld="2"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6" name="[Monthly_Info].[Date]">
      <autoFilter ref="A1">
        <filterColumn colId="0">
          <customFilters and="1">
            <customFilter operator="greaterThanOrEqual" val="44287"/>
            <customFilter operator="lessThanOrEqual" val="44408"/>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colHierarchiesUsage count="1">
    <colHierarchyUsage hierarchyUsage="3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ly_Info]"/>
        <x15:activeTabTopLevelEntity name="[Careworker_Profile]"/>
        <x15:activeTabTopLevelEntity name="[sgc-cgt-2021-are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88081B-4233-40B0-9D21-3FAAC2775740}" name="CorpEarnByEducation" cacheId="1234" applyNumberFormats="0" applyBorderFormats="0" applyFontFormats="0" applyPatternFormats="0" applyAlignmentFormats="0" applyWidthHeightFormats="1" dataCaption="Values" tag="f3fda17e-6d24-442d-b491-ab5ac3ef8885" updatedVersion="7" minRefreshableVersion="5" showDrill="0" useAutoFormatting="1" subtotalHiddenItems="1" rowGrandTotals="0" colGrandTotals="0" itemPrintTitles="1" createdVersion="5" indent="0" outline="1" outlineData="1" multipleFieldFilters="0" chartFormat="7" rowHeaderCaption="Education">
  <location ref="B4:D5" firstHeaderRow="0" firstDataRow="1" firstDataCol="1"/>
  <pivotFields count="5">
    <pivotField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
    <i>
      <x/>
    </i>
  </rowItems>
  <colFields count="1">
    <field x="-2"/>
  </colFields>
  <colItems count="2">
    <i>
      <x/>
    </i>
    <i i="1">
      <x v="1"/>
    </i>
  </colItems>
  <dataFields count="2">
    <dataField name="Total Careworkers" fld="2" subtotal="count" showDataAs="percentOfTotal" baseField="1" baseItem="0" numFmtId="10"/>
    <dataField fld="3" subtotal="count" baseField="0" baseItem="0" numFmtId="164"/>
  </dataFields>
  <formats count="8">
    <format dxfId="111">
      <pivotArea outline="0" collapsedLevelsAreSubtotals="1" fieldPosition="0">
        <references count="1">
          <reference field="4294967294" count="1" selected="0">
            <x v="1"/>
          </reference>
        </references>
      </pivotArea>
    </format>
    <format dxfId="110">
      <pivotArea outline="0" fieldPosition="0">
        <references count="1">
          <reference field="4294967294" count="1">
            <x v="0"/>
          </reference>
        </references>
      </pivotArea>
    </format>
    <format dxfId="109">
      <pivotArea dataOnly="0" labelOnly="1" outline="0" fieldPosition="0">
        <references count="1">
          <reference field="4294967294" count="1">
            <x v="0"/>
          </reference>
        </references>
      </pivotArea>
    </format>
    <format dxfId="108">
      <pivotArea dataOnly="0" labelOnly="1" outline="0" fieldPosition="0">
        <references count="1">
          <reference field="4294967294" count="1">
            <x v="1"/>
          </reference>
        </references>
      </pivotArea>
    </format>
    <format dxfId="107">
      <pivotArea field="1" type="button" dataOnly="0" labelOnly="1" outline="0" axis="axisRow" fieldPosition="0"/>
    </format>
    <format dxfId="106">
      <pivotArea dataOnly="0" labelOnly="1" outline="0" fieldPosition="0">
        <references count="1">
          <reference field="4294967294" count="2">
            <x v="0"/>
            <x v="1"/>
          </reference>
        </references>
      </pivotArea>
    </format>
    <format dxfId="105">
      <pivotArea field="1" type="button" dataOnly="0" labelOnly="1" outline="0" axis="axisRow" fieldPosition="0"/>
    </format>
    <format dxfId="104">
      <pivotArea dataOnly="0" labelOnly="1" outline="0" fieldPosition="0">
        <references count="1">
          <reference field="4294967294" count="2">
            <x v="0"/>
            <x v="1"/>
          </reference>
        </references>
      </pivotArea>
    </format>
  </formats>
  <pivotHierarchies count="6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filters count="1">
    <filter fld="4" type="dateBetween" evalOrder="-1" id="22" name="[Monthly_Info].[Date]">
      <autoFilter ref="A1">
        <filterColumn colId="0">
          <customFilters and="1">
            <customFilter operator="greaterThanOrEqual" val="44256"/>
            <customFilter operator="lessThanOrEqual" val="44530"/>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reworker_Profile]"/>
        <x15:activeTabTopLevelEntity name="[Monthly_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eworker_ID1" xr10:uid="{6C9908C6-FC38-4AC2-9C18-4BA18815677D}" sourceName="[Monthly_Info].[Careworker ID]">
  <pivotTables>
    <pivotTable tabId="11" name="Rev-CFee-CWEarn-Month"/>
    <pivotTable tabId="13" name="VisitsByMonth"/>
    <pivotTable tabId="13" name="PivotTable9"/>
    <pivotTable tabId="13" name="PivotTable1"/>
    <pivotTable tabId="13" name="PivotTable2"/>
    <pivotTable tabId="13" name="PivotTable4"/>
    <pivotTable tabId="31" name="AvailabilityDayHour"/>
    <pivotTable tabId="24" name="PivotTable19"/>
    <pivotTable tabId="31" name="PivotTable20"/>
    <pivotTable tabId="13" name="PivotTable22"/>
    <pivotTable tabId="24" name="PivotTable26"/>
    <pivotTable tabId="13" name="PivotTable3"/>
  </pivotTables>
  <data>
    <olap pivotCacheId="587981140">
      <levels count="2">
        <level uniqueName="[Monthly_Info].[Careworker ID].[(All)]" sourceCaption="(All)" count="0"/>
        <level uniqueName="[Monthly_Info].[Careworker ID].[Careworker ID]" sourceCaption="Careworker ID" count="40">
          <ranges>
            <range startItem="0">
              <i n="[Monthly_Info].[Careworker ID].&amp;[CAON0001]" c="CAON0001"/>
              <i n="[Monthly_Info].[Careworker ID].&amp;[CAON0002]" c="CAON0002"/>
              <i n="[Monthly_Info].[Careworker ID].&amp;[CAON0003]" c="CAON0003"/>
              <i n="[Monthly_Info].[Careworker ID].&amp;[CAON0004]" c="CAON0004"/>
              <i n="[Monthly_Info].[Careworker ID].&amp;[CAON0005]" c="CAON0005"/>
              <i n="[Monthly_Info].[Careworker ID].&amp;[CAON0006]" c="CAON0006"/>
              <i n="[Monthly_Info].[Careworker ID].&amp;[CAON0007]" c="CAON0007"/>
              <i n="[Monthly_Info].[Careworker ID].&amp;[CAON0008]" c="CAON0008"/>
              <i n="[Monthly_Info].[Careworker ID].&amp;[CAON0009]" c="CAON0009"/>
              <i n="[Monthly_Info].[Careworker ID].&amp;[CAON0010]" c="CAON0010"/>
              <i n="[Monthly_Info].[Careworker ID].&amp;[CAON0011]" c="CAON0011"/>
              <i n="[Monthly_Info].[Careworker ID].&amp;[CAON0012]" c="CAON0012"/>
              <i n="[Monthly_Info].[Careworker ID].&amp;[CAON0013]" c="CAON0013"/>
              <i n="[Monthly_Info].[Careworker ID].&amp;[CAON0014]" c="CAON0014"/>
              <i n="[Monthly_Info].[Careworker ID].&amp;[CAON0015]" c="CAON0015"/>
              <i n="[Monthly_Info].[Careworker ID].&amp;[CAON0016]" c="CAON0016"/>
              <i n="[Monthly_Info].[Careworker ID].&amp;[CAON0017]" c="CAON0017"/>
              <i n="[Monthly_Info].[Careworker ID].&amp;[CAON0018]" c="CAON0018"/>
              <i n="[Monthly_Info].[Careworker ID].&amp;[CAON0019]" c="CAON0019"/>
              <i n="[Monthly_Info].[Careworker ID].&amp;[CAON0020]" c="CAON0020"/>
              <i n="[Monthly_Info].[Careworker ID].&amp;[CAON0021]" c="CAON0021"/>
              <i n="[Monthly_Info].[Careworker ID].&amp;[CAON0022]" c="CAON0022"/>
              <i n="[Monthly_Info].[Careworker ID].&amp;[CAON0023]" c="CAON0023"/>
              <i n="[Monthly_Info].[Careworker ID].&amp;[CAON0024]" c="CAON0024"/>
              <i n="[Monthly_Info].[Careworker ID].&amp;[CAON0025]" c="CAON0025"/>
              <i n="[Monthly_Info].[Careworker ID].&amp;[CAON0026]" c="CAON0026"/>
              <i n="[Monthly_Info].[Careworker ID].&amp;[CAON0027]" c="CAON0027"/>
              <i n="[Monthly_Info].[Careworker ID].&amp;[CAON0028]" c="CAON0028"/>
              <i n="[Monthly_Info].[Careworker ID].&amp;[CAON0029]" c="CAON0029"/>
              <i n="[Monthly_Info].[Careworker ID].&amp;[CAON0030]" c="CAON0030"/>
              <i n="[Monthly_Info].[Careworker ID].&amp;[CAON0031]" c="CAON0031"/>
              <i n="[Monthly_Info].[Careworker ID].&amp;[CAON0032]" c="CAON0032"/>
              <i n="[Monthly_Info].[Careworker ID].&amp;[CAON0033]" c="CAON0033"/>
              <i n="[Monthly_Info].[Careworker ID].&amp;[CAON0034]" c="CAON0034"/>
              <i n="[Monthly_Info].[Careworker ID].&amp;[CAON0035]" c="CAON0035"/>
              <i n="[Monthly_Info].[Careworker ID].&amp;[CAON0036]" c="CAON0036"/>
              <i n="[Monthly_Info].[Careworker ID].&amp;[CAON0037]" c="CAON0037"/>
              <i n="[Monthly_Info].[Careworker ID].&amp;[CAON0038]" c="CAON0038"/>
              <i n="[Monthly_Info].[Careworker ID].&amp;[CAON0039]" c="CAON0039"/>
              <i n="[Monthly_Info].[Careworker ID].&amp;[CAON0040]" c="CAON0040"/>
            </range>
          </ranges>
        </level>
      </levels>
      <selections count="1">
        <selection n="[Monthly_Info].[Careworker ID].&amp;[CAON000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FFF859-0EC7-4815-91C6-9035733B6500}" sourceName="[Careworker_Profile].[Eduaction rand]">
  <pivotTables>
    <pivotTable tabId="15" name="PivotTable6"/>
    <pivotTable tabId="15" name="CorpEarnByEducation"/>
    <pivotTable tabId="16" name="Expertise by Education"/>
    <pivotTable tabId="15" name="PivotTable12"/>
    <pivotTable tabId="15" name="PivotTable21"/>
  </pivotTables>
  <data>
    <olap pivotCacheId="106813594">
      <levels count="2">
        <level uniqueName="[Careworker_Profile].[Eduaction rand].[(All)]" sourceCaption="(All)" count="0"/>
        <level uniqueName="[Careworker_Profile].[Eduaction rand].[Eduaction rand]" sourceCaption="Eduaction rand" count="6" sortOrder="ascending">
          <ranges>
            <range startItem="0">
              <i n="[Careworker_Profile].[Eduaction rand].&amp;[Bachelors]" c="Bachelors"/>
              <i n="[Careworker_Profile].[Eduaction rand].&amp;[Certification]" c="Certification"/>
              <i n="[Careworker_Profile].[Eduaction rand].&amp;[College]" c="College"/>
              <i n="[Careworker_Profile].[Eduaction rand].&amp;[Doctorate]" c="Doctorate"/>
              <i n="[Careworker_Profile].[Eduaction rand].&amp;[Masters]" c="Masters"/>
              <i n="[Careworker_Profile].[Eduaction rand].&amp;[Registered]" c="Registered"/>
            </range>
          </ranges>
        </level>
      </levels>
      <selections count="1">
        <selection n="[Careworker_Profile].[Eduaction rand].&amp;[Master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eworker_ID" xr10:uid="{CC5E2817-F618-470B-8E40-67556878CD95}" sourceName="[CareworkerAvailability].[Careworker ID]">
  <pivotTables>
    <pivotTable tabId="31" name="AvailabilityDayHour"/>
    <pivotTable tabId="24" name="PivotTable19"/>
    <pivotTable tabId="34" name="PivotTable23"/>
    <pivotTable tabId="34" name="PivotTable24"/>
    <pivotTable tabId="34" name="PivotTable25"/>
  </pivotTables>
  <data>
    <olap pivotCacheId="587981140">
      <levels count="2">
        <level uniqueName="[CareworkerAvailability].[Careworker ID].[(All)]" sourceCaption="(All)" count="0"/>
        <level uniqueName="[CareworkerAvailability].[Careworker ID].[Careworker ID]" sourceCaption="Careworker ID" count="40" sortOrder="ascending">
          <ranges>
            <range startItem="0">
              <i n="[CareworkerAvailability].[Careworker ID].&amp;[CAON0001]" c="CAON0001"/>
              <i n="[CareworkerAvailability].[Careworker ID].&amp;[CAON0002]" c="CAON0002"/>
              <i n="[CareworkerAvailability].[Careworker ID].&amp;[CAON0003]" c="CAON0003"/>
              <i n="[CareworkerAvailability].[Careworker ID].&amp;[CAON0004]" c="CAON0004"/>
              <i n="[CareworkerAvailability].[Careworker ID].&amp;[CAON0005]" c="CAON0005"/>
              <i n="[CareworkerAvailability].[Careworker ID].&amp;[CAON0006]" c="CAON0006"/>
              <i n="[CareworkerAvailability].[Careworker ID].&amp;[CAON0007]" c="CAON0007"/>
              <i n="[CareworkerAvailability].[Careworker ID].&amp;[CAON0008]" c="CAON0008"/>
              <i n="[CareworkerAvailability].[Careworker ID].&amp;[CAON0009]" c="CAON0009"/>
              <i n="[CareworkerAvailability].[Careworker ID].&amp;[CAON0010]" c="CAON0010"/>
              <i n="[CareworkerAvailability].[Careworker ID].&amp;[CAON0011]" c="CAON0011"/>
              <i n="[CareworkerAvailability].[Careworker ID].&amp;[CAON0012]" c="CAON0012"/>
              <i n="[CareworkerAvailability].[Careworker ID].&amp;[CAON0013]" c="CAON0013"/>
              <i n="[CareworkerAvailability].[Careworker ID].&amp;[CAON0014]" c="CAON0014"/>
              <i n="[CareworkerAvailability].[Careworker ID].&amp;[CAON0015]" c="CAON0015"/>
              <i n="[CareworkerAvailability].[Careworker ID].&amp;[CAON0016]" c="CAON0016"/>
              <i n="[CareworkerAvailability].[Careworker ID].&amp;[CAON0017]" c="CAON0017"/>
              <i n="[CareworkerAvailability].[Careworker ID].&amp;[CAON0018]" c="CAON0018"/>
              <i n="[CareworkerAvailability].[Careworker ID].&amp;[CAON0019]" c="CAON0019"/>
              <i n="[CareworkerAvailability].[Careworker ID].&amp;[CAON0020]" c="CAON0020"/>
              <i n="[CareworkerAvailability].[Careworker ID].&amp;[CAON0021]" c="CAON0021"/>
              <i n="[CareworkerAvailability].[Careworker ID].&amp;[CAON0022]" c="CAON0022"/>
              <i n="[CareworkerAvailability].[Careworker ID].&amp;[CAON0023]" c="CAON0023"/>
              <i n="[CareworkerAvailability].[Careworker ID].&amp;[CAON0024]" c="CAON0024"/>
              <i n="[CareworkerAvailability].[Careworker ID].&amp;[CAON0025]" c="CAON0025"/>
              <i n="[CareworkerAvailability].[Careworker ID].&amp;[CAON0026]" c="CAON0026"/>
              <i n="[CareworkerAvailability].[Careworker ID].&amp;[CAON0027]" c="CAON0027"/>
              <i n="[CareworkerAvailability].[Careworker ID].&amp;[CAON0028]" c="CAON0028"/>
              <i n="[CareworkerAvailability].[Careworker ID].&amp;[CAON0029]" c="CAON0029"/>
              <i n="[CareworkerAvailability].[Careworker ID].&amp;[CAON0030]" c="CAON0030"/>
              <i n="[CareworkerAvailability].[Careworker ID].&amp;[CAON0031]" c="CAON0031"/>
              <i n="[CareworkerAvailability].[Careworker ID].&amp;[CAON0032]" c="CAON0032"/>
              <i n="[CareworkerAvailability].[Careworker ID].&amp;[CAON0033]" c="CAON0033"/>
              <i n="[CareworkerAvailability].[Careworker ID].&amp;[CAON0034]" c="CAON0034"/>
              <i n="[CareworkerAvailability].[Careworker ID].&amp;[CAON0035]" c="CAON0035"/>
              <i n="[CareworkerAvailability].[Careworker ID].&amp;[CAON0036]" c="CAON0036"/>
              <i n="[CareworkerAvailability].[Careworker ID].&amp;[CAON0037]" c="CAON0037"/>
              <i n="[CareworkerAvailability].[Careworker ID].&amp;[CAON0038]" c="CAON0038"/>
              <i n="[CareworkerAvailability].[Careworker ID].&amp;[CAON0039]" c="CAON0039"/>
              <i n="[CareworkerAvailability].[Careworker ID].&amp;[CAON0040]" c="CAON0040"/>
            </range>
          </ranges>
        </level>
      </levels>
      <selections count="1">
        <selection n="[CareworkerAvailability].[Careworker ID].&amp;[CAON001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37F23EC-D09A-4263-A540-AD818E194E1E}" sourceName="[CareworkerAvailability].[Day]">
  <pivotTables>
    <pivotTable tabId="31" name="PivotTable20"/>
    <pivotTable tabId="24" name="PivotTable26"/>
  </pivotTables>
  <data>
    <olap pivotCacheId="587981140">
      <levels count="2">
        <level uniqueName="[CareworkerAvailability].[Day].[(All)]" sourceCaption="(All)" count="0"/>
        <level uniqueName="[CareworkerAvailability].[Day].[Day]" sourceCaption="Day" count="7">
          <ranges>
            <range startItem="0">
              <i n="[CareworkerAvailability].[Day].&amp;[Friday]" c="Friday"/>
              <i n="[CareworkerAvailability].[Day].&amp;[Monday]" c="Monday"/>
              <i n="[CareworkerAvailability].[Day].&amp;[Saturday]" c="Saturday"/>
              <i n="[CareworkerAvailability].[Day].&amp;[Sunday]" c="Sunday"/>
              <i n="[CareworkerAvailability].[Day].&amp;[Thursday]" c="Thursday"/>
              <i n="[CareworkerAvailability].[Day].&amp;[Tuesday]" c="Tuesday"/>
              <i n="[CareworkerAvailability].[Day].&amp;[Wednesday]" c="Wednesday"/>
            </range>
          </ranges>
        </level>
      </levels>
      <selections count="1">
        <selection n="[CareworkerAvailability].[Day].&amp;[Thursday]"/>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_Entry_hour" xr10:uid="{A407374E-F6FE-42F7-A687-DCAD2BF740F6}" sourceName="[CareworkerAvailability].[Prefer Entry hour]">
  <pivotTables>
    <pivotTable tabId="31" name="PivotTable20"/>
    <pivotTable tabId="24" name="PivotTable26"/>
  </pivotTables>
  <data>
    <olap pivotCacheId="587981140">
      <levels count="2">
        <level uniqueName="[CareworkerAvailability].[Prefer Entry hour].[(All)]" sourceCaption="(All)" count="0"/>
        <level uniqueName="[CareworkerAvailability].[Prefer Entry hour].[Prefer Entry hour]" sourceCaption="Prefer Entry hour" count="21" sortOrder="ascending">
          <ranges>
            <range startItem="0">
              <i n="[CareworkerAvailability].[Prefer Entry hour].&amp;[1899-12-30T00:00:00]" c="12:00:00 AM"/>
              <i n="[CareworkerAvailability].[Prefer Entry hour].&amp;[1899-12-30T01:00:00]" c="1:00:00 AM"/>
              <i n="[CareworkerAvailability].[Prefer Entry hour].&amp;[1899-12-30T02:00:00]" c="2:00:00 AM"/>
              <i n="[CareworkerAvailability].[Prefer Entry hour].&amp;[1899-12-30T04:00:00]" c="4:00:00 AM"/>
              <i n="[CareworkerAvailability].[Prefer Entry hour].&amp;[1899-12-30T05:00:00]" c="5:00:00 AM"/>
              <i n="[CareworkerAvailability].[Prefer Entry hour].&amp;[1899-12-30T06:00:00]" c="6:00:00 AM"/>
              <i n="[CareworkerAvailability].[Prefer Entry hour].&amp;[1899-12-30T07:00:00]" c="7:00:00 AM"/>
              <i n="[CareworkerAvailability].[Prefer Entry hour].&amp;[1899-12-30T08:00:00]" c="8:00:00 AM"/>
              <i n="[CareworkerAvailability].[Prefer Entry hour].&amp;[1899-12-30T09:00:00]" c="9:00:00 AM"/>
              <i n="[CareworkerAvailability].[Prefer Entry hour].&amp;[1899-12-30T10:00:00]" c="10:00:00 AM"/>
              <i n="[CareworkerAvailability].[Prefer Entry hour].&amp;[1899-12-30T11:00:00]" c="11:00:00 AM"/>
              <i n="[CareworkerAvailability].[Prefer Entry hour].&amp;[1899-12-30T17:00:00]" c="5:00:00 PM"/>
              <i n="[CareworkerAvailability].[Prefer Entry hour].&amp;[1899-12-30T18:00:00]" c="6:00:00 PM"/>
              <i n="[CareworkerAvailability].[Prefer Entry hour].&amp;[1899-12-30T20:00:00]" c="8:00:00 PM"/>
              <i n="[CareworkerAvailability].[Prefer Entry hour].&amp;[1899-12-30T03:00:00]" c="3:00:00 AM" nd="1"/>
              <i n="[CareworkerAvailability].[Prefer Entry hour].&amp;[1899-12-30T12:00:00]" c="12:00:00 PM" nd="1"/>
              <i n="[CareworkerAvailability].[Prefer Entry hour].&amp;[1899-12-30T13:00:00]" c="1:00:00 PM" nd="1"/>
              <i n="[CareworkerAvailability].[Prefer Entry hour].&amp;[1899-12-30T14:00:00]" c="2:00:00 PM" nd="1"/>
              <i n="[CareworkerAvailability].[Prefer Entry hour].&amp;[1899-12-30T15:00:00]" c="3:00:00 PM" nd="1"/>
              <i n="[CareworkerAvailability].[Prefer Entry hour].&amp;[1899-12-30T16:00:00]" c="4:00:00 PM" nd="1"/>
              <i n="[CareworkerAvailability].[Prefer Entry hour].&amp;[1899-12-30T19:00:00]" c="7:00:00 PM" nd="1"/>
            </range>
          </ranges>
        </level>
      </levels>
      <selections count="1">
        <selection n="[CareworkerAvailability].[Prefer Entry hour].&amp;[1899-12-30T07:0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worker ID 1" xr10:uid="{B8145AFB-9632-4810-931B-17A66BA27A63}" cache="Slicer_Careworker_ID1" caption="Careworker ID" startItem="5"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7ADD2B4-F7C9-4FD8-B076-747AE0784021}" cache="Slicer_Education" caption="Education"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worker ID" xr10:uid="{46597AF7-78B0-40EC-A436-4E3A6FFCA93D}" cache="Slicer_Careworker_ID" caption="Careworker ID" level="1" style="SlicerStyleDark4" rowHeight="241300"/>
  <slicer name="Day" xr10:uid="{1851CFCF-EADC-4F29-AC6A-F156FF4B9289}" cache="Slicer_Day" caption="Day" level="1" style="SlicerStyleDark6 2n" rowHeight="241300"/>
  <slicer name="Prefer Entry hour" xr10:uid="{859CB64E-758E-4E19-816B-0A97DFF3C928}" cache="Slicer_Prefer_Entry_hour" caption="Prefer Entry hour" level="1" style="SlicerStyleDark6 2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1" xr10:uid="{5778242F-5245-4556-A37F-637E8B323BFA}" cache="Slicer_Education" caption="Education" columnCount="6" level="1" style="SlicerStyleDark6 2n"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worker ID 2" xr10:uid="{81E176C2-0BEC-440B-8874-53251B5131B6}" cache="Slicer_Careworker_ID1" caption="Careworker ID" startItem="1" level="1" style="SlicerStyleDark6 2n"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eworker ID 3" xr10:uid="{4FEC3784-2889-48F7-9726-AF2B2E22C07D}" cache="Slicer_Careworker_ID" caption="Careworker ID" level="1" style="SlicerStyleOther2" rowHeight="241300"/>
  <slicer name="Day 1" xr10:uid="{9B774373-1561-48C3-A130-957AA0A8CDB9}" cache="Slicer_Day" caption="Day" level="1" style="SlicerStyleLight6" rowHeight="241300"/>
  <slicer name="Prefer Entry hour 1" xr10:uid="{96D67C02-9C27-4D04-88A9-C29288FF8FDD}" cache="Slicer_Prefer_Entry_hour" caption="Entry hour" startItem="6" level="1"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A8C7BA-6620-4530-B0C9-956B3D787F3D}" name="OriginalData" displayName="OriginalData" ref="A1:V481" totalsRowShown="0">
  <autoFilter ref="A1:V481" xr:uid="{3DA8C7BA-6620-4530-B0C9-956B3D787F3D}"/>
  <tableColumns count="22">
    <tableColumn id="1" xr3:uid="{9E2BC76A-C950-4643-8C09-CB37AFDB88EA}" name="Careworker ID"/>
    <tableColumn id="2" xr3:uid="{DF2B8B60-6093-45F2-BB12-B56A64D56E4C}" name="Careworker ID2"/>
    <tableColumn id="3" xr3:uid="{AD3C7684-0B96-40A0-A635-2479621E2A1B}" name="Column3"/>
    <tableColumn id="4" xr3:uid="{E35A9AF3-2123-4CEC-A48B-5CDCAB2C1644}" name="Column4"/>
    <tableColumn id="5" xr3:uid="{53FF3CC8-1C25-4FBF-A93C-28280B114AA9}" name="Experience_Years"/>
    <tableColumn id="6" xr3:uid="{AF73AA2C-C7CA-4EF6-8B18-4C73113E8992}" name="Expertise"/>
    <tableColumn id="7" xr3:uid="{9AB891E3-767D-4CAA-8F80-FF70176B13E5}" name="Careworker Type A"/>
    <tableColumn id="8" xr3:uid="{B3C4DFD5-C2FD-4B2C-B9F4-E45D80722478}" name="Careworker Type B"/>
    <tableColumn id="9" xr3:uid="{6B59648F-0707-4A60-B4FD-2C6156497AB9}" name="Area (SGC)"/>
    <tableColumn id="10" xr3:uid="{5A550FCA-ECB3-480B-A9BC-58CA3411700E}" name="Year"/>
    <tableColumn id="11" xr3:uid="{9EB98913-69F0-4844-9E58-9BB0A751D07E}" name="Month Num"/>
    <tableColumn id="22" xr3:uid="{2EB43AD5-0C62-4B2C-88E5-846D915A2A3E}" name="Month " dataDxfId="135">
      <calculatedColumnFormula>TEXT(2,"mmm")</calculatedColumnFormula>
    </tableColumn>
    <tableColumn id="12" xr3:uid="{D5556E77-0AD7-4B96-9C54-8221976D0152}" name="Hours Logged"/>
    <tableColumn id="13" xr3:uid="{73BBB9DC-A4AE-422F-B10B-2E862929CA61}" name="Avg. Hours / Visit"/>
    <tableColumn id="14" xr3:uid="{A2257AB0-CED2-4F7A-8FE3-B50A6755FA3F}" name="Visits" dataDxfId="134"/>
    <tableColumn id="15" xr3:uid="{D818FB58-EBD5-4425-A6BF-23C6AF29BBAD}" name="Avg. Hourly Rate"/>
    <tableColumn id="16" xr3:uid="{4752CCBF-1FDB-4A4A-BB2D-8A4B7CA11D50}" name="Revenue" dataCellStyle="Currency"/>
    <tableColumn id="17" xr3:uid="{E16C5DB7-CEB9-48ED-82AD-DCAD1FB451DB}" name="Corp. Fee Rate" dataCellStyle="Percent"/>
    <tableColumn id="18" xr3:uid="{6B9DEABF-7DAF-4EAC-888B-04AD2893C1E7}" name="Care Worker Earnings" dataDxfId="133"/>
    <tableColumn id="19" xr3:uid="{D5393436-ED27-4B8D-8FBF-F7C59996374D}" name="Corp. Fee" dataDxfId="132"/>
    <tableColumn id="20" xr3:uid="{239C9AF7-549A-42FC-ADF8-89ABE5EC123E}" name="Total Corp. Profit" dataDxfId="131"/>
    <tableColumn id="21" xr3:uid="{F4C281FE-85E3-465D-9CB9-E88629349919}" name="Total Care Worker's Earnings" dataDxfId="1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FEFEDD-8D08-4579-869E-5FB54EAD958C}" name="Careworker_Profile" displayName="Careworker_Profile" ref="A1:H41" totalsRowShown="0">
  <autoFilter ref="A1:H41" xr:uid="{FCFEFEDD-8D08-4579-869E-5FB54EAD958C}"/>
  <tableColumns count="8">
    <tableColumn id="1" xr3:uid="{848AAAA3-DAE7-4D67-99EB-597952B7AB05}" name="Careworker ID" dataDxfId="129"/>
    <tableColumn id="2" xr3:uid="{CD65BDB6-37B3-4C5C-96D5-FDE6A5527081}" name="Experience_Years" dataDxfId="128">
      <calculatedColumnFormula>VLOOKUP(A2,OriginalData[#All],5,FALSE)</calculatedColumnFormula>
    </tableColumn>
    <tableColumn id="9" xr3:uid="{E365416F-AA25-4456-B527-EDFFF42E482E}" name="Eduaction rand" dataDxfId="127" dataCellStyle="Normal 2"/>
    <tableColumn id="3" xr3:uid="{4A466FCD-2EA8-47D7-8C4F-9708962425F6}" name="Expertise">
      <calculatedColumnFormula>VLOOKUP(A2,OriginalData[#All],6,FALSE)</calculatedColumnFormula>
    </tableColumn>
    <tableColumn id="4" xr3:uid="{6A5E774B-CD05-40C2-AD49-BC0E9EF0BD52}" name="Careworker Type A">
      <calculatedColumnFormula>VLOOKUP(A2,OriginalData[#All],7,FALSE)</calculatedColumnFormula>
    </tableColumn>
    <tableColumn id="5" xr3:uid="{D1616A0F-4C7B-49DF-A3B2-1B6068EF2A17}" name="Careworker Type B">
      <calculatedColumnFormula>VLOOKUP(A2,OriginalData[#All],8,FALSE)</calculatedColumnFormula>
    </tableColumn>
    <tableColumn id="7" xr3:uid="{A4A7EF04-9AAD-42F6-96DB-9DB27F14D900}" name="Second Language"/>
    <tableColumn id="6" xr3:uid="{BD93DC19-47B8-4584-94AC-DD3B0A876643}" name="Area (SG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4EE9DF3-BC21-4BEA-8E69-0F504D28E0A6}" name="Monthly_Info" displayName="Monthly_Info" ref="A1:L481" totalsRowShown="0">
  <autoFilter ref="A1:L481" xr:uid="{B4EE9DF3-BC21-4BEA-8E69-0F504D28E0A6}"/>
  <tableColumns count="12">
    <tableColumn id="1" xr3:uid="{E502CE36-0795-4B6C-89AB-0F540878BE5C}" name="Careworker ID"/>
    <tableColumn id="2" xr3:uid="{36D3A638-9791-4096-94DA-7A9343B09624}" name="Year"/>
    <tableColumn id="3" xr3:uid="{30DA286D-7AD8-42B8-B6B7-03400E804FCD}" name="Month Num"/>
    <tableColumn id="4" xr3:uid="{48F75C41-E8C6-4472-8920-A58A9E8DF65B}" name="Month "/>
    <tableColumn id="5" xr3:uid="{B6EDF92A-BFD6-4FC2-B28F-A4488D578B0F}" name="Hours Logged"/>
    <tableColumn id="6" xr3:uid="{2FCB44A6-17E8-4F44-B3AC-B5602100BE1A}" name="Avg. Hours / Visit"/>
    <tableColumn id="7" xr3:uid="{B05768C4-DE2D-4E48-9CA5-5B8E289C9630}" name="Visits" dataDxfId="126"/>
    <tableColumn id="8" xr3:uid="{BE356D80-CF4C-4CC9-96D1-393CDF7BEBAE}" name="Avg. Hourly Rate" dataDxfId="125"/>
    <tableColumn id="9" xr3:uid="{021567DB-D081-400C-9A7F-787843CBDEC3}" name="Revenue" dataDxfId="124" dataCellStyle="Currency"/>
    <tableColumn id="10" xr3:uid="{34DDCED3-B048-43D2-8B22-E74EC83A6BC6}" name="Corp. Fee Rate" dataDxfId="123" dataCellStyle="Percent"/>
    <tableColumn id="11" xr3:uid="{FBE1D553-06CD-4113-B5E3-56BF1F727CF1}" name="Care Worker Earnings" dataDxfId="122"/>
    <tableColumn id="12" xr3:uid="{E6DC63C9-4A5B-431E-85DA-8615756FA066}" name="Corp. Fee" dataDxfId="1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C669E6-14F4-494B-A149-C2270775E63D}" name="Profits_Ernings_YEar" displayName="Profits_Ernings_YEar" ref="A1:D41" totalsRowShown="0">
  <autoFilter ref="A1:D41" xr:uid="{D9C669E6-14F4-494B-A149-C2270775E63D}"/>
  <tableColumns count="4">
    <tableColumn id="1" xr3:uid="{0931D2D7-1A22-43C0-A38C-9EB69FD85F60}" name="Careworker ID"/>
    <tableColumn id="4" xr3:uid="{57398BFF-A471-406D-9D55-4F67775A9C62}" name="Year"/>
    <tableColumn id="2" xr3:uid="{BA231786-75F6-45D5-B03A-BF8E4AF3D23D}" name="Total Corp. Profit" dataDxfId="120">
      <calculatedColumnFormula>VLOOKUP(A2,OriginalData[],20,FALSE)</calculatedColumnFormula>
    </tableColumn>
    <tableColumn id="3" xr3:uid="{86408E80-6B1C-4366-9111-CC0644052440}" name="Total Care Worker's Earnings" dataDxfId="119">
      <calculatedColumnFormula>VLOOKUP(A2,OriginalData[],21,FALSE)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09436E-6929-44DC-9D2C-9CEED7E09D4D}" name="CareworkerAvailability" displayName="CareworkerAvailability" ref="A1:D242" totalsRowShown="0">
  <autoFilter ref="A1:D242" xr:uid="{D009436E-6929-44DC-9D2C-9CEED7E09D4D}"/>
  <tableColumns count="4">
    <tableColumn id="5" xr3:uid="{C6717ECA-916D-496F-9C6F-96580EA14875}" name="Careworker ID"/>
    <tableColumn id="6" xr3:uid="{E5E52F7C-AD1B-4B01-9C86-EB8FA41BCFF9}" name="Preference Day" dataDxfId="118"/>
    <tableColumn id="7" xr3:uid="{A7021A90-C15D-4A8D-9605-700C83EEAE8D}" name="Prefer Entry hour" dataDxfId="117"/>
    <tableColumn id="8" xr3:uid="{35F35880-C0BE-42AB-B90D-834179E2AD47}" name="Prefer Exit hour" dataDxfId="1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480A8-DB2E-4E26-9DBB-2F69DB9A37E7}" name="CareworkerVisitPreferences" displayName="CareworkerVisitPreferences" ref="A1:C41" totalsRowShown="0" headerRowDxfId="115">
  <autoFilter ref="A1:C41" xr:uid="{08B480A8-DB2E-4E26-9DBB-2F69DB9A37E7}"/>
  <tableColumns count="3">
    <tableColumn id="1" xr3:uid="{ABB43D9C-4B13-4776-BDC2-8B07C047FFBA}" name="Careworker ID"/>
    <tableColumn id="4" xr3:uid="{8119C77C-6099-45FE-A441-D926F6FC4D8F}" name="Preferences - Duration of Visit"/>
    <tableColumn id="5" xr3:uid="{549F937B-1B77-475B-B362-D25BBCCE405D}" name="Preferences - Frequency of Visits per Wee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9AAD88CA-420D-4764-AFF3-343C1DF47470}" sourceName="[Monthly_Info].[Month]">
  <pivotTables>
    <pivotTable tabId="11" name="Rev-CFee-CWEarn-Month"/>
    <pivotTable tabId="13" name="VisitsByMonth"/>
  </pivotTables>
  <state minimalRefreshVersion="6" lastRefreshVersion="6" pivotCacheId="1968180335" filterType="dateBetween">
    <selection startDate="2021-03-01T00:00:00" endDate="2021-09-30T00:00:00"/>
    <bounds startDate="2021-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5CEFB9EC-899F-40D6-B732-F64F0252014A}" sourceName="[Monthly_Info].[Month]">
  <pivotTables>
    <pivotTable tabId="16" name="Expertise by Education"/>
    <pivotTable tabId="16" name="Education "/>
  </pivotTables>
  <state minimalRefreshVersion="6" lastRefreshVersion="6" pivotCacheId="75627733"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9617B9D-CFE4-4D18-B316-F9CB276D2A2C}" cache="Timeline_Date" caption="Date"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158CFA47-EA1D-4E1D-81C3-DA555102A80F}" cache="Timeline_Date1" caption="Date" showSelectionLabel="0" showTimeLevel="0" level="2" selectionLevel="0" scrollPosition="2021-01-01T00:00:00" style="TimeSlicerStyleDark6 n"/>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4B03655-B3EA-4FF4-A091-DE71337A0069}" cache="Timeline_Date" caption="Date" showTimeLevel="0" showHorizontalScrollbar="0" level="2" selectionLevel="2" scrollPosition="2021-01-01T00:00:00" style="TimeSlicerStyleDark6 n"/>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microsoft.com/office/2007/relationships/slicer" Target="../slicers/slicer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microsoft.com/office/2011/relationships/timeline" Target="../timelines/timeline2.xml"/><Relationship Id="rId5" Type="http://schemas.microsoft.com/office/2007/relationships/slicer" Target="../slicers/slicer4.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3.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21.xml"/><Relationship Id="rId1" Type="http://schemas.openxmlformats.org/officeDocument/2006/relationships/pivotTable" Target="../pivotTables/pivotTable20.xml"/><Relationship Id="rId4" Type="http://schemas.microsoft.com/office/2007/relationships/slicer" Target="../slicers/slicer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microsoft.com/office/2007/relationships/slicer" Target="../slicers/slicer2.xml"/><Relationship Id="rId5" Type="http://schemas.openxmlformats.org/officeDocument/2006/relationships/drawing" Target="../drawings/drawing4.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D1922-625E-4BE8-8979-767B3B5B8373}">
  <dimension ref="A1:V481"/>
  <sheetViews>
    <sheetView topLeftCell="D1" workbookViewId="0">
      <selection activeCell="J27" sqref="J27"/>
    </sheetView>
  </sheetViews>
  <sheetFormatPr defaultRowHeight="14.4" x14ac:dyDescent="0.55000000000000004"/>
  <cols>
    <col min="1" max="1" width="14.15625" customWidth="1"/>
    <col min="2" max="2" width="15.15625" customWidth="1"/>
    <col min="3" max="4" width="9.83984375" customWidth="1"/>
    <col min="5" max="5" width="16.83984375" customWidth="1"/>
    <col min="6" max="6" width="22" bestFit="1" customWidth="1"/>
    <col min="7" max="7" width="19.68359375" bestFit="1" customWidth="1"/>
    <col min="8" max="8" width="18" customWidth="1"/>
    <col min="9" max="9" width="11.15625" customWidth="1"/>
    <col min="13" max="13" width="13.578125" customWidth="1"/>
    <col min="14" max="14" width="16.578125" customWidth="1"/>
    <col min="15" max="15" width="8.83984375" style="6"/>
    <col min="16" max="16" width="16.15625" customWidth="1"/>
    <col min="17" max="17" width="9.68359375" style="5" customWidth="1"/>
    <col min="18" max="18" width="14.41796875" style="4" customWidth="1"/>
    <col min="19" max="19" width="21.68359375" style="1" bestFit="1" customWidth="1"/>
    <col min="20" max="20" width="10.15625" style="1" customWidth="1"/>
    <col min="21" max="21" width="16.41796875" style="1" customWidth="1"/>
    <col min="22" max="22" width="25.83984375" style="1" customWidth="1"/>
  </cols>
  <sheetData>
    <row r="1" spans="1:22" x14ac:dyDescent="0.55000000000000004">
      <c r="A1" t="s">
        <v>0</v>
      </c>
      <c r="B1" t="s">
        <v>1</v>
      </c>
      <c r="C1" t="s">
        <v>2</v>
      </c>
      <c r="D1" t="s">
        <v>3</v>
      </c>
      <c r="E1" t="s">
        <v>4</v>
      </c>
      <c r="F1" t="s">
        <v>5</v>
      </c>
      <c r="G1" t="s">
        <v>6</v>
      </c>
      <c r="H1" t="s">
        <v>7</v>
      </c>
      <c r="I1" t="s">
        <v>8</v>
      </c>
      <c r="J1" t="s">
        <v>9</v>
      </c>
      <c r="K1" t="s">
        <v>10</v>
      </c>
      <c r="L1" t="s">
        <v>11</v>
      </c>
      <c r="M1" t="s">
        <v>12</v>
      </c>
      <c r="N1" t="s">
        <v>13</v>
      </c>
      <c r="O1" s="6" t="s">
        <v>14</v>
      </c>
      <c r="P1" t="s">
        <v>15</v>
      </c>
      <c r="Q1" s="5" t="s">
        <v>16</v>
      </c>
      <c r="R1" s="4" t="s">
        <v>17</v>
      </c>
      <c r="S1" s="1" t="s">
        <v>18</v>
      </c>
      <c r="T1" s="1" t="s">
        <v>19</v>
      </c>
      <c r="U1" s="1" t="s">
        <v>20</v>
      </c>
      <c r="V1" s="1" t="s">
        <v>21</v>
      </c>
    </row>
    <row r="2" spans="1:22" x14ac:dyDescent="0.55000000000000004">
      <c r="A2" t="s">
        <v>22</v>
      </c>
      <c r="B2" t="s">
        <v>23</v>
      </c>
      <c r="C2" t="s">
        <v>24</v>
      </c>
      <c r="D2" t="s">
        <v>25</v>
      </c>
      <c r="E2" t="s">
        <v>26</v>
      </c>
      <c r="F2" t="s">
        <v>27</v>
      </c>
      <c r="G2" t="s">
        <v>28</v>
      </c>
      <c r="H2" t="s">
        <v>29</v>
      </c>
      <c r="I2">
        <v>3520005</v>
      </c>
      <c r="J2">
        <v>2021</v>
      </c>
      <c r="K2" s="6">
        <v>1</v>
      </c>
      <c r="L2" t="s">
        <v>30</v>
      </c>
      <c r="M2">
        <v>40</v>
      </c>
      <c r="N2">
        <v>1</v>
      </c>
      <c r="O2" s="6">
        <v>40</v>
      </c>
      <c r="P2">
        <v>25</v>
      </c>
      <c r="Q2" s="5">
        <v>1000</v>
      </c>
      <c r="R2" s="4">
        <v>0.15</v>
      </c>
      <c r="S2" s="1">
        <v>850</v>
      </c>
      <c r="T2" s="1">
        <v>150</v>
      </c>
      <c r="U2" s="1">
        <v>4725</v>
      </c>
      <c r="V2" s="1">
        <v>26775</v>
      </c>
    </row>
    <row r="3" spans="1:22" x14ac:dyDescent="0.55000000000000004">
      <c r="A3" t="s">
        <v>22</v>
      </c>
      <c r="B3" t="s">
        <v>23</v>
      </c>
      <c r="C3" t="s">
        <v>24</v>
      </c>
      <c r="D3" t="s">
        <v>25</v>
      </c>
      <c r="E3" t="s">
        <v>26</v>
      </c>
      <c r="F3" t="s">
        <v>27</v>
      </c>
      <c r="G3" t="s">
        <v>28</v>
      </c>
      <c r="H3" t="s">
        <v>29</v>
      </c>
      <c r="I3">
        <v>3520005</v>
      </c>
      <c r="J3">
        <v>2021</v>
      </c>
      <c r="K3" s="6">
        <v>2</v>
      </c>
      <c r="L3" t="s">
        <v>31</v>
      </c>
      <c r="M3">
        <v>60</v>
      </c>
      <c r="N3">
        <v>1.5</v>
      </c>
      <c r="O3" s="6">
        <v>40</v>
      </c>
      <c r="P3">
        <v>25</v>
      </c>
      <c r="Q3" s="5">
        <v>1500</v>
      </c>
      <c r="R3" s="4">
        <v>0.15</v>
      </c>
      <c r="S3" s="1">
        <v>1275</v>
      </c>
      <c r="T3" s="1">
        <v>225</v>
      </c>
    </row>
    <row r="4" spans="1:22" x14ac:dyDescent="0.55000000000000004">
      <c r="A4" t="s">
        <v>22</v>
      </c>
      <c r="B4" t="s">
        <v>23</v>
      </c>
      <c r="C4" t="s">
        <v>24</v>
      </c>
      <c r="D4" t="s">
        <v>25</v>
      </c>
      <c r="E4" t="s">
        <v>26</v>
      </c>
      <c r="F4" t="s">
        <v>27</v>
      </c>
      <c r="G4" t="s">
        <v>28</v>
      </c>
      <c r="H4" t="s">
        <v>29</v>
      </c>
      <c r="I4">
        <v>3520005</v>
      </c>
      <c r="J4">
        <v>2021</v>
      </c>
      <c r="K4" s="6">
        <v>3</v>
      </c>
      <c r="L4" t="s">
        <v>32</v>
      </c>
      <c r="M4">
        <v>70</v>
      </c>
      <c r="N4">
        <v>2</v>
      </c>
      <c r="O4" s="6">
        <v>35</v>
      </c>
      <c r="P4">
        <v>25</v>
      </c>
      <c r="Q4" s="5">
        <v>1750</v>
      </c>
      <c r="R4" s="4">
        <v>0.15</v>
      </c>
      <c r="S4" s="1">
        <v>1487.5</v>
      </c>
      <c r="T4" s="1">
        <v>262.5</v>
      </c>
    </row>
    <row r="5" spans="1:22" x14ac:dyDescent="0.55000000000000004">
      <c r="A5" t="s">
        <v>22</v>
      </c>
      <c r="B5" t="s">
        <v>23</v>
      </c>
      <c r="C5" t="s">
        <v>24</v>
      </c>
      <c r="D5" t="s">
        <v>25</v>
      </c>
      <c r="E5" t="s">
        <v>26</v>
      </c>
      <c r="F5" t="s">
        <v>27</v>
      </c>
      <c r="G5" t="s">
        <v>28</v>
      </c>
      <c r="H5" t="s">
        <v>29</v>
      </c>
      <c r="I5">
        <v>3520005</v>
      </c>
      <c r="J5">
        <v>2021</v>
      </c>
      <c r="K5" s="6">
        <v>4</v>
      </c>
      <c r="L5" t="s">
        <v>33</v>
      </c>
      <c r="M5">
        <v>80</v>
      </c>
      <c r="N5">
        <v>1.5</v>
      </c>
      <c r="O5" s="6">
        <v>53.3333333333333</v>
      </c>
      <c r="P5">
        <v>25</v>
      </c>
      <c r="Q5" s="5">
        <v>2000</v>
      </c>
      <c r="R5" s="4">
        <v>0.15</v>
      </c>
      <c r="S5" s="1">
        <v>1700</v>
      </c>
      <c r="T5" s="1">
        <v>300</v>
      </c>
    </row>
    <row r="6" spans="1:22" x14ac:dyDescent="0.55000000000000004">
      <c r="A6" t="s">
        <v>22</v>
      </c>
      <c r="B6" t="s">
        <v>23</v>
      </c>
      <c r="C6" t="s">
        <v>24</v>
      </c>
      <c r="D6" t="s">
        <v>25</v>
      </c>
      <c r="E6" t="s">
        <v>26</v>
      </c>
      <c r="F6" t="s">
        <v>27</v>
      </c>
      <c r="G6" t="s">
        <v>28</v>
      </c>
      <c r="H6" t="s">
        <v>29</v>
      </c>
      <c r="I6">
        <v>3520005</v>
      </c>
      <c r="J6">
        <v>2021</v>
      </c>
      <c r="K6" s="6">
        <v>5</v>
      </c>
      <c r="L6" t="s">
        <v>34</v>
      </c>
      <c r="M6">
        <v>90</v>
      </c>
      <c r="N6">
        <v>1</v>
      </c>
      <c r="O6" s="6">
        <v>90</v>
      </c>
      <c r="P6">
        <v>25</v>
      </c>
      <c r="Q6" s="5">
        <v>2250</v>
      </c>
      <c r="R6" s="4">
        <v>0.15</v>
      </c>
      <c r="S6" s="1">
        <v>1912.5</v>
      </c>
      <c r="T6" s="1">
        <v>337.5</v>
      </c>
    </row>
    <row r="7" spans="1:22" x14ac:dyDescent="0.55000000000000004">
      <c r="A7" t="s">
        <v>22</v>
      </c>
      <c r="B7" t="s">
        <v>23</v>
      </c>
      <c r="C7" t="s">
        <v>24</v>
      </c>
      <c r="D7" t="s">
        <v>25</v>
      </c>
      <c r="E7" t="s">
        <v>26</v>
      </c>
      <c r="F7" t="s">
        <v>27</v>
      </c>
      <c r="G7" t="s">
        <v>28</v>
      </c>
      <c r="H7" t="s">
        <v>29</v>
      </c>
      <c r="I7">
        <v>3520005</v>
      </c>
      <c r="J7">
        <v>2021</v>
      </c>
      <c r="K7" s="6">
        <v>6</v>
      </c>
      <c r="L7" t="s">
        <v>35</v>
      </c>
      <c r="M7">
        <v>100</v>
      </c>
      <c r="N7">
        <v>2</v>
      </c>
      <c r="O7" s="6">
        <v>50</v>
      </c>
      <c r="P7">
        <v>25</v>
      </c>
      <c r="Q7" s="5">
        <v>2500</v>
      </c>
      <c r="R7" s="4">
        <v>0.15</v>
      </c>
      <c r="S7" s="1">
        <v>2125</v>
      </c>
      <c r="T7" s="1">
        <v>375</v>
      </c>
    </row>
    <row r="8" spans="1:22" x14ac:dyDescent="0.55000000000000004">
      <c r="A8" t="s">
        <v>22</v>
      </c>
      <c r="B8" t="s">
        <v>23</v>
      </c>
      <c r="C8" t="s">
        <v>24</v>
      </c>
      <c r="D8" t="s">
        <v>25</v>
      </c>
      <c r="E8" t="s">
        <v>26</v>
      </c>
      <c r="F8" t="s">
        <v>27</v>
      </c>
      <c r="G8" t="s">
        <v>28</v>
      </c>
      <c r="H8" t="s">
        <v>29</v>
      </c>
      <c r="I8">
        <v>3520005</v>
      </c>
      <c r="J8">
        <v>2021</v>
      </c>
      <c r="K8" s="6">
        <v>7</v>
      </c>
      <c r="L8" t="s">
        <v>36</v>
      </c>
      <c r="M8">
        <v>110</v>
      </c>
      <c r="N8">
        <v>1.5</v>
      </c>
      <c r="O8" s="6">
        <v>73.333333333333329</v>
      </c>
      <c r="P8">
        <v>25</v>
      </c>
      <c r="Q8" s="5">
        <v>2750</v>
      </c>
      <c r="R8" s="4">
        <v>0.15</v>
      </c>
      <c r="S8" s="1">
        <v>2337.5</v>
      </c>
      <c r="T8" s="1">
        <v>412.5</v>
      </c>
    </row>
    <row r="9" spans="1:22" x14ac:dyDescent="0.55000000000000004">
      <c r="A9" t="s">
        <v>22</v>
      </c>
      <c r="B9" t="s">
        <v>23</v>
      </c>
      <c r="C9" t="s">
        <v>24</v>
      </c>
      <c r="D9" t="s">
        <v>25</v>
      </c>
      <c r="E9" t="s">
        <v>26</v>
      </c>
      <c r="F9" t="s">
        <v>27</v>
      </c>
      <c r="G9" t="s">
        <v>28</v>
      </c>
      <c r="H9" t="s">
        <v>29</v>
      </c>
      <c r="I9">
        <v>3520005</v>
      </c>
      <c r="J9">
        <v>2021</v>
      </c>
      <c r="K9" s="6">
        <v>8</v>
      </c>
      <c r="L9" t="s">
        <v>37</v>
      </c>
      <c r="M9">
        <v>120</v>
      </c>
      <c r="N9">
        <v>1</v>
      </c>
      <c r="O9" s="6">
        <v>120</v>
      </c>
      <c r="P9">
        <v>25</v>
      </c>
      <c r="Q9" s="5">
        <v>3000</v>
      </c>
      <c r="R9" s="4">
        <v>0.15</v>
      </c>
      <c r="S9" s="1">
        <v>2550</v>
      </c>
      <c r="T9" s="1">
        <v>450</v>
      </c>
    </row>
    <row r="10" spans="1:22" x14ac:dyDescent="0.55000000000000004">
      <c r="A10" t="s">
        <v>22</v>
      </c>
      <c r="B10" t="s">
        <v>23</v>
      </c>
      <c r="C10" t="s">
        <v>24</v>
      </c>
      <c r="D10" t="s">
        <v>25</v>
      </c>
      <c r="E10" t="s">
        <v>26</v>
      </c>
      <c r="F10" t="s">
        <v>27</v>
      </c>
      <c r="G10" t="s">
        <v>28</v>
      </c>
      <c r="H10" t="s">
        <v>29</v>
      </c>
      <c r="I10">
        <v>3520005</v>
      </c>
      <c r="J10">
        <v>2021</v>
      </c>
      <c r="K10" s="6">
        <v>9</v>
      </c>
      <c r="L10" t="s">
        <v>38</v>
      </c>
      <c r="M10">
        <v>130</v>
      </c>
      <c r="N10">
        <v>1</v>
      </c>
      <c r="O10" s="6">
        <v>130</v>
      </c>
      <c r="P10">
        <v>25</v>
      </c>
      <c r="Q10" s="5">
        <v>3250</v>
      </c>
      <c r="R10" s="4">
        <v>0.15</v>
      </c>
      <c r="S10" s="1">
        <v>2762.5</v>
      </c>
      <c r="T10" s="1">
        <v>487.5</v>
      </c>
    </row>
    <row r="11" spans="1:22" x14ac:dyDescent="0.55000000000000004">
      <c r="A11" t="s">
        <v>22</v>
      </c>
      <c r="B11" t="s">
        <v>23</v>
      </c>
      <c r="C11" t="s">
        <v>24</v>
      </c>
      <c r="D11" t="s">
        <v>25</v>
      </c>
      <c r="E11" t="s">
        <v>26</v>
      </c>
      <c r="F11" t="s">
        <v>27</v>
      </c>
      <c r="G11" t="s">
        <v>28</v>
      </c>
      <c r="H11" t="s">
        <v>29</v>
      </c>
      <c r="I11">
        <v>3520005</v>
      </c>
      <c r="J11">
        <v>2021</v>
      </c>
      <c r="K11" s="6">
        <v>10</v>
      </c>
      <c r="L11" t="s">
        <v>39</v>
      </c>
      <c r="M11">
        <v>140</v>
      </c>
      <c r="N11">
        <v>1</v>
      </c>
      <c r="O11" s="6">
        <v>140</v>
      </c>
      <c r="P11">
        <v>25</v>
      </c>
      <c r="Q11" s="5">
        <v>3500</v>
      </c>
      <c r="R11" s="4">
        <v>0.15</v>
      </c>
      <c r="S11" s="1">
        <v>2975</v>
      </c>
      <c r="T11" s="1">
        <v>525</v>
      </c>
    </row>
    <row r="12" spans="1:22" x14ac:dyDescent="0.55000000000000004">
      <c r="A12" t="s">
        <v>22</v>
      </c>
      <c r="B12" t="s">
        <v>23</v>
      </c>
      <c r="C12" t="s">
        <v>24</v>
      </c>
      <c r="D12" t="s">
        <v>25</v>
      </c>
      <c r="E12" t="s">
        <v>26</v>
      </c>
      <c r="F12" t="s">
        <v>27</v>
      </c>
      <c r="G12" t="s">
        <v>28</v>
      </c>
      <c r="H12" t="s">
        <v>29</v>
      </c>
      <c r="I12">
        <v>3520005</v>
      </c>
      <c r="J12">
        <v>2021</v>
      </c>
      <c r="K12" s="6">
        <v>11</v>
      </c>
      <c r="L12" t="s">
        <v>40</v>
      </c>
      <c r="M12">
        <v>160</v>
      </c>
      <c r="N12">
        <v>2</v>
      </c>
      <c r="O12" s="6">
        <v>80</v>
      </c>
      <c r="P12">
        <v>25</v>
      </c>
      <c r="Q12" s="5">
        <v>4000</v>
      </c>
      <c r="R12" s="4">
        <v>0.15</v>
      </c>
      <c r="S12" s="1">
        <v>3400</v>
      </c>
      <c r="T12" s="1">
        <v>600</v>
      </c>
    </row>
    <row r="13" spans="1:22" x14ac:dyDescent="0.55000000000000004">
      <c r="A13" t="s">
        <v>22</v>
      </c>
      <c r="B13" t="s">
        <v>23</v>
      </c>
      <c r="C13" t="s">
        <v>24</v>
      </c>
      <c r="D13" t="s">
        <v>25</v>
      </c>
      <c r="E13" t="s">
        <v>26</v>
      </c>
      <c r="F13" t="s">
        <v>27</v>
      </c>
      <c r="G13" t="s">
        <v>28</v>
      </c>
      <c r="H13" t="s">
        <v>29</v>
      </c>
      <c r="I13">
        <v>3520005</v>
      </c>
      <c r="J13">
        <v>2021</v>
      </c>
      <c r="K13" s="6">
        <v>12</v>
      </c>
      <c r="L13" t="s">
        <v>41</v>
      </c>
      <c r="M13">
        <v>160</v>
      </c>
      <c r="N13">
        <v>1.5</v>
      </c>
      <c r="O13" s="6">
        <v>106.66666666666667</v>
      </c>
      <c r="P13">
        <v>25</v>
      </c>
      <c r="Q13" s="5">
        <v>4000</v>
      </c>
      <c r="R13" s="4">
        <v>0.15</v>
      </c>
      <c r="S13" s="1">
        <v>3400</v>
      </c>
      <c r="T13" s="1">
        <v>600</v>
      </c>
    </row>
    <row r="14" spans="1:22" x14ac:dyDescent="0.55000000000000004">
      <c r="A14" t="s">
        <v>42</v>
      </c>
      <c r="B14" t="s">
        <v>23</v>
      </c>
      <c r="C14" t="s">
        <v>24</v>
      </c>
      <c r="D14" t="s">
        <v>43</v>
      </c>
      <c r="E14" t="s">
        <v>44</v>
      </c>
      <c r="F14" t="s">
        <v>45</v>
      </c>
      <c r="G14" t="s">
        <v>46</v>
      </c>
      <c r="H14" t="s">
        <v>47</v>
      </c>
      <c r="I14">
        <v>3526047</v>
      </c>
      <c r="J14">
        <v>2021</v>
      </c>
      <c r="K14">
        <v>1</v>
      </c>
      <c r="L14" t="s">
        <v>30</v>
      </c>
      <c r="M14">
        <v>20</v>
      </c>
      <c r="N14">
        <v>1</v>
      </c>
      <c r="O14" s="6">
        <v>20</v>
      </c>
      <c r="P14">
        <v>45</v>
      </c>
      <c r="Q14" s="5">
        <v>900</v>
      </c>
      <c r="R14" s="4">
        <v>0.25</v>
      </c>
      <c r="S14" s="1">
        <v>675</v>
      </c>
      <c r="T14" s="1">
        <v>225</v>
      </c>
      <c r="U14" s="1">
        <v>9112.5</v>
      </c>
      <c r="V14" s="1">
        <v>27337.5</v>
      </c>
    </row>
    <row r="15" spans="1:22" x14ac:dyDescent="0.55000000000000004">
      <c r="A15" t="s">
        <v>42</v>
      </c>
      <c r="B15" t="s">
        <v>23</v>
      </c>
      <c r="C15" t="s">
        <v>24</v>
      </c>
      <c r="D15" t="s">
        <v>43</v>
      </c>
      <c r="E15" t="s">
        <v>44</v>
      </c>
      <c r="F15" t="s">
        <v>45</v>
      </c>
      <c r="G15" t="s">
        <v>46</v>
      </c>
      <c r="H15" t="s">
        <v>47</v>
      </c>
      <c r="I15">
        <v>3526047</v>
      </c>
      <c r="J15">
        <v>2021</v>
      </c>
      <c r="K15">
        <v>2</v>
      </c>
      <c r="L15" t="s">
        <v>31</v>
      </c>
      <c r="M15">
        <v>30</v>
      </c>
      <c r="N15">
        <v>1</v>
      </c>
      <c r="O15" s="6">
        <v>30</v>
      </c>
      <c r="P15">
        <v>45</v>
      </c>
      <c r="Q15" s="5">
        <v>1350</v>
      </c>
      <c r="R15" s="4">
        <v>0.25</v>
      </c>
      <c r="S15" s="1">
        <v>1012.5</v>
      </c>
      <c r="T15" s="1">
        <v>337.5</v>
      </c>
    </row>
    <row r="16" spans="1:22" x14ac:dyDescent="0.55000000000000004">
      <c r="A16" t="s">
        <v>42</v>
      </c>
      <c r="B16" t="s">
        <v>23</v>
      </c>
      <c r="C16" t="s">
        <v>24</v>
      </c>
      <c r="D16" t="s">
        <v>43</v>
      </c>
      <c r="E16" t="s">
        <v>44</v>
      </c>
      <c r="F16" t="s">
        <v>45</v>
      </c>
      <c r="G16" t="s">
        <v>46</v>
      </c>
      <c r="H16" t="s">
        <v>47</v>
      </c>
      <c r="I16">
        <v>3526047</v>
      </c>
      <c r="J16">
        <v>2021</v>
      </c>
      <c r="K16">
        <v>3</v>
      </c>
      <c r="L16" t="s">
        <v>32</v>
      </c>
      <c r="M16">
        <v>40</v>
      </c>
      <c r="N16">
        <v>1.5</v>
      </c>
      <c r="O16" s="6">
        <v>26.666666666666668</v>
      </c>
      <c r="P16">
        <v>45</v>
      </c>
      <c r="Q16" s="5">
        <v>1800</v>
      </c>
      <c r="R16" s="4">
        <v>0.25</v>
      </c>
      <c r="S16" s="1">
        <v>1350</v>
      </c>
      <c r="T16" s="1">
        <v>450</v>
      </c>
    </row>
    <row r="17" spans="1:22" x14ac:dyDescent="0.55000000000000004">
      <c r="A17" t="s">
        <v>42</v>
      </c>
      <c r="B17" t="s">
        <v>23</v>
      </c>
      <c r="C17" t="s">
        <v>24</v>
      </c>
      <c r="D17" t="s">
        <v>43</v>
      </c>
      <c r="E17" t="s">
        <v>44</v>
      </c>
      <c r="F17" t="s">
        <v>45</v>
      </c>
      <c r="G17" t="s">
        <v>46</v>
      </c>
      <c r="H17" t="s">
        <v>47</v>
      </c>
      <c r="I17">
        <v>3526047</v>
      </c>
      <c r="J17">
        <v>2021</v>
      </c>
      <c r="K17">
        <v>4</v>
      </c>
      <c r="L17" t="s">
        <v>33</v>
      </c>
      <c r="M17">
        <v>30</v>
      </c>
      <c r="N17">
        <v>1</v>
      </c>
      <c r="O17" s="6">
        <v>30</v>
      </c>
      <c r="P17">
        <v>45</v>
      </c>
      <c r="Q17" s="5">
        <v>1350</v>
      </c>
      <c r="R17" s="4">
        <v>0.25</v>
      </c>
      <c r="S17" s="1">
        <v>1012.5</v>
      </c>
      <c r="T17" s="1">
        <v>337.5</v>
      </c>
    </row>
    <row r="18" spans="1:22" x14ac:dyDescent="0.55000000000000004">
      <c r="A18" t="s">
        <v>42</v>
      </c>
      <c r="B18" t="s">
        <v>23</v>
      </c>
      <c r="C18" t="s">
        <v>24</v>
      </c>
      <c r="D18" t="s">
        <v>43</v>
      </c>
      <c r="E18" t="s">
        <v>44</v>
      </c>
      <c r="F18" t="s">
        <v>45</v>
      </c>
      <c r="G18" t="s">
        <v>46</v>
      </c>
      <c r="H18" t="s">
        <v>47</v>
      </c>
      <c r="I18">
        <v>3526047</v>
      </c>
      <c r="J18">
        <v>2021</v>
      </c>
      <c r="K18">
        <v>5</v>
      </c>
      <c r="L18" t="s">
        <v>34</v>
      </c>
      <c r="M18">
        <v>50</v>
      </c>
      <c r="N18">
        <v>1</v>
      </c>
      <c r="O18" s="6">
        <v>50</v>
      </c>
      <c r="P18">
        <v>45</v>
      </c>
      <c r="Q18" s="5">
        <v>2250</v>
      </c>
      <c r="R18" s="4">
        <v>0.25</v>
      </c>
      <c r="S18" s="1">
        <v>1687.5</v>
      </c>
      <c r="T18" s="1">
        <v>562.5</v>
      </c>
    </row>
    <row r="19" spans="1:22" x14ac:dyDescent="0.55000000000000004">
      <c r="A19" t="s">
        <v>42</v>
      </c>
      <c r="B19" t="s">
        <v>23</v>
      </c>
      <c r="C19" t="s">
        <v>24</v>
      </c>
      <c r="D19" t="s">
        <v>43</v>
      </c>
      <c r="E19" t="s">
        <v>44</v>
      </c>
      <c r="F19" t="s">
        <v>45</v>
      </c>
      <c r="G19" t="s">
        <v>46</v>
      </c>
      <c r="H19" t="s">
        <v>47</v>
      </c>
      <c r="I19">
        <v>3526047</v>
      </c>
      <c r="J19">
        <v>2021</v>
      </c>
      <c r="K19">
        <v>6</v>
      </c>
      <c r="L19" t="s">
        <v>35</v>
      </c>
      <c r="M19">
        <v>60</v>
      </c>
      <c r="N19">
        <v>1.5</v>
      </c>
      <c r="O19" s="6">
        <v>40</v>
      </c>
      <c r="P19">
        <v>45</v>
      </c>
      <c r="Q19" s="5">
        <v>2700</v>
      </c>
      <c r="R19" s="4">
        <v>0.25</v>
      </c>
      <c r="S19" s="1">
        <v>2025</v>
      </c>
      <c r="T19" s="1">
        <v>675</v>
      </c>
    </row>
    <row r="20" spans="1:22" x14ac:dyDescent="0.55000000000000004">
      <c r="A20" t="s">
        <v>42</v>
      </c>
      <c r="B20" t="s">
        <v>23</v>
      </c>
      <c r="C20" t="s">
        <v>24</v>
      </c>
      <c r="D20" t="s">
        <v>43</v>
      </c>
      <c r="E20" t="s">
        <v>44</v>
      </c>
      <c r="F20" t="s">
        <v>45</v>
      </c>
      <c r="G20" t="s">
        <v>46</v>
      </c>
      <c r="H20" t="s">
        <v>47</v>
      </c>
      <c r="I20">
        <v>3526047</v>
      </c>
      <c r="J20">
        <v>2021</v>
      </c>
      <c r="K20">
        <v>7</v>
      </c>
      <c r="L20" t="s">
        <v>36</v>
      </c>
      <c r="M20">
        <v>40</v>
      </c>
      <c r="N20">
        <v>2</v>
      </c>
      <c r="O20" s="6">
        <v>20</v>
      </c>
      <c r="P20">
        <v>45</v>
      </c>
      <c r="Q20" s="5">
        <v>1800</v>
      </c>
      <c r="R20" s="4">
        <v>0.25</v>
      </c>
      <c r="S20" s="1">
        <v>1350</v>
      </c>
      <c r="T20" s="1">
        <v>450</v>
      </c>
    </row>
    <row r="21" spans="1:22" x14ac:dyDescent="0.55000000000000004">
      <c r="A21" t="s">
        <v>42</v>
      </c>
      <c r="B21" t="s">
        <v>23</v>
      </c>
      <c r="C21" t="s">
        <v>24</v>
      </c>
      <c r="D21" t="s">
        <v>43</v>
      </c>
      <c r="E21" t="s">
        <v>44</v>
      </c>
      <c r="F21" t="s">
        <v>45</v>
      </c>
      <c r="G21" t="s">
        <v>46</v>
      </c>
      <c r="H21" t="s">
        <v>47</v>
      </c>
      <c r="I21">
        <v>3526047</v>
      </c>
      <c r="J21">
        <v>2021</v>
      </c>
      <c r="K21">
        <v>8</v>
      </c>
      <c r="L21" t="s">
        <v>37</v>
      </c>
      <c r="M21">
        <v>90</v>
      </c>
      <c r="N21">
        <v>1.5</v>
      </c>
      <c r="O21" s="6">
        <v>60</v>
      </c>
      <c r="P21">
        <v>45</v>
      </c>
      <c r="Q21" s="5">
        <v>4050</v>
      </c>
      <c r="R21" s="4">
        <v>0.25</v>
      </c>
      <c r="S21" s="1">
        <v>3037.5</v>
      </c>
      <c r="T21" s="1">
        <v>1012.5</v>
      </c>
    </row>
    <row r="22" spans="1:22" x14ac:dyDescent="0.55000000000000004">
      <c r="A22" t="s">
        <v>42</v>
      </c>
      <c r="B22" t="s">
        <v>23</v>
      </c>
      <c r="C22" t="s">
        <v>24</v>
      </c>
      <c r="D22" t="s">
        <v>43</v>
      </c>
      <c r="E22" t="s">
        <v>44</v>
      </c>
      <c r="F22" t="s">
        <v>45</v>
      </c>
      <c r="G22" t="s">
        <v>46</v>
      </c>
      <c r="H22" t="s">
        <v>47</v>
      </c>
      <c r="I22">
        <v>3526047</v>
      </c>
      <c r="J22">
        <v>2021</v>
      </c>
      <c r="K22">
        <v>9</v>
      </c>
      <c r="L22" t="s">
        <v>38</v>
      </c>
      <c r="M22">
        <v>100</v>
      </c>
      <c r="N22">
        <v>1.5</v>
      </c>
      <c r="O22" s="6">
        <v>66.666666666666671</v>
      </c>
      <c r="P22">
        <v>45</v>
      </c>
      <c r="Q22" s="5">
        <v>4500</v>
      </c>
      <c r="R22" s="4">
        <v>0.25</v>
      </c>
      <c r="S22" s="1">
        <v>3375</v>
      </c>
      <c r="T22" s="1">
        <v>1125</v>
      </c>
    </row>
    <row r="23" spans="1:22" x14ac:dyDescent="0.55000000000000004">
      <c r="A23" t="s">
        <v>42</v>
      </c>
      <c r="B23" t="s">
        <v>23</v>
      </c>
      <c r="C23" t="s">
        <v>24</v>
      </c>
      <c r="D23" t="s">
        <v>43</v>
      </c>
      <c r="E23" t="s">
        <v>44</v>
      </c>
      <c r="F23" t="s">
        <v>45</v>
      </c>
      <c r="G23" t="s">
        <v>46</v>
      </c>
      <c r="H23" t="s">
        <v>47</v>
      </c>
      <c r="I23">
        <v>3526047</v>
      </c>
      <c r="J23">
        <v>2021</v>
      </c>
      <c r="K23">
        <v>10</v>
      </c>
      <c r="L23" t="s">
        <v>39</v>
      </c>
      <c r="M23">
        <v>110</v>
      </c>
      <c r="N23">
        <v>2</v>
      </c>
      <c r="O23" s="6">
        <v>55</v>
      </c>
      <c r="P23">
        <v>45</v>
      </c>
      <c r="Q23" s="5">
        <v>4950</v>
      </c>
      <c r="R23" s="4">
        <v>0.25</v>
      </c>
      <c r="S23" s="1">
        <v>3712.5</v>
      </c>
      <c r="T23" s="1">
        <v>1237.5</v>
      </c>
    </row>
    <row r="24" spans="1:22" x14ac:dyDescent="0.55000000000000004">
      <c r="A24" t="s">
        <v>42</v>
      </c>
      <c r="B24" t="s">
        <v>23</v>
      </c>
      <c r="C24" t="s">
        <v>24</v>
      </c>
      <c r="D24" t="s">
        <v>43</v>
      </c>
      <c r="E24" t="s">
        <v>44</v>
      </c>
      <c r="F24" t="s">
        <v>45</v>
      </c>
      <c r="G24" t="s">
        <v>46</v>
      </c>
      <c r="H24" t="s">
        <v>47</v>
      </c>
      <c r="I24">
        <v>3526047</v>
      </c>
      <c r="J24">
        <v>2021</v>
      </c>
      <c r="K24">
        <v>11</v>
      </c>
      <c r="L24" t="s">
        <v>40</v>
      </c>
      <c r="M24">
        <v>120</v>
      </c>
      <c r="N24">
        <v>1</v>
      </c>
      <c r="O24" s="6">
        <v>120</v>
      </c>
      <c r="P24">
        <v>45</v>
      </c>
      <c r="Q24" s="5">
        <v>5400</v>
      </c>
      <c r="R24" s="4">
        <v>0.25</v>
      </c>
      <c r="S24" s="1">
        <v>4050</v>
      </c>
      <c r="T24" s="1">
        <v>1350</v>
      </c>
    </row>
    <row r="25" spans="1:22" x14ac:dyDescent="0.55000000000000004">
      <c r="A25" t="s">
        <v>42</v>
      </c>
      <c r="B25" t="s">
        <v>23</v>
      </c>
      <c r="C25" t="s">
        <v>24</v>
      </c>
      <c r="D25" t="s">
        <v>43</v>
      </c>
      <c r="E25" t="s">
        <v>44</v>
      </c>
      <c r="F25" t="s">
        <v>45</v>
      </c>
      <c r="G25" t="s">
        <v>46</v>
      </c>
      <c r="H25" t="s">
        <v>47</v>
      </c>
      <c r="I25">
        <v>3526047</v>
      </c>
      <c r="J25">
        <v>2021</v>
      </c>
      <c r="K25">
        <v>12</v>
      </c>
      <c r="L25" t="s">
        <v>41</v>
      </c>
      <c r="M25">
        <v>120</v>
      </c>
      <c r="N25">
        <v>2</v>
      </c>
      <c r="O25" s="6">
        <v>60</v>
      </c>
      <c r="P25">
        <v>45</v>
      </c>
      <c r="Q25" s="5">
        <v>5400</v>
      </c>
      <c r="R25" s="4">
        <v>0.25</v>
      </c>
      <c r="S25" s="1">
        <v>4050</v>
      </c>
      <c r="T25" s="1">
        <v>1350</v>
      </c>
    </row>
    <row r="26" spans="1:22" x14ac:dyDescent="0.55000000000000004">
      <c r="A26" t="s">
        <v>48</v>
      </c>
      <c r="B26" t="s">
        <v>23</v>
      </c>
      <c r="C26" t="s">
        <v>24</v>
      </c>
      <c r="D26" t="s">
        <v>49</v>
      </c>
      <c r="E26" t="s">
        <v>26</v>
      </c>
      <c r="F26" t="s">
        <v>50</v>
      </c>
      <c r="G26" t="s">
        <v>28</v>
      </c>
      <c r="H26" t="s">
        <v>51</v>
      </c>
      <c r="I26">
        <v>3526047</v>
      </c>
      <c r="J26">
        <v>2021</v>
      </c>
      <c r="K26">
        <v>1</v>
      </c>
      <c r="L26" t="s">
        <v>30</v>
      </c>
      <c r="M26">
        <v>40</v>
      </c>
      <c r="N26">
        <v>1.5</v>
      </c>
      <c r="O26" s="6">
        <v>26.666666666666668</v>
      </c>
      <c r="P26">
        <v>25</v>
      </c>
      <c r="Q26" s="5">
        <v>1000</v>
      </c>
      <c r="R26" s="4">
        <v>0.15</v>
      </c>
      <c r="S26" s="1">
        <v>850</v>
      </c>
      <c r="T26" s="1">
        <v>150</v>
      </c>
      <c r="U26" s="1">
        <v>4350</v>
      </c>
      <c r="V26" s="1">
        <v>24650</v>
      </c>
    </row>
    <row r="27" spans="1:22" x14ac:dyDescent="0.55000000000000004">
      <c r="A27" t="s">
        <v>48</v>
      </c>
      <c r="B27" t="s">
        <v>23</v>
      </c>
      <c r="C27" t="s">
        <v>24</v>
      </c>
      <c r="D27" t="s">
        <v>49</v>
      </c>
      <c r="E27" t="s">
        <v>26</v>
      </c>
      <c r="F27" t="s">
        <v>50</v>
      </c>
      <c r="G27" t="s">
        <v>28</v>
      </c>
      <c r="H27" t="s">
        <v>51</v>
      </c>
      <c r="I27">
        <v>3526047</v>
      </c>
      <c r="J27">
        <v>2021</v>
      </c>
      <c r="K27">
        <v>2</v>
      </c>
      <c r="L27" t="s">
        <v>31</v>
      </c>
      <c r="M27">
        <v>60</v>
      </c>
      <c r="N27">
        <v>1</v>
      </c>
      <c r="O27" s="6">
        <v>60</v>
      </c>
      <c r="P27">
        <v>25</v>
      </c>
      <c r="Q27" s="5">
        <v>1500</v>
      </c>
      <c r="R27" s="4">
        <v>0.15</v>
      </c>
      <c r="S27" s="1">
        <v>1275</v>
      </c>
      <c r="T27" s="1">
        <v>225</v>
      </c>
    </row>
    <row r="28" spans="1:22" x14ac:dyDescent="0.55000000000000004">
      <c r="A28" t="s">
        <v>48</v>
      </c>
      <c r="B28" t="s">
        <v>23</v>
      </c>
      <c r="C28" t="s">
        <v>24</v>
      </c>
      <c r="D28" t="s">
        <v>49</v>
      </c>
      <c r="E28" t="s">
        <v>26</v>
      </c>
      <c r="F28" t="s">
        <v>50</v>
      </c>
      <c r="G28" t="s">
        <v>28</v>
      </c>
      <c r="H28" t="s">
        <v>51</v>
      </c>
      <c r="I28">
        <v>3526047</v>
      </c>
      <c r="J28">
        <v>2021</v>
      </c>
      <c r="K28">
        <v>3</v>
      </c>
      <c r="L28" t="s">
        <v>32</v>
      </c>
      <c r="M28">
        <v>100</v>
      </c>
      <c r="N28">
        <v>1.5</v>
      </c>
      <c r="O28" s="6">
        <v>66.666666666666671</v>
      </c>
      <c r="P28">
        <v>25</v>
      </c>
      <c r="Q28" s="5">
        <v>2500</v>
      </c>
      <c r="R28" s="4">
        <v>0.15</v>
      </c>
      <c r="S28" s="1">
        <v>2125</v>
      </c>
      <c r="T28" s="1">
        <v>375</v>
      </c>
    </row>
    <row r="29" spans="1:22" x14ac:dyDescent="0.55000000000000004">
      <c r="A29" t="s">
        <v>48</v>
      </c>
      <c r="B29" t="s">
        <v>23</v>
      </c>
      <c r="C29" t="s">
        <v>24</v>
      </c>
      <c r="D29" t="s">
        <v>49</v>
      </c>
      <c r="E29" t="s">
        <v>26</v>
      </c>
      <c r="F29" t="s">
        <v>50</v>
      </c>
      <c r="G29" t="s">
        <v>28</v>
      </c>
      <c r="H29" t="s">
        <v>51</v>
      </c>
      <c r="I29">
        <v>3526047</v>
      </c>
      <c r="J29">
        <v>2021</v>
      </c>
      <c r="K29">
        <v>4</v>
      </c>
      <c r="L29" t="s">
        <v>33</v>
      </c>
      <c r="M29">
        <v>160</v>
      </c>
      <c r="N29">
        <v>1</v>
      </c>
      <c r="O29" s="6">
        <v>160</v>
      </c>
      <c r="P29">
        <v>25</v>
      </c>
      <c r="Q29" s="5">
        <v>4000</v>
      </c>
      <c r="R29" s="4">
        <v>0.15</v>
      </c>
      <c r="S29" s="1">
        <v>3400</v>
      </c>
      <c r="T29" s="1">
        <v>600</v>
      </c>
    </row>
    <row r="30" spans="1:22" x14ac:dyDescent="0.55000000000000004">
      <c r="A30" t="s">
        <v>48</v>
      </c>
      <c r="B30" t="s">
        <v>23</v>
      </c>
      <c r="C30" t="s">
        <v>24</v>
      </c>
      <c r="D30" t="s">
        <v>49</v>
      </c>
      <c r="E30" t="s">
        <v>26</v>
      </c>
      <c r="F30" t="s">
        <v>50</v>
      </c>
      <c r="G30" t="s">
        <v>28</v>
      </c>
      <c r="H30" t="s">
        <v>51</v>
      </c>
      <c r="I30">
        <v>3526047</v>
      </c>
      <c r="J30">
        <v>2021</v>
      </c>
      <c r="K30">
        <v>5</v>
      </c>
      <c r="L30" t="s">
        <v>34</v>
      </c>
      <c r="M30">
        <v>130</v>
      </c>
      <c r="N30">
        <v>2</v>
      </c>
      <c r="O30" s="6">
        <v>65</v>
      </c>
      <c r="P30">
        <v>25</v>
      </c>
      <c r="Q30" s="5">
        <v>3250</v>
      </c>
      <c r="R30" s="4">
        <v>0.15</v>
      </c>
      <c r="S30" s="1">
        <v>2762.5</v>
      </c>
      <c r="T30" s="1">
        <v>487.5</v>
      </c>
    </row>
    <row r="31" spans="1:22" x14ac:dyDescent="0.55000000000000004">
      <c r="A31" t="s">
        <v>48</v>
      </c>
      <c r="B31" t="s">
        <v>23</v>
      </c>
      <c r="C31" t="s">
        <v>24</v>
      </c>
      <c r="D31" t="s">
        <v>49</v>
      </c>
      <c r="E31" t="s">
        <v>26</v>
      </c>
      <c r="F31" t="s">
        <v>50</v>
      </c>
      <c r="G31" t="s">
        <v>28</v>
      </c>
      <c r="H31" t="s">
        <v>51</v>
      </c>
      <c r="I31">
        <v>3526047</v>
      </c>
      <c r="J31">
        <v>2021</v>
      </c>
      <c r="K31">
        <v>6</v>
      </c>
      <c r="L31" t="s">
        <v>35</v>
      </c>
      <c r="M31">
        <v>120</v>
      </c>
      <c r="N31">
        <v>2</v>
      </c>
      <c r="O31" s="6">
        <v>60</v>
      </c>
      <c r="P31">
        <v>25</v>
      </c>
      <c r="Q31" s="5">
        <v>3000</v>
      </c>
      <c r="R31" s="4">
        <v>0.15</v>
      </c>
      <c r="S31" s="1">
        <v>2550</v>
      </c>
      <c r="T31" s="1">
        <v>450</v>
      </c>
    </row>
    <row r="32" spans="1:22" x14ac:dyDescent="0.55000000000000004">
      <c r="A32" t="s">
        <v>48</v>
      </c>
      <c r="B32" t="s">
        <v>23</v>
      </c>
      <c r="C32" t="s">
        <v>24</v>
      </c>
      <c r="D32" t="s">
        <v>49</v>
      </c>
      <c r="E32" t="s">
        <v>26</v>
      </c>
      <c r="F32" t="s">
        <v>50</v>
      </c>
      <c r="G32" t="s">
        <v>28</v>
      </c>
      <c r="H32" t="s">
        <v>51</v>
      </c>
      <c r="I32">
        <v>3526047</v>
      </c>
      <c r="J32">
        <v>2021</v>
      </c>
      <c r="K32">
        <v>7</v>
      </c>
      <c r="L32" t="s">
        <v>36</v>
      </c>
      <c r="M32">
        <v>100</v>
      </c>
      <c r="N32">
        <v>2</v>
      </c>
      <c r="O32" s="6">
        <v>50</v>
      </c>
      <c r="P32">
        <v>25</v>
      </c>
      <c r="Q32" s="5">
        <v>2500</v>
      </c>
      <c r="R32" s="4">
        <v>0.15</v>
      </c>
      <c r="S32" s="1">
        <v>2125</v>
      </c>
      <c r="T32" s="1">
        <v>375</v>
      </c>
    </row>
    <row r="33" spans="1:22" x14ac:dyDescent="0.55000000000000004">
      <c r="A33" t="s">
        <v>48</v>
      </c>
      <c r="B33" t="s">
        <v>23</v>
      </c>
      <c r="C33" t="s">
        <v>24</v>
      </c>
      <c r="D33" t="s">
        <v>49</v>
      </c>
      <c r="E33" t="s">
        <v>26</v>
      </c>
      <c r="F33" t="s">
        <v>50</v>
      </c>
      <c r="G33" t="s">
        <v>28</v>
      </c>
      <c r="H33" t="s">
        <v>51</v>
      </c>
      <c r="I33">
        <v>3526047</v>
      </c>
      <c r="J33">
        <v>2021</v>
      </c>
      <c r="K33">
        <v>8</v>
      </c>
      <c r="L33" t="s">
        <v>37</v>
      </c>
      <c r="M33">
        <v>120</v>
      </c>
      <c r="N33">
        <v>1</v>
      </c>
      <c r="O33" s="6">
        <v>120</v>
      </c>
      <c r="P33">
        <v>25</v>
      </c>
      <c r="Q33" s="5">
        <v>3000</v>
      </c>
      <c r="R33" s="4">
        <v>0.15</v>
      </c>
      <c r="S33" s="1">
        <v>2550</v>
      </c>
      <c r="T33" s="1">
        <v>450</v>
      </c>
    </row>
    <row r="34" spans="1:22" x14ac:dyDescent="0.55000000000000004">
      <c r="A34" t="s">
        <v>48</v>
      </c>
      <c r="B34" t="s">
        <v>23</v>
      </c>
      <c r="C34" t="s">
        <v>24</v>
      </c>
      <c r="D34" t="s">
        <v>49</v>
      </c>
      <c r="E34" t="s">
        <v>26</v>
      </c>
      <c r="F34" t="s">
        <v>50</v>
      </c>
      <c r="G34" t="s">
        <v>28</v>
      </c>
      <c r="H34" t="s">
        <v>51</v>
      </c>
      <c r="I34">
        <v>3526047</v>
      </c>
      <c r="J34">
        <v>2021</v>
      </c>
      <c r="K34">
        <v>9</v>
      </c>
      <c r="L34" t="s">
        <v>38</v>
      </c>
      <c r="M34">
        <v>160</v>
      </c>
      <c r="N34">
        <v>2</v>
      </c>
      <c r="O34" s="6">
        <v>80</v>
      </c>
      <c r="P34">
        <v>25</v>
      </c>
      <c r="Q34" s="5">
        <v>4000</v>
      </c>
      <c r="R34" s="4">
        <v>0.15</v>
      </c>
      <c r="S34" s="1">
        <v>3400</v>
      </c>
      <c r="T34" s="1">
        <v>600</v>
      </c>
    </row>
    <row r="35" spans="1:22" x14ac:dyDescent="0.55000000000000004">
      <c r="A35" t="s">
        <v>48</v>
      </c>
      <c r="B35" t="s">
        <v>23</v>
      </c>
      <c r="C35" t="s">
        <v>24</v>
      </c>
      <c r="D35" t="s">
        <v>49</v>
      </c>
      <c r="E35" t="s">
        <v>26</v>
      </c>
      <c r="F35" t="s">
        <v>50</v>
      </c>
      <c r="G35" t="s">
        <v>28</v>
      </c>
      <c r="H35" t="s">
        <v>51</v>
      </c>
      <c r="I35">
        <v>3526047</v>
      </c>
      <c r="J35">
        <v>2021</v>
      </c>
      <c r="K35">
        <v>10</v>
      </c>
      <c r="L35" t="s">
        <v>39</v>
      </c>
      <c r="M35">
        <v>110</v>
      </c>
      <c r="N35">
        <v>1</v>
      </c>
      <c r="O35" s="6">
        <v>110</v>
      </c>
      <c r="P35">
        <v>25</v>
      </c>
      <c r="Q35" s="5">
        <v>2750</v>
      </c>
      <c r="R35" s="4">
        <v>0.15</v>
      </c>
      <c r="S35" s="1">
        <v>2337.5</v>
      </c>
      <c r="T35" s="1">
        <v>412.5</v>
      </c>
    </row>
    <row r="36" spans="1:22" x14ac:dyDescent="0.55000000000000004">
      <c r="A36" t="s">
        <v>48</v>
      </c>
      <c r="B36" t="s">
        <v>23</v>
      </c>
      <c r="C36" t="s">
        <v>24</v>
      </c>
      <c r="D36" t="s">
        <v>49</v>
      </c>
      <c r="E36" t="s">
        <v>26</v>
      </c>
      <c r="F36" t="s">
        <v>50</v>
      </c>
      <c r="G36" t="s">
        <v>28</v>
      </c>
      <c r="H36" t="s">
        <v>51</v>
      </c>
      <c r="I36">
        <v>3526047</v>
      </c>
      <c r="J36">
        <v>2021</v>
      </c>
      <c r="K36">
        <v>11</v>
      </c>
      <c r="L36" t="s">
        <v>40</v>
      </c>
      <c r="M36">
        <v>40</v>
      </c>
      <c r="N36">
        <v>1.5</v>
      </c>
      <c r="O36" s="6">
        <v>26.666666666666668</v>
      </c>
      <c r="P36">
        <v>25</v>
      </c>
      <c r="Q36" s="5">
        <v>1000</v>
      </c>
      <c r="R36" s="4">
        <v>0.15</v>
      </c>
      <c r="S36" s="1">
        <v>850</v>
      </c>
      <c r="T36" s="1">
        <v>150</v>
      </c>
    </row>
    <row r="37" spans="1:22" x14ac:dyDescent="0.55000000000000004">
      <c r="A37" t="s">
        <v>48</v>
      </c>
      <c r="B37" t="s">
        <v>23</v>
      </c>
      <c r="C37" t="s">
        <v>24</v>
      </c>
      <c r="D37" t="s">
        <v>49</v>
      </c>
      <c r="E37" t="s">
        <v>26</v>
      </c>
      <c r="F37" t="s">
        <v>50</v>
      </c>
      <c r="G37" t="s">
        <v>28</v>
      </c>
      <c r="H37" t="s">
        <v>51</v>
      </c>
      <c r="I37">
        <v>3526047</v>
      </c>
      <c r="J37">
        <v>2021</v>
      </c>
      <c r="K37">
        <v>12</v>
      </c>
      <c r="L37" t="s">
        <v>41</v>
      </c>
      <c r="M37">
        <v>20</v>
      </c>
      <c r="N37">
        <v>1</v>
      </c>
      <c r="O37" s="6">
        <v>20</v>
      </c>
      <c r="P37">
        <v>25</v>
      </c>
      <c r="Q37" s="5">
        <v>500</v>
      </c>
      <c r="R37" s="4">
        <v>0.15</v>
      </c>
      <c r="S37" s="1">
        <v>425</v>
      </c>
      <c r="T37" s="1">
        <v>75</v>
      </c>
    </row>
    <row r="38" spans="1:22" x14ac:dyDescent="0.55000000000000004">
      <c r="A38" t="s">
        <v>52</v>
      </c>
      <c r="B38" t="s">
        <v>23</v>
      </c>
      <c r="C38" t="s">
        <v>24</v>
      </c>
      <c r="D38" t="s">
        <v>53</v>
      </c>
      <c r="E38" t="s">
        <v>44</v>
      </c>
      <c r="F38" t="s">
        <v>54</v>
      </c>
      <c r="G38" t="s">
        <v>46</v>
      </c>
      <c r="H38" t="s">
        <v>47</v>
      </c>
      <c r="I38">
        <v>3520005</v>
      </c>
      <c r="J38">
        <v>2021</v>
      </c>
      <c r="K38">
        <v>1</v>
      </c>
      <c r="L38" t="s">
        <v>30</v>
      </c>
      <c r="M38">
        <v>110</v>
      </c>
      <c r="N38">
        <v>1</v>
      </c>
      <c r="O38" s="6">
        <v>110</v>
      </c>
      <c r="P38">
        <v>45</v>
      </c>
      <c r="Q38" s="5">
        <v>4950</v>
      </c>
      <c r="R38" s="4">
        <v>0.25</v>
      </c>
      <c r="S38" s="1">
        <v>3712.5</v>
      </c>
      <c r="T38" s="1">
        <v>1237.5</v>
      </c>
      <c r="U38" s="1">
        <v>10237.5</v>
      </c>
      <c r="V38" s="1">
        <v>30712.5</v>
      </c>
    </row>
    <row r="39" spans="1:22" x14ac:dyDescent="0.55000000000000004">
      <c r="A39" t="s">
        <v>52</v>
      </c>
      <c r="B39" t="s">
        <v>23</v>
      </c>
      <c r="C39" t="s">
        <v>24</v>
      </c>
      <c r="D39" t="s">
        <v>53</v>
      </c>
      <c r="E39" t="s">
        <v>44</v>
      </c>
      <c r="F39" t="s">
        <v>54</v>
      </c>
      <c r="G39" t="s">
        <v>46</v>
      </c>
      <c r="H39" t="s">
        <v>47</v>
      </c>
      <c r="I39">
        <v>3520005</v>
      </c>
      <c r="J39">
        <v>2021</v>
      </c>
      <c r="K39">
        <v>2</v>
      </c>
      <c r="L39" t="s">
        <v>31</v>
      </c>
      <c r="M39">
        <v>30</v>
      </c>
      <c r="N39">
        <v>1.5</v>
      </c>
      <c r="O39" s="6">
        <v>20</v>
      </c>
      <c r="P39">
        <v>45</v>
      </c>
      <c r="Q39" s="5">
        <v>1350</v>
      </c>
      <c r="R39" s="4">
        <v>0.25</v>
      </c>
      <c r="S39" s="1">
        <v>1012.5</v>
      </c>
      <c r="T39" s="1">
        <v>337.5</v>
      </c>
    </row>
    <row r="40" spans="1:22" x14ac:dyDescent="0.55000000000000004">
      <c r="A40" t="s">
        <v>52</v>
      </c>
      <c r="B40" t="s">
        <v>23</v>
      </c>
      <c r="C40" t="s">
        <v>24</v>
      </c>
      <c r="D40" t="s">
        <v>53</v>
      </c>
      <c r="E40" t="s">
        <v>44</v>
      </c>
      <c r="F40" t="s">
        <v>54</v>
      </c>
      <c r="G40" t="s">
        <v>46</v>
      </c>
      <c r="H40" t="s">
        <v>47</v>
      </c>
      <c r="I40">
        <v>3520005</v>
      </c>
      <c r="J40">
        <v>2021</v>
      </c>
      <c r="K40">
        <v>3</v>
      </c>
      <c r="L40" t="s">
        <v>32</v>
      </c>
      <c r="M40">
        <v>80</v>
      </c>
      <c r="N40">
        <v>1</v>
      </c>
      <c r="O40" s="6">
        <v>80</v>
      </c>
      <c r="P40">
        <v>45</v>
      </c>
      <c r="Q40" s="5">
        <v>3600</v>
      </c>
      <c r="R40" s="4">
        <v>0.25</v>
      </c>
      <c r="S40" s="1">
        <v>2700</v>
      </c>
      <c r="T40" s="1">
        <v>900</v>
      </c>
    </row>
    <row r="41" spans="1:22" x14ac:dyDescent="0.55000000000000004">
      <c r="A41" t="s">
        <v>52</v>
      </c>
      <c r="B41" t="s">
        <v>23</v>
      </c>
      <c r="C41" t="s">
        <v>24</v>
      </c>
      <c r="D41" t="s">
        <v>53</v>
      </c>
      <c r="E41" t="s">
        <v>44</v>
      </c>
      <c r="F41" t="s">
        <v>54</v>
      </c>
      <c r="G41" t="s">
        <v>46</v>
      </c>
      <c r="H41" t="s">
        <v>47</v>
      </c>
      <c r="I41">
        <v>3520005</v>
      </c>
      <c r="J41">
        <v>2021</v>
      </c>
      <c r="K41">
        <v>4</v>
      </c>
      <c r="L41" t="s">
        <v>33</v>
      </c>
      <c r="M41">
        <v>40</v>
      </c>
      <c r="N41">
        <v>1</v>
      </c>
      <c r="O41" s="6">
        <v>40</v>
      </c>
      <c r="P41">
        <v>45</v>
      </c>
      <c r="Q41" s="5">
        <v>1800</v>
      </c>
      <c r="R41" s="4">
        <v>0.25</v>
      </c>
      <c r="S41" s="1">
        <v>1350</v>
      </c>
      <c r="T41" s="1">
        <v>450</v>
      </c>
    </row>
    <row r="42" spans="1:22" x14ac:dyDescent="0.55000000000000004">
      <c r="A42" t="s">
        <v>52</v>
      </c>
      <c r="B42" t="s">
        <v>23</v>
      </c>
      <c r="C42" t="s">
        <v>24</v>
      </c>
      <c r="D42" t="s">
        <v>53</v>
      </c>
      <c r="E42" t="s">
        <v>44</v>
      </c>
      <c r="F42" t="s">
        <v>54</v>
      </c>
      <c r="G42" t="s">
        <v>46</v>
      </c>
      <c r="H42" t="s">
        <v>47</v>
      </c>
      <c r="I42">
        <v>3520005</v>
      </c>
      <c r="J42">
        <v>2021</v>
      </c>
      <c r="K42">
        <v>5</v>
      </c>
      <c r="L42" t="s">
        <v>34</v>
      </c>
      <c r="M42">
        <v>120</v>
      </c>
      <c r="N42">
        <v>1</v>
      </c>
      <c r="O42" s="6">
        <v>120</v>
      </c>
      <c r="P42">
        <v>45</v>
      </c>
      <c r="Q42" s="5">
        <v>5400</v>
      </c>
      <c r="R42" s="4">
        <v>0.25</v>
      </c>
      <c r="S42" s="1">
        <v>4050</v>
      </c>
      <c r="T42" s="1">
        <v>1350</v>
      </c>
    </row>
    <row r="43" spans="1:22" x14ac:dyDescent="0.55000000000000004">
      <c r="A43" t="s">
        <v>52</v>
      </c>
      <c r="B43" t="s">
        <v>23</v>
      </c>
      <c r="C43" t="s">
        <v>24</v>
      </c>
      <c r="D43" t="s">
        <v>53</v>
      </c>
      <c r="E43" t="s">
        <v>44</v>
      </c>
      <c r="F43" t="s">
        <v>54</v>
      </c>
      <c r="G43" t="s">
        <v>46</v>
      </c>
      <c r="H43" t="s">
        <v>47</v>
      </c>
      <c r="I43">
        <v>3520005</v>
      </c>
      <c r="J43">
        <v>2021</v>
      </c>
      <c r="K43">
        <v>6</v>
      </c>
      <c r="L43" t="s">
        <v>35</v>
      </c>
      <c r="M43">
        <v>60</v>
      </c>
      <c r="N43">
        <v>1.5</v>
      </c>
      <c r="O43" s="6">
        <v>40</v>
      </c>
      <c r="P43">
        <v>45</v>
      </c>
      <c r="Q43" s="5">
        <v>2700</v>
      </c>
      <c r="R43" s="4">
        <v>0.25</v>
      </c>
      <c r="S43" s="1">
        <v>2025</v>
      </c>
      <c r="T43" s="1">
        <v>675</v>
      </c>
    </row>
    <row r="44" spans="1:22" x14ac:dyDescent="0.55000000000000004">
      <c r="A44" t="s">
        <v>52</v>
      </c>
      <c r="B44" t="s">
        <v>23</v>
      </c>
      <c r="C44" t="s">
        <v>24</v>
      </c>
      <c r="D44" t="s">
        <v>53</v>
      </c>
      <c r="E44" t="s">
        <v>44</v>
      </c>
      <c r="F44" t="s">
        <v>54</v>
      </c>
      <c r="G44" t="s">
        <v>46</v>
      </c>
      <c r="H44" t="s">
        <v>47</v>
      </c>
      <c r="I44">
        <v>3520005</v>
      </c>
      <c r="J44">
        <v>2021</v>
      </c>
      <c r="K44">
        <v>7</v>
      </c>
      <c r="L44" t="s">
        <v>36</v>
      </c>
      <c r="M44">
        <v>90</v>
      </c>
      <c r="N44">
        <v>1.5</v>
      </c>
      <c r="O44" s="6">
        <v>60</v>
      </c>
      <c r="P44">
        <v>45</v>
      </c>
      <c r="Q44" s="5">
        <v>4050</v>
      </c>
      <c r="R44" s="4">
        <v>0.25</v>
      </c>
      <c r="S44" s="1">
        <v>3037.5</v>
      </c>
      <c r="T44" s="1">
        <v>1012.5</v>
      </c>
    </row>
    <row r="45" spans="1:22" x14ac:dyDescent="0.55000000000000004">
      <c r="A45" t="s">
        <v>52</v>
      </c>
      <c r="B45" t="s">
        <v>23</v>
      </c>
      <c r="C45" t="s">
        <v>24</v>
      </c>
      <c r="D45" t="s">
        <v>53</v>
      </c>
      <c r="E45" t="s">
        <v>44</v>
      </c>
      <c r="F45" t="s">
        <v>54</v>
      </c>
      <c r="G45" t="s">
        <v>46</v>
      </c>
      <c r="H45" t="s">
        <v>47</v>
      </c>
      <c r="I45">
        <v>3520005</v>
      </c>
      <c r="J45">
        <v>2021</v>
      </c>
      <c r="K45">
        <v>8</v>
      </c>
      <c r="L45" t="s">
        <v>37</v>
      </c>
      <c r="M45">
        <v>70</v>
      </c>
      <c r="N45">
        <v>1.5</v>
      </c>
      <c r="O45" s="6">
        <v>46.666666666666664</v>
      </c>
      <c r="P45">
        <v>45</v>
      </c>
      <c r="Q45" s="5">
        <v>3150</v>
      </c>
      <c r="R45" s="4">
        <v>0.25</v>
      </c>
      <c r="S45" s="1">
        <v>2362.5</v>
      </c>
      <c r="T45" s="1">
        <v>787.5</v>
      </c>
    </row>
    <row r="46" spans="1:22" x14ac:dyDescent="0.55000000000000004">
      <c r="A46" t="s">
        <v>52</v>
      </c>
      <c r="B46" t="s">
        <v>23</v>
      </c>
      <c r="C46" t="s">
        <v>24</v>
      </c>
      <c r="D46" t="s">
        <v>53</v>
      </c>
      <c r="E46" t="s">
        <v>44</v>
      </c>
      <c r="F46" t="s">
        <v>54</v>
      </c>
      <c r="G46" t="s">
        <v>46</v>
      </c>
      <c r="H46" t="s">
        <v>47</v>
      </c>
      <c r="I46">
        <v>3520005</v>
      </c>
      <c r="J46">
        <v>2021</v>
      </c>
      <c r="K46">
        <v>9</v>
      </c>
      <c r="L46" t="s">
        <v>38</v>
      </c>
      <c r="M46">
        <v>90</v>
      </c>
      <c r="N46">
        <v>2</v>
      </c>
      <c r="O46" s="6">
        <v>45</v>
      </c>
      <c r="P46">
        <v>45</v>
      </c>
      <c r="Q46" s="5">
        <v>4050</v>
      </c>
      <c r="R46" s="4">
        <v>0.25</v>
      </c>
      <c r="S46" s="1">
        <v>3037.5</v>
      </c>
      <c r="T46" s="1">
        <v>1012.5</v>
      </c>
    </row>
    <row r="47" spans="1:22" x14ac:dyDescent="0.55000000000000004">
      <c r="A47" t="s">
        <v>52</v>
      </c>
      <c r="B47" t="s">
        <v>23</v>
      </c>
      <c r="C47" t="s">
        <v>24</v>
      </c>
      <c r="D47" t="s">
        <v>53</v>
      </c>
      <c r="E47" t="s">
        <v>44</v>
      </c>
      <c r="F47" t="s">
        <v>54</v>
      </c>
      <c r="G47" t="s">
        <v>46</v>
      </c>
      <c r="H47" t="s">
        <v>47</v>
      </c>
      <c r="I47">
        <v>3520005</v>
      </c>
      <c r="J47">
        <v>2021</v>
      </c>
      <c r="K47">
        <v>10</v>
      </c>
      <c r="L47" t="s">
        <v>39</v>
      </c>
      <c r="M47">
        <v>140</v>
      </c>
      <c r="N47">
        <v>1</v>
      </c>
      <c r="O47" s="6">
        <v>140</v>
      </c>
      <c r="P47">
        <v>45</v>
      </c>
      <c r="Q47" s="5">
        <v>6300</v>
      </c>
      <c r="R47" s="4">
        <v>0.25</v>
      </c>
      <c r="S47" s="1">
        <v>4725</v>
      </c>
      <c r="T47" s="1">
        <v>1575</v>
      </c>
    </row>
    <row r="48" spans="1:22" x14ac:dyDescent="0.55000000000000004">
      <c r="A48" t="s">
        <v>52</v>
      </c>
      <c r="B48" t="s">
        <v>23</v>
      </c>
      <c r="C48" t="s">
        <v>24</v>
      </c>
      <c r="D48" t="s">
        <v>53</v>
      </c>
      <c r="E48" t="s">
        <v>44</v>
      </c>
      <c r="F48" t="s">
        <v>54</v>
      </c>
      <c r="G48" t="s">
        <v>46</v>
      </c>
      <c r="H48" t="s">
        <v>47</v>
      </c>
      <c r="I48">
        <v>3520005</v>
      </c>
      <c r="J48">
        <v>2021</v>
      </c>
      <c r="K48">
        <v>11</v>
      </c>
      <c r="L48" t="s">
        <v>40</v>
      </c>
      <c r="M48">
        <v>30</v>
      </c>
      <c r="N48">
        <v>2</v>
      </c>
      <c r="O48" s="6">
        <v>15</v>
      </c>
      <c r="P48">
        <v>45</v>
      </c>
      <c r="Q48" s="5">
        <v>1350</v>
      </c>
      <c r="R48" s="4">
        <v>0.25</v>
      </c>
      <c r="S48" s="1">
        <v>1012.5</v>
      </c>
      <c r="T48" s="1">
        <v>337.5</v>
      </c>
    </row>
    <row r="49" spans="1:22" x14ac:dyDescent="0.55000000000000004">
      <c r="A49" t="s">
        <v>52</v>
      </c>
      <c r="B49" t="s">
        <v>23</v>
      </c>
      <c r="C49" t="s">
        <v>24</v>
      </c>
      <c r="D49" t="s">
        <v>53</v>
      </c>
      <c r="E49" t="s">
        <v>44</v>
      </c>
      <c r="F49" t="s">
        <v>54</v>
      </c>
      <c r="G49" t="s">
        <v>46</v>
      </c>
      <c r="H49" t="s">
        <v>47</v>
      </c>
      <c r="I49">
        <v>3520005</v>
      </c>
      <c r="J49">
        <v>2021</v>
      </c>
      <c r="K49">
        <v>12</v>
      </c>
      <c r="L49" t="s">
        <v>41</v>
      </c>
      <c r="M49">
        <v>50</v>
      </c>
      <c r="N49">
        <v>1.5</v>
      </c>
      <c r="O49" s="6">
        <v>33.333333333333336</v>
      </c>
      <c r="P49">
        <v>45</v>
      </c>
      <c r="Q49" s="5">
        <v>2250</v>
      </c>
      <c r="R49" s="4">
        <v>0.25</v>
      </c>
      <c r="S49" s="1">
        <v>1687.5</v>
      </c>
      <c r="T49" s="1">
        <v>562.5</v>
      </c>
    </row>
    <row r="50" spans="1:22" x14ac:dyDescent="0.55000000000000004">
      <c r="A50" t="s">
        <v>55</v>
      </c>
      <c r="B50" t="s">
        <v>23</v>
      </c>
      <c r="C50" t="s">
        <v>24</v>
      </c>
      <c r="D50" t="s">
        <v>56</v>
      </c>
      <c r="E50" t="s">
        <v>57</v>
      </c>
      <c r="F50" t="s">
        <v>27</v>
      </c>
      <c r="G50" t="s">
        <v>28</v>
      </c>
      <c r="H50" t="s">
        <v>29</v>
      </c>
      <c r="I50">
        <v>3526047</v>
      </c>
      <c r="J50">
        <v>2021</v>
      </c>
      <c r="K50">
        <v>1</v>
      </c>
      <c r="L50" t="s">
        <v>30</v>
      </c>
      <c r="M50">
        <v>40</v>
      </c>
      <c r="N50">
        <v>2</v>
      </c>
      <c r="O50" s="6">
        <v>20</v>
      </c>
      <c r="P50">
        <v>25</v>
      </c>
      <c r="Q50" s="5">
        <v>1000</v>
      </c>
      <c r="R50" s="4">
        <v>0.15</v>
      </c>
      <c r="S50" s="1">
        <v>850</v>
      </c>
      <c r="T50" s="1">
        <v>150</v>
      </c>
      <c r="U50" s="1">
        <v>3562.5</v>
      </c>
      <c r="V50" s="1">
        <v>20187.5</v>
      </c>
    </row>
    <row r="51" spans="1:22" x14ac:dyDescent="0.55000000000000004">
      <c r="A51" t="s">
        <v>55</v>
      </c>
      <c r="B51" t="s">
        <v>23</v>
      </c>
      <c r="C51" t="s">
        <v>24</v>
      </c>
      <c r="D51" t="s">
        <v>56</v>
      </c>
      <c r="E51" t="s">
        <v>57</v>
      </c>
      <c r="F51" t="s">
        <v>27</v>
      </c>
      <c r="G51" t="s">
        <v>28</v>
      </c>
      <c r="H51" t="s">
        <v>29</v>
      </c>
      <c r="I51">
        <v>3526047</v>
      </c>
      <c r="J51">
        <v>2021</v>
      </c>
      <c r="K51">
        <v>2</v>
      </c>
      <c r="L51" t="s">
        <v>31</v>
      </c>
      <c r="M51">
        <v>120</v>
      </c>
      <c r="N51">
        <v>1</v>
      </c>
      <c r="O51" s="6">
        <v>120</v>
      </c>
      <c r="P51">
        <v>25</v>
      </c>
      <c r="Q51" s="5">
        <v>3000</v>
      </c>
      <c r="R51" s="4">
        <v>0.15</v>
      </c>
      <c r="S51" s="1">
        <v>2550</v>
      </c>
      <c r="T51" s="1">
        <v>450</v>
      </c>
    </row>
    <row r="52" spans="1:22" x14ac:dyDescent="0.55000000000000004">
      <c r="A52" t="s">
        <v>55</v>
      </c>
      <c r="B52" t="s">
        <v>23</v>
      </c>
      <c r="C52" t="s">
        <v>24</v>
      </c>
      <c r="D52" t="s">
        <v>56</v>
      </c>
      <c r="E52" t="s">
        <v>57</v>
      </c>
      <c r="F52" t="s">
        <v>27</v>
      </c>
      <c r="G52" t="s">
        <v>28</v>
      </c>
      <c r="H52" t="s">
        <v>29</v>
      </c>
      <c r="I52">
        <v>3526047</v>
      </c>
      <c r="J52">
        <v>2021</v>
      </c>
      <c r="K52">
        <v>3</v>
      </c>
      <c r="L52" t="s">
        <v>32</v>
      </c>
      <c r="M52">
        <v>30</v>
      </c>
      <c r="N52">
        <v>2</v>
      </c>
      <c r="O52" s="6">
        <v>15</v>
      </c>
      <c r="P52">
        <v>25</v>
      </c>
      <c r="Q52" s="5">
        <v>750</v>
      </c>
      <c r="R52" s="4">
        <v>0.15</v>
      </c>
      <c r="S52" s="1">
        <v>637.5</v>
      </c>
      <c r="T52" s="1">
        <v>112.5</v>
      </c>
    </row>
    <row r="53" spans="1:22" x14ac:dyDescent="0.55000000000000004">
      <c r="A53" t="s">
        <v>55</v>
      </c>
      <c r="B53" t="s">
        <v>23</v>
      </c>
      <c r="C53" t="s">
        <v>24</v>
      </c>
      <c r="D53" t="s">
        <v>56</v>
      </c>
      <c r="E53" t="s">
        <v>57</v>
      </c>
      <c r="F53" t="s">
        <v>27</v>
      </c>
      <c r="G53" t="s">
        <v>28</v>
      </c>
      <c r="H53" t="s">
        <v>29</v>
      </c>
      <c r="I53">
        <v>3526047</v>
      </c>
      <c r="J53">
        <v>2021</v>
      </c>
      <c r="K53">
        <v>4</v>
      </c>
      <c r="L53" t="s">
        <v>33</v>
      </c>
      <c r="M53">
        <v>160</v>
      </c>
      <c r="N53">
        <v>1.5</v>
      </c>
      <c r="O53" s="6">
        <v>106.66666666666667</v>
      </c>
      <c r="P53">
        <v>25</v>
      </c>
      <c r="Q53" s="5">
        <v>4000</v>
      </c>
      <c r="R53" s="4">
        <v>0.15</v>
      </c>
      <c r="S53" s="1">
        <v>3400</v>
      </c>
      <c r="T53" s="1">
        <v>600</v>
      </c>
    </row>
    <row r="54" spans="1:22" x14ac:dyDescent="0.55000000000000004">
      <c r="A54" t="s">
        <v>55</v>
      </c>
      <c r="B54" t="s">
        <v>23</v>
      </c>
      <c r="C54" t="s">
        <v>24</v>
      </c>
      <c r="D54" t="s">
        <v>56</v>
      </c>
      <c r="E54" t="s">
        <v>57</v>
      </c>
      <c r="F54" t="s">
        <v>27</v>
      </c>
      <c r="G54" t="s">
        <v>28</v>
      </c>
      <c r="H54" t="s">
        <v>29</v>
      </c>
      <c r="I54">
        <v>3526047</v>
      </c>
      <c r="J54">
        <v>2021</v>
      </c>
      <c r="K54">
        <v>5</v>
      </c>
      <c r="L54" t="s">
        <v>34</v>
      </c>
      <c r="M54">
        <v>110</v>
      </c>
      <c r="N54">
        <v>1.5</v>
      </c>
      <c r="O54" s="6">
        <v>73.333333333333329</v>
      </c>
      <c r="P54">
        <v>25</v>
      </c>
      <c r="Q54" s="5">
        <v>2750</v>
      </c>
      <c r="R54" s="4">
        <v>0.15</v>
      </c>
      <c r="S54" s="1">
        <v>2337.5</v>
      </c>
      <c r="T54" s="1">
        <v>412.5</v>
      </c>
    </row>
    <row r="55" spans="1:22" x14ac:dyDescent="0.55000000000000004">
      <c r="A55" t="s">
        <v>55</v>
      </c>
      <c r="B55" t="s">
        <v>23</v>
      </c>
      <c r="C55" t="s">
        <v>24</v>
      </c>
      <c r="D55" t="s">
        <v>56</v>
      </c>
      <c r="E55" t="s">
        <v>57</v>
      </c>
      <c r="F55" t="s">
        <v>27</v>
      </c>
      <c r="G55" t="s">
        <v>28</v>
      </c>
      <c r="H55" t="s">
        <v>29</v>
      </c>
      <c r="I55">
        <v>3526047</v>
      </c>
      <c r="J55">
        <v>2021</v>
      </c>
      <c r="K55">
        <v>6</v>
      </c>
      <c r="L55" t="s">
        <v>35</v>
      </c>
      <c r="M55">
        <v>20</v>
      </c>
      <c r="N55">
        <v>1</v>
      </c>
      <c r="O55" s="6">
        <v>20</v>
      </c>
      <c r="P55">
        <v>25</v>
      </c>
      <c r="Q55" s="5">
        <v>500</v>
      </c>
      <c r="R55" s="4">
        <v>0.15</v>
      </c>
      <c r="S55" s="1">
        <v>425</v>
      </c>
      <c r="T55" s="1">
        <v>75</v>
      </c>
    </row>
    <row r="56" spans="1:22" x14ac:dyDescent="0.55000000000000004">
      <c r="A56" t="s">
        <v>55</v>
      </c>
      <c r="B56" t="s">
        <v>23</v>
      </c>
      <c r="C56" t="s">
        <v>24</v>
      </c>
      <c r="D56" t="s">
        <v>56</v>
      </c>
      <c r="E56" t="s">
        <v>57</v>
      </c>
      <c r="F56" t="s">
        <v>27</v>
      </c>
      <c r="G56" t="s">
        <v>28</v>
      </c>
      <c r="H56" t="s">
        <v>29</v>
      </c>
      <c r="I56">
        <v>3526047</v>
      </c>
      <c r="J56">
        <v>2021</v>
      </c>
      <c r="K56">
        <v>7</v>
      </c>
      <c r="L56" t="s">
        <v>36</v>
      </c>
      <c r="M56">
        <v>50</v>
      </c>
      <c r="N56">
        <v>1.5</v>
      </c>
      <c r="O56" s="6">
        <v>33.333333333333336</v>
      </c>
      <c r="P56">
        <v>25</v>
      </c>
      <c r="Q56" s="5">
        <v>1250</v>
      </c>
      <c r="R56" s="4">
        <v>0.15</v>
      </c>
      <c r="S56" s="1">
        <v>1062.5</v>
      </c>
      <c r="T56" s="1">
        <v>187.5</v>
      </c>
    </row>
    <row r="57" spans="1:22" x14ac:dyDescent="0.55000000000000004">
      <c r="A57" t="s">
        <v>55</v>
      </c>
      <c r="B57" t="s">
        <v>23</v>
      </c>
      <c r="C57" t="s">
        <v>24</v>
      </c>
      <c r="D57" t="s">
        <v>56</v>
      </c>
      <c r="E57" t="s">
        <v>57</v>
      </c>
      <c r="F57" t="s">
        <v>27</v>
      </c>
      <c r="G57" t="s">
        <v>28</v>
      </c>
      <c r="H57" t="s">
        <v>29</v>
      </c>
      <c r="I57">
        <v>3526047</v>
      </c>
      <c r="J57">
        <v>2021</v>
      </c>
      <c r="K57">
        <v>8</v>
      </c>
      <c r="L57" t="s">
        <v>37</v>
      </c>
      <c r="M57">
        <v>120</v>
      </c>
      <c r="N57">
        <v>1</v>
      </c>
      <c r="O57" s="6">
        <v>120</v>
      </c>
      <c r="P57">
        <v>25</v>
      </c>
      <c r="Q57" s="5">
        <v>3000</v>
      </c>
      <c r="R57" s="4">
        <v>0.15</v>
      </c>
      <c r="S57" s="1">
        <v>2550</v>
      </c>
      <c r="T57" s="1">
        <v>450</v>
      </c>
    </row>
    <row r="58" spans="1:22" x14ac:dyDescent="0.55000000000000004">
      <c r="A58" t="s">
        <v>55</v>
      </c>
      <c r="B58" t="s">
        <v>23</v>
      </c>
      <c r="C58" t="s">
        <v>24</v>
      </c>
      <c r="D58" t="s">
        <v>56</v>
      </c>
      <c r="E58" t="s">
        <v>57</v>
      </c>
      <c r="F58" t="s">
        <v>27</v>
      </c>
      <c r="G58" t="s">
        <v>28</v>
      </c>
      <c r="H58" t="s">
        <v>29</v>
      </c>
      <c r="I58">
        <v>3526047</v>
      </c>
      <c r="J58">
        <v>2021</v>
      </c>
      <c r="K58">
        <v>9</v>
      </c>
      <c r="L58" t="s">
        <v>38</v>
      </c>
      <c r="M58">
        <v>50</v>
      </c>
      <c r="N58">
        <v>2</v>
      </c>
      <c r="O58" s="6">
        <v>25</v>
      </c>
      <c r="P58">
        <v>25</v>
      </c>
      <c r="Q58" s="5">
        <v>1250</v>
      </c>
      <c r="R58" s="4">
        <v>0.15</v>
      </c>
      <c r="S58" s="1">
        <v>1062.5</v>
      </c>
      <c r="T58" s="1">
        <v>187.5</v>
      </c>
    </row>
    <row r="59" spans="1:22" x14ac:dyDescent="0.55000000000000004">
      <c r="A59" t="s">
        <v>55</v>
      </c>
      <c r="B59" t="s">
        <v>23</v>
      </c>
      <c r="C59" t="s">
        <v>24</v>
      </c>
      <c r="D59" t="s">
        <v>56</v>
      </c>
      <c r="E59" t="s">
        <v>57</v>
      </c>
      <c r="F59" t="s">
        <v>27</v>
      </c>
      <c r="G59" t="s">
        <v>28</v>
      </c>
      <c r="H59" t="s">
        <v>29</v>
      </c>
      <c r="I59">
        <v>3526047</v>
      </c>
      <c r="J59">
        <v>2021</v>
      </c>
      <c r="K59">
        <v>10</v>
      </c>
      <c r="L59" t="s">
        <v>39</v>
      </c>
      <c r="M59">
        <v>30</v>
      </c>
      <c r="N59">
        <v>1</v>
      </c>
      <c r="O59" s="6">
        <v>30</v>
      </c>
      <c r="P59">
        <v>25</v>
      </c>
      <c r="Q59" s="5">
        <v>750</v>
      </c>
      <c r="R59" s="4">
        <v>0.15</v>
      </c>
      <c r="S59" s="1">
        <v>637.5</v>
      </c>
      <c r="T59" s="1">
        <v>112.5</v>
      </c>
    </row>
    <row r="60" spans="1:22" x14ac:dyDescent="0.55000000000000004">
      <c r="A60" t="s">
        <v>55</v>
      </c>
      <c r="B60" t="s">
        <v>23</v>
      </c>
      <c r="C60" t="s">
        <v>24</v>
      </c>
      <c r="D60" t="s">
        <v>56</v>
      </c>
      <c r="E60" t="s">
        <v>57</v>
      </c>
      <c r="F60" t="s">
        <v>27</v>
      </c>
      <c r="G60" t="s">
        <v>28</v>
      </c>
      <c r="H60" t="s">
        <v>29</v>
      </c>
      <c r="I60">
        <v>3526047</v>
      </c>
      <c r="J60">
        <v>2021</v>
      </c>
      <c r="K60">
        <v>11</v>
      </c>
      <c r="L60" t="s">
        <v>40</v>
      </c>
      <c r="M60">
        <v>60</v>
      </c>
      <c r="N60">
        <v>2</v>
      </c>
      <c r="O60" s="6">
        <v>30</v>
      </c>
      <c r="P60">
        <v>25</v>
      </c>
      <c r="Q60" s="5">
        <v>1500</v>
      </c>
      <c r="R60" s="4">
        <v>0.15</v>
      </c>
      <c r="S60" s="1">
        <v>1275</v>
      </c>
      <c r="T60" s="1">
        <v>225</v>
      </c>
    </row>
    <row r="61" spans="1:22" x14ac:dyDescent="0.55000000000000004">
      <c r="A61" t="s">
        <v>55</v>
      </c>
      <c r="B61" t="s">
        <v>23</v>
      </c>
      <c r="C61" t="s">
        <v>24</v>
      </c>
      <c r="D61" t="s">
        <v>56</v>
      </c>
      <c r="E61" t="s">
        <v>57</v>
      </c>
      <c r="F61" t="s">
        <v>27</v>
      </c>
      <c r="G61" t="s">
        <v>28</v>
      </c>
      <c r="H61" t="s">
        <v>29</v>
      </c>
      <c r="I61">
        <v>3526047</v>
      </c>
      <c r="J61">
        <v>2021</v>
      </c>
      <c r="K61">
        <v>12</v>
      </c>
      <c r="L61" t="s">
        <v>41</v>
      </c>
      <c r="M61">
        <v>160</v>
      </c>
      <c r="N61">
        <v>1</v>
      </c>
      <c r="O61" s="6">
        <v>160</v>
      </c>
      <c r="P61">
        <v>25</v>
      </c>
      <c r="Q61" s="5">
        <v>4000</v>
      </c>
      <c r="R61" s="4">
        <v>0.15</v>
      </c>
      <c r="S61" s="1">
        <v>3400</v>
      </c>
      <c r="T61" s="1">
        <v>600</v>
      </c>
    </row>
    <row r="62" spans="1:22" x14ac:dyDescent="0.55000000000000004">
      <c r="A62" t="s">
        <v>58</v>
      </c>
      <c r="B62" t="s">
        <v>23</v>
      </c>
      <c r="C62" t="s">
        <v>24</v>
      </c>
      <c r="D62" t="s">
        <v>59</v>
      </c>
      <c r="E62" t="s">
        <v>26</v>
      </c>
      <c r="F62" t="s">
        <v>60</v>
      </c>
      <c r="G62" t="s">
        <v>28</v>
      </c>
      <c r="H62" t="s">
        <v>29</v>
      </c>
      <c r="I62">
        <v>3526047</v>
      </c>
      <c r="J62">
        <v>2021</v>
      </c>
      <c r="K62">
        <v>1</v>
      </c>
      <c r="L62" t="s">
        <v>30</v>
      </c>
      <c r="M62">
        <v>30</v>
      </c>
      <c r="N62">
        <v>1</v>
      </c>
      <c r="O62" s="6">
        <v>30</v>
      </c>
      <c r="P62">
        <v>25</v>
      </c>
      <c r="Q62" s="5">
        <v>750</v>
      </c>
      <c r="R62" s="4">
        <v>0.15</v>
      </c>
      <c r="S62" s="1">
        <v>637.5</v>
      </c>
      <c r="T62" s="1">
        <v>112.5</v>
      </c>
      <c r="U62" s="1">
        <v>4387.5</v>
      </c>
      <c r="V62" s="1">
        <v>24862.5</v>
      </c>
    </row>
    <row r="63" spans="1:22" x14ac:dyDescent="0.55000000000000004">
      <c r="A63" t="s">
        <v>58</v>
      </c>
      <c r="B63" t="s">
        <v>23</v>
      </c>
      <c r="C63" t="s">
        <v>24</v>
      </c>
      <c r="D63" t="s">
        <v>59</v>
      </c>
      <c r="E63" t="s">
        <v>26</v>
      </c>
      <c r="F63" t="s">
        <v>60</v>
      </c>
      <c r="G63" t="s">
        <v>28</v>
      </c>
      <c r="H63" t="s">
        <v>29</v>
      </c>
      <c r="I63">
        <v>3526047</v>
      </c>
      <c r="J63">
        <v>2021</v>
      </c>
      <c r="K63">
        <v>2</v>
      </c>
      <c r="L63" t="s">
        <v>31</v>
      </c>
      <c r="M63">
        <v>130</v>
      </c>
      <c r="N63">
        <v>1.5</v>
      </c>
      <c r="O63" s="6">
        <v>86.666666666666671</v>
      </c>
      <c r="P63">
        <v>25</v>
      </c>
      <c r="Q63" s="5">
        <v>3250</v>
      </c>
      <c r="R63" s="4">
        <v>0.15</v>
      </c>
      <c r="S63" s="1">
        <v>2762.5</v>
      </c>
      <c r="T63" s="1">
        <v>487.5</v>
      </c>
    </row>
    <row r="64" spans="1:22" x14ac:dyDescent="0.55000000000000004">
      <c r="A64" t="s">
        <v>58</v>
      </c>
      <c r="B64" t="s">
        <v>23</v>
      </c>
      <c r="C64" t="s">
        <v>24</v>
      </c>
      <c r="D64" t="s">
        <v>59</v>
      </c>
      <c r="E64" t="s">
        <v>26</v>
      </c>
      <c r="F64" t="s">
        <v>60</v>
      </c>
      <c r="G64" t="s">
        <v>28</v>
      </c>
      <c r="H64" t="s">
        <v>29</v>
      </c>
      <c r="I64">
        <v>3526047</v>
      </c>
      <c r="J64">
        <v>2021</v>
      </c>
      <c r="K64">
        <v>3</v>
      </c>
      <c r="L64" t="s">
        <v>32</v>
      </c>
      <c r="M64">
        <v>40</v>
      </c>
      <c r="N64">
        <v>1</v>
      </c>
      <c r="O64" s="6">
        <v>40</v>
      </c>
      <c r="P64">
        <v>25</v>
      </c>
      <c r="Q64" s="5">
        <v>1000</v>
      </c>
      <c r="R64" s="4">
        <v>0.15</v>
      </c>
      <c r="S64" s="1">
        <v>850</v>
      </c>
      <c r="T64" s="1">
        <v>150</v>
      </c>
    </row>
    <row r="65" spans="1:22" x14ac:dyDescent="0.55000000000000004">
      <c r="A65" t="s">
        <v>58</v>
      </c>
      <c r="B65" t="s">
        <v>23</v>
      </c>
      <c r="C65" t="s">
        <v>24</v>
      </c>
      <c r="D65" t="s">
        <v>59</v>
      </c>
      <c r="E65" t="s">
        <v>26</v>
      </c>
      <c r="F65" t="s">
        <v>60</v>
      </c>
      <c r="G65" t="s">
        <v>28</v>
      </c>
      <c r="H65" t="s">
        <v>29</v>
      </c>
      <c r="I65">
        <v>3526047</v>
      </c>
      <c r="J65">
        <v>2021</v>
      </c>
      <c r="K65">
        <v>4</v>
      </c>
      <c r="L65" t="s">
        <v>33</v>
      </c>
      <c r="M65">
        <v>110</v>
      </c>
      <c r="N65">
        <v>1.5</v>
      </c>
      <c r="O65" s="6">
        <v>73.333333333333329</v>
      </c>
      <c r="P65">
        <v>25</v>
      </c>
      <c r="Q65" s="5">
        <v>2750</v>
      </c>
      <c r="R65" s="4">
        <v>0.15</v>
      </c>
      <c r="S65" s="1">
        <v>2337.5</v>
      </c>
      <c r="T65" s="1">
        <v>412.5</v>
      </c>
    </row>
    <row r="66" spans="1:22" x14ac:dyDescent="0.55000000000000004">
      <c r="A66" t="s">
        <v>58</v>
      </c>
      <c r="B66" t="s">
        <v>23</v>
      </c>
      <c r="C66" t="s">
        <v>24</v>
      </c>
      <c r="D66" t="s">
        <v>59</v>
      </c>
      <c r="E66" t="s">
        <v>26</v>
      </c>
      <c r="F66" t="s">
        <v>60</v>
      </c>
      <c r="G66" t="s">
        <v>28</v>
      </c>
      <c r="H66" t="s">
        <v>29</v>
      </c>
      <c r="I66">
        <v>3526047</v>
      </c>
      <c r="J66">
        <v>2021</v>
      </c>
      <c r="K66">
        <v>5</v>
      </c>
      <c r="L66" t="s">
        <v>34</v>
      </c>
      <c r="M66">
        <v>120</v>
      </c>
      <c r="N66">
        <v>1</v>
      </c>
      <c r="O66" s="6">
        <v>120</v>
      </c>
      <c r="P66">
        <v>25</v>
      </c>
      <c r="Q66" s="5">
        <v>3000</v>
      </c>
      <c r="R66" s="4">
        <v>0.15</v>
      </c>
      <c r="S66" s="1">
        <v>2550</v>
      </c>
      <c r="T66" s="1">
        <v>450</v>
      </c>
    </row>
    <row r="67" spans="1:22" x14ac:dyDescent="0.55000000000000004">
      <c r="A67" t="s">
        <v>58</v>
      </c>
      <c r="B67" t="s">
        <v>23</v>
      </c>
      <c r="C67" t="s">
        <v>24</v>
      </c>
      <c r="D67" t="s">
        <v>59</v>
      </c>
      <c r="E67" t="s">
        <v>26</v>
      </c>
      <c r="F67" t="s">
        <v>60</v>
      </c>
      <c r="G67" t="s">
        <v>28</v>
      </c>
      <c r="H67" t="s">
        <v>29</v>
      </c>
      <c r="I67">
        <v>3526047</v>
      </c>
      <c r="J67">
        <v>2021</v>
      </c>
      <c r="K67">
        <v>6</v>
      </c>
      <c r="L67" t="s">
        <v>35</v>
      </c>
      <c r="M67">
        <v>100</v>
      </c>
      <c r="N67">
        <v>1.5</v>
      </c>
      <c r="O67" s="6">
        <v>66.666666666666671</v>
      </c>
      <c r="P67">
        <v>25</v>
      </c>
      <c r="Q67" s="5">
        <v>2500</v>
      </c>
      <c r="R67" s="4">
        <v>0.15</v>
      </c>
      <c r="S67" s="1">
        <v>2125</v>
      </c>
      <c r="T67" s="1">
        <v>375</v>
      </c>
    </row>
    <row r="68" spans="1:22" x14ac:dyDescent="0.55000000000000004">
      <c r="A68" t="s">
        <v>58</v>
      </c>
      <c r="B68" t="s">
        <v>23</v>
      </c>
      <c r="C68" t="s">
        <v>24</v>
      </c>
      <c r="D68" t="s">
        <v>59</v>
      </c>
      <c r="E68" t="s">
        <v>26</v>
      </c>
      <c r="F68" t="s">
        <v>60</v>
      </c>
      <c r="G68" t="s">
        <v>28</v>
      </c>
      <c r="H68" t="s">
        <v>29</v>
      </c>
      <c r="I68">
        <v>3526047</v>
      </c>
      <c r="J68">
        <v>2021</v>
      </c>
      <c r="K68">
        <v>7</v>
      </c>
      <c r="L68" t="s">
        <v>36</v>
      </c>
      <c r="M68">
        <v>120</v>
      </c>
      <c r="N68">
        <v>2</v>
      </c>
      <c r="O68" s="6">
        <v>60</v>
      </c>
      <c r="P68">
        <v>25</v>
      </c>
      <c r="Q68" s="5">
        <v>3000</v>
      </c>
      <c r="R68" s="4">
        <v>0.15</v>
      </c>
      <c r="S68" s="1">
        <v>2550</v>
      </c>
      <c r="T68" s="1">
        <v>450</v>
      </c>
    </row>
    <row r="69" spans="1:22" x14ac:dyDescent="0.55000000000000004">
      <c r="A69" t="s">
        <v>58</v>
      </c>
      <c r="B69" t="s">
        <v>23</v>
      </c>
      <c r="C69" t="s">
        <v>24</v>
      </c>
      <c r="D69" t="s">
        <v>59</v>
      </c>
      <c r="E69" t="s">
        <v>26</v>
      </c>
      <c r="F69" t="s">
        <v>60</v>
      </c>
      <c r="G69" t="s">
        <v>28</v>
      </c>
      <c r="H69" t="s">
        <v>29</v>
      </c>
      <c r="I69">
        <v>3526047</v>
      </c>
      <c r="J69">
        <v>2021</v>
      </c>
      <c r="K69">
        <v>8</v>
      </c>
      <c r="L69" t="s">
        <v>37</v>
      </c>
      <c r="M69">
        <v>40</v>
      </c>
      <c r="N69">
        <v>1.5</v>
      </c>
      <c r="O69" s="6">
        <v>26.666666666666668</v>
      </c>
      <c r="P69">
        <v>25</v>
      </c>
      <c r="Q69" s="5">
        <v>1000</v>
      </c>
      <c r="R69" s="4">
        <v>0.15</v>
      </c>
      <c r="S69" s="1">
        <v>850</v>
      </c>
      <c r="T69" s="1">
        <v>150</v>
      </c>
    </row>
    <row r="70" spans="1:22" x14ac:dyDescent="0.55000000000000004">
      <c r="A70" t="s">
        <v>58</v>
      </c>
      <c r="B70" t="s">
        <v>23</v>
      </c>
      <c r="C70" t="s">
        <v>24</v>
      </c>
      <c r="D70" t="s">
        <v>59</v>
      </c>
      <c r="E70" t="s">
        <v>26</v>
      </c>
      <c r="F70" t="s">
        <v>60</v>
      </c>
      <c r="G70" t="s">
        <v>28</v>
      </c>
      <c r="H70" t="s">
        <v>29</v>
      </c>
      <c r="I70">
        <v>3526047</v>
      </c>
      <c r="J70">
        <v>2021</v>
      </c>
      <c r="K70">
        <v>9</v>
      </c>
      <c r="L70" t="s">
        <v>38</v>
      </c>
      <c r="M70">
        <v>70</v>
      </c>
      <c r="N70">
        <v>1</v>
      </c>
      <c r="O70" s="6">
        <v>70</v>
      </c>
      <c r="P70">
        <v>25</v>
      </c>
      <c r="Q70" s="5">
        <v>1750</v>
      </c>
      <c r="R70" s="4">
        <v>0.15</v>
      </c>
      <c r="S70" s="1">
        <v>1487.5</v>
      </c>
      <c r="T70" s="1">
        <v>262.5</v>
      </c>
    </row>
    <row r="71" spans="1:22" x14ac:dyDescent="0.55000000000000004">
      <c r="A71" t="s">
        <v>58</v>
      </c>
      <c r="B71" t="s">
        <v>23</v>
      </c>
      <c r="C71" t="s">
        <v>24</v>
      </c>
      <c r="D71" t="s">
        <v>59</v>
      </c>
      <c r="E71" t="s">
        <v>26</v>
      </c>
      <c r="F71" t="s">
        <v>60</v>
      </c>
      <c r="G71" t="s">
        <v>28</v>
      </c>
      <c r="H71" t="s">
        <v>29</v>
      </c>
      <c r="I71">
        <v>3526047</v>
      </c>
      <c r="J71">
        <v>2021</v>
      </c>
      <c r="K71">
        <v>10</v>
      </c>
      <c r="L71" t="s">
        <v>39</v>
      </c>
      <c r="M71">
        <v>160</v>
      </c>
      <c r="N71">
        <v>2</v>
      </c>
      <c r="O71" s="6">
        <v>80</v>
      </c>
      <c r="P71">
        <v>25</v>
      </c>
      <c r="Q71" s="5">
        <v>4000</v>
      </c>
      <c r="R71" s="4">
        <v>0.15</v>
      </c>
      <c r="S71" s="1">
        <v>3400</v>
      </c>
      <c r="T71" s="1">
        <v>600</v>
      </c>
    </row>
    <row r="72" spans="1:22" x14ac:dyDescent="0.55000000000000004">
      <c r="A72" t="s">
        <v>58</v>
      </c>
      <c r="B72" t="s">
        <v>23</v>
      </c>
      <c r="C72" t="s">
        <v>24</v>
      </c>
      <c r="D72" t="s">
        <v>59</v>
      </c>
      <c r="E72" t="s">
        <v>26</v>
      </c>
      <c r="F72" t="s">
        <v>60</v>
      </c>
      <c r="G72" t="s">
        <v>28</v>
      </c>
      <c r="H72" t="s">
        <v>29</v>
      </c>
      <c r="I72">
        <v>3526047</v>
      </c>
      <c r="J72">
        <v>2021</v>
      </c>
      <c r="K72">
        <v>11</v>
      </c>
      <c r="L72" t="s">
        <v>40</v>
      </c>
      <c r="M72">
        <v>120</v>
      </c>
      <c r="N72">
        <v>2</v>
      </c>
      <c r="O72" s="6">
        <v>60</v>
      </c>
      <c r="P72">
        <v>25</v>
      </c>
      <c r="Q72" s="5">
        <v>3000</v>
      </c>
      <c r="R72" s="4">
        <v>0.15</v>
      </c>
      <c r="S72" s="1">
        <v>2550</v>
      </c>
      <c r="T72" s="1">
        <v>450</v>
      </c>
    </row>
    <row r="73" spans="1:22" x14ac:dyDescent="0.55000000000000004">
      <c r="A73" t="s">
        <v>58</v>
      </c>
      <c r="B73" t="s">
        <v>23</v>
      </c>
      <c r="C73" t="s">
        <v>24</v>
      </c>
      <c r="D73" t="s">
        <v>59</v>
      </c>
      <c r="E73" t="s">
        <v>26</v>
      </c>
      <c r="F73" t="s">
        <v>60</v>
      </c>
      <c r="G73" t="s">
        <v>28</v>
      </c>
      <c r="H73" t="s">
        <v>29</v>
      </c>
      <c r="I73">
        <v>3526047</v>
      </c>
      <c r="J73">
        <v>2021</v>
      </c>
      <c r="K73">
        <v>12</v>
      </c>
      <c r="L73" t="s">
        <v>41</v>
      </c>
      <c r="M73">
        <v>130</v>
      </c>
      <c r="N73">
        <v>1.5</v>
      </c>
      <c r="O73" s="6">
        <v>86.666666666666671</v>
      </c>
      <c r="P73">
        <v>25</v>
      </c>
      <c r="Q73" s="5">
        <v>3250</v>
      </c>
      <c r="R73" s="4">
        <v>0.15</v>
      </c>
      <c r="S73" s="1">
        <v>2762.5</v>
      </c>
      <c r="T73" s="1">
        <v>487.5</v>
      </c>
    </row>
    <row r="74" spans="1:22" x14ac:dyDescent="0.55000000000000004">
      <c r="A74" t="s">
        <v>61</v>
      </c>
      <c r="B74" t="s">
        <v>23</v>
      </c>
      <c r="C74" t="s">
        <v>24</v>
      </c>
      <c r="D74" t="s">
        <v>62</v>
      </c>
      <c r="E74" t="s">
        <v>44</v>
      </c>
      <c r="F74" t="s">
        <v>63</v>
      </c>
      <c r="G74" t="s">
        <v>46</v>
      </c>
      <c r="H74" t="s">
        <v>47</v>
      </c>
      <c r="I74">
        <v>3520005</v>
      </c>
      <c r="J74">
        <v>2021</v>
      </c>
      <c r="K74">
        <v>1</v>
      </c>
      <c r="L74" t="s">
        <v>30</v>
      </c>
      <c r="M74">
        <v>20</v>
      </c>
      <c r="N74">
        <v>1.5</v>
      </c>
      <c r="O74" s="6">
        <v>13.333333333333334</v>
      </c>
      <c r="P74">
        <v>45</v>
      </c>
      <c r="Q74" s="5">
        <v>900</v>
      </c>
      <c r="R74" s="4">
        <v>0.25</v>
      </c>
      <c r="S74" s="1">
        <v>675</v>
      </c>
      <c r="T74" s="1">
        <v>225</v>
      </c>
      <c r="U74" s="1">
        <v>10462.5</v>
      </c>
      <c r="V74" s="1">
        <v>31387.5</v>
      </c>
    </row>
    <row r="75" spans="1:22" x14ac:dyDescent="0.55000000000000004">
      <c r="A75" t="s">
        <v>61</v>
      </c>
      <c r="B75" t="s">
        <v>23</v>
      </c>
      <c r="C75" t="s">
        <v>24</v>
      </c>
      <c r="D75" t="s">
        <v>62</v>
      </c>
      <c r="E75" t="s">
        <v>44</v>
      </c>
      <c r="F75" t="s">
        <v>63</v>
      </c>
      <c r="G75" t="s">
        <v>46</v>
      </c>
      <c r="H75" t="s">
        <v>47</v>
      </c>
      <c r="I75">
        <v>3520005</v>
      </c>
      <c r="J75">
        <v>2021</v>
      </c>
      <c r="K75">
        <v>2</v>
      </c>
      <c r="L75" t="s">
        <v>31</v>
      </c>
      <c r="M75">
        <v>70</v>
      </c>
      <c r="N75">
        <v>1</v>
      </c>
      <c r="O75" s="6">
        <v>70</v>
      </c>
      <c r="P75">
        <v>45</v>
      </c>
      <c r="Q75" s="5">
        <v>3150</v>
      </c>
      <c r="R75" s="4">
        <v>0.25</v>
      </c>
      <c r="S75" s="1">
        <v>2362.5</v>
      </c>
      <c r="T75" s="1">
        <v>787.5</v>
      </c>
    </row>
    <row r="76" spans="1:22" x14ac:dyDescent="0.55000000000000004">
      <c r="A76" t="s">
        <v>61</v>
      </c>
      <c r="B76" t="s">
        <v>23</v>
      </c>
      <c r="C76" t="s">
        <v>24</v>
      </c>
      <c r="D76" t="s">
        <v>62</v>
      </c>
      <c r="E76" t="s">
        <v>44</v>
      </c>
      <c r="F76" t="s">
        <v>63</v>
      </c>
      <c r="G76" t="s">
        <v>46</v>
      </c>
      <c r="H76" t="s">
        <v>47</v>
      </c>
      <c r="I76">
        <v>3520005</v>
      </c>
      <c r="J76">
        <v>2021</v>
      </c>
      <c r="K76">
        <v>3</v>
      </c>
      <c r="L76" t="s">
        <v>32</v>
      </c>
      <c r="M76">
        <v>140</v>
      </c>
      <c r="N76">
        <v>1</v>
      </c>
      <c r="O76" s="6">
        <v>140</v>
      </c>
      <c r="P76">
        <v>45</v>
      </c>
      <c r="Q76" s="5">
        <v>6300</v>
      </c>
      <c r="R76" s="4">
        <v>0.25</v>
      </c>
      <c r="S76" s="1">
        <v>4725</v>
      </c>
      <c r="T76" s="1">
        <v>1575</v>
      </c>
    </row>
    <row r="77" spans="1:22" x14ac:dyDescent="0.55000000000000004">
      <c r="A77" t="s">
        <v>61</v>
      </c>
      <c r="B77" t="s">
        <v>23</v>
      </c>
      <c r="C77" t="s">
        <v>24</v>
      </c>
      <c r="D77" t="s">
        <v>62</v>
      </c>
      <c r="E77" t="s">
        <v>44</v>
      </c>
      <c r="F77" t="s">
        <v>63</v>
      </c>
      <c r="G77" t="s">
        <v>46</v>
      </c>
      <c r="H77" t="s">
        <v>47</v>
      </c>
      <c r="I77">
        <v>3520005</v>
      </c>
      <c r="J77">
        <v>2021</v>
      </c>
      <c r="K77">
        <v>4</v>
      </c>
      <c r="L77" t="s">
        <v>33</v>
      </c>
      <c r="M77">
        <v>100</v>
      </c>
      <c r="N77">
        <v>1.5</v>
      </c>
      <c r="O77" s="6">
        <v>66.666666666666671</v>
      </c>
      <c r="P77">
        <v>45</v>
      </c>
      <c r="Q77" s="5">
        <v>4500</v>
      </c>
      <c r="R77" s="4">
        <v>0.25</v>
      </c>
      <c r="S77" s="1">
        <v>3375</v>
      </c>
      <c r="T77" s="1">
        <v>1125</v>
      </c>
    </row>
    <row r="78" spans="1:22" x14ac:dyDescent="0.55000000000000004">
      <c r="A78" t="s">
        <v>61</v>
      </c>
      <c r="B78" t="s">
        <v>23</v>
      </c>
      <c r="C78" t="s">
        <v>24</v>
      </c>
      <c r="D78" t="s">
        <v>62</v>
      </c>
      <c r="E78" t="s">
        <v>44</v>
      </c>
      <c r="F78" t="s">
        <v>63</v>
      </c>
      <c r="G78" t="s">
        <v>46</v>
      </c>
      <c r="H78" t="s">
        <v>47</v>
      </c>
      <c r="I78">
        <v>3520005</v>
      </c>
      <c r="J78">
        <v>2021</v>
      </c>
      <c r="K78">
        <v>5</v>
      </c>
      <c r="L78" t="s">
        <v>34</v>
      </c>
      <c r="M78">
        <v>80</v>
      </c>
      <c r="N78">
        <v>1.5</v>
      </c>
      <c r="O78" s="6">
        <v>53.333333333333336</v>
      </c>
      <c r="P78">
        <v>45</v>
      </c>
      <c r="Q78" s="5">
        <v>3600</v>
      </c>
      <c r="R78" s="4">
        <v>0.25</v>
      </c>
      <c r="S78" s="1">
        <v>2700</v>
      </c>
      <c r="T78" s="1">
        <v>900</v>
      </c>
    </row>
    <row r="79" spans="1:22" x14ac:dyDescent="0.55000000000000004">
      <c r="A79" t="s">
        <v>61</v>
      </c>
      <c r="B79" t="s">
        <v>23</v>
      </c>
      <c r="C79" t="s">
        <v>24</v>
      </c>
      <c r="D79" t="s">
        <v>62</v>
      </c>
      <c r="E79" t="s">
        <v>44</v>
      </c>
      <c r="F79" t="s">
        <v>63</v>
      </c>
      <c r="G79" t="s">
        <v>46</v>
      </c>
      <c r="H79" t="s">
        <v>47</v>
      </c>
      <c r="I79">
        <v>3520005</v>
      </c>
      <c r="J79">
        <v>2021</v>
      </c>
      <c r="K79">
        <v>6</v>
      </c>
      <c r="L79" t="s">
        <v>35</v>
      </c>
      <c r="M79">
        <v>40</v>
      </c>
      <c r="N79">
        <v>1</v>
      </c>
      <c r="O79" s="6">
        <v>40</v>
      </c>
      <c r="P79">
        <v>45</v>
      </c>
      <c r="Q79" s="5">
        <v>1800</v>
      </c>
      <c r="R79" s="4">
        <v>0.25</v>
      </c>
      <c r="S79" s="1">
        <v>1350</v>
      </c>
      <c r="T79" s="1">
        <v>450</v>
      </c>
    </row>
    <row r="80" spans="1:22" x14ac:dyDescent="0.55000000000000004">
      <c r="A80" t="s">
        <v>61</v>
      </c>
      <c r="B80" t="s">
        <v>23</v>
      </c>
      <c r="C80" t="s">
        <v>24</v>
      </c>
      <c r="D80" t="s">
        <v>62</v>
      </c>
      <c r="E80" t="s">
        <v>44</v>
      </c>
      <c r="F80" t="s">
        <v>63</v>
      </c>
      <c r="G80" t="s">
        <v>46</v>
      </c>
      <c r="H80" t="s">
        <v>47</v>
      </c>
      <c r="I80">
        <v>3520005</v>
      </c>
      <c r="J80">
        <v>2021</v>
      </c>
      <c r="K80">
        <v>7</v>
      </c>
      <c r="L80" t="s">
        <v>36</v>
      </c>
      <c r="M80">
        <v>100</v>
      </c>
      <c r="N80">
        <v>1</v>
      </c>
      <c r="O80" s="6">
        <v>100</v>
      </c>
      <c r="P80">
        <v>45</v>
      </c>
      <c r="Q80" s="5">
        <v>4500</v>
      </c>
      <c r="R80" s="4">
        <v>0.25</v>
      </c>
      <c r="S80" s="1">
        <v>3375</v>
      </c>
      <c r="T80" s="1">
        <v>1125</v>
      </c>
    </row>
    <row r="81" spans="1:22" x14ac:dyDescent="0.55000000000000004">
      <c r="A81" t="s">
        <v>61</v>
      </c>
      <c r="B81" t="s">
        <v>23</v>
      </c>
      <c r="C81" t="s">
        <v>24</v>
      </c>
      <c r="D81" t="s">
        <v>62</v>
      </c>
      <c r="E81" t="s">
        <v>44</v>
      </c>
      <c r="F81" t="s">
        <v>63</v>
      </c>
      <c r="G81" t="s">
        <v>46</v>
      </c>
      <c r="H81" t="s">
        <v>47</v>
      </c>
      <c r="I81">
        <v>3520005</v>
      </c>
      <c r="J81">
        <v>2021</v>
      </c>
      <c r="K81">
        <v>8</v>
      </c>
      <c r="L81" t="s">
        <v>37</v>
      </c>
      <c r="M81">
        <v>40</v>
      </c>
      <c r="N81">
        <v>2</v>
      </c>
      <c r="O81" s="6">
        <v>20</v>
      </c>
      <c r="P81">
        <v>45</v>
      </c>
      <c r="Q81" s="5">
        <v>1800</v>
      </c>
      <c r="R81" s="4">
        <v>0.25</v>
      </c>
      <c r="S81" s="1">
        <v>1350</v>
      </c>
      <c r="T81" s="1">
        <v>450</v>
      </c>
    </row>
    <row r="82" spans="1:22" x14ac:dyDescent="0.55000000000000004">
      <c r="A82" t="s">
        <v>61</v>
      </c>
      <c r="B82" t="s">
        <v>23</v>
      </c>
      <c r="C82" t="s">
        <v>24</v>
      </c>
      <c r="D82" t="s">
        <v>62</v>
      </c>
      <c r="E82" t="s">
        <v>44</v>
      </c>
      <c r="F82" t="s">
        <v>63</v>
      </c>
      <c r="G82" t="s">
        <v>46</v>
      </c>
      <c r="H82" t="s">
        <v>47</v>
      </c>
      <c r="I82">
        <v>3520005</v>
      </c>
      <c r="J82">
        <v>2021</v>
      </c>
      <c r="K82">
        <v>9</v>
      </c>
      <c r="L82" t="s">
        <v>38</v>
      </c>
      <c r="M82">
        <v>60</v>
      </c>
      <c r="N82">
        <v>1</v>
      </c>
      <c r="O82" s="6">
        <v>60</v>
      </c>
      <c r="P82">
        <v>45</v>
      </c>
      <c r="Q82" s="5">
        <v>2700</v>
      </c>
      <c r="R82" s="4">
        <v>0.25</v>
      </c>
      <c r="S82" s="1">
        <v>2025</v>
      </c>
      <c r="T82" s="1">
        <v>675</v>
      </c>
    </row>
    <row r="83" spans="1:22" x14ac:dyDescent="0.55000000000000004">
      <c r="A83" t="s">
        <v>61</v>
      </c>
      <c r="B83" t="s">
        <v>23</v>
      </c>
      <c r="C83" t="s">
        <v>24</v>
      </c>
      <c r="D83" t="s">
        <v>62</v>
      </c>
      <c r="E83" t="s">
        <v>44</v>
      </c>
      <c r="F83" t="s">
        <v>63</v>
      </c>
      <c r="G83" t="s">
        <v>46</v>
      </c>
      <c r="H83" t="s">
        <v>47</v>
      </c>
      <c r="I83">
        <v>3520005</v>
      </c>
      <c r="J83">
        <v>2021</v>
      </c>
      <c r="K83">
        <v>10</v>
      </c>
      <c r="L83" t="s">
        <v>39</v>
      </c>
      <c r="M83">
        <v>90</v>
      </c>
      <c r="N83">
        <v>1.5</v>
      </c>
      <c r="O83" s="6">
        <v>60</v>
      </c>
      <c r="P83">
        <v>45</v>
      </c>
      <c r="Q83" s="5">
        <v>4050</v>
      </c>
      <c r="R83" s="4">
        <v>0.25</v>
      </c>
      <c r="S83" s="1">
        <v>3037.5</v>
      </c>
      <c r="T83" s="1">
        <v>1012.5</v>
      </c>
    </row>
    <row r="84" spans="1:22" x14ac:dyDescent="0.55000000000000004">
      <c r="A84" t="s">
        <v>61</v>
      </c>
      <c r="B84" t="s">
        <v>23</v>
      </c>
      <c r="C84" t="s">
        <v>24</v>
      </c>
      <c r="D84" t="s">
        <v>62</v>
      </c>
      <c r="E84" t="s">
        <v>44</v>
      </c>
      <c r="F84" t="s">
        <v>63</v>
      </c>
      <c r="G84" t="s">
        <v>46</v>
      </c>
      <c r="H84" t="s">
        <v>47</v>
      </c>
      <c r="I84">
        <v>3520005</v>
      </c>
      <c r="J84">
        <v>2021</v>
      </c>
      <c r="K84">
        <v>11</v>
      </c>
      <c r="L84" t="s">
        <v>40</v>
      </c>
      <c r="M84">
        <v>30</v>
      </c>
      <c r="N84">
        <v>1</v>
      </c>
      <c r="O84" s="6">
        <v>30</v>
      </c>
      <c r="P84">
        <v>45</v>
      </c>
      <c r="Q84" s="5">
        <v>1350</v>
      </c>
      <c r="R84" s="4">
        <v>0.25</v>
      </c>
      <c r="S84" s="1">
        <v>1012.5</v>
      </c>
      <c r="T84" s="1">
        <v>337.5</v>
      </c>
    </row>
    <row r="85" spans="1:22" x14ac:dyDescent="0.55000000000000004">
      <c r="A85" t="s">
        <v>61</v>
      </c>
      <c r="B85" t="s">
        <v>23</v>
      </c>
      <c r="C85" t="s">
        <v>24</v>
      </c>
      <c r="D85" t="s">
        <v>62</v>
      </c>
      <c r="E85" t="s">
        <v>44</v>
      </c>
      <c r="F85" t="s">
        <v>63</v>
      </c>
      <c r="G85" t="s">
        <v>46</v>
      </c>
      <c r="H85" t="s">
        <v>47</v>
      </c>
      <c r="I85">
        <v>3520005</v>
      </c>
      <c r="J85">
        <v>2021</v>
      </c>
      <c r="K85">
        <v>12</v>
      </c>
      <c r="L85" t="s">
        <v>41</v>
      </c>
      <c r="M85">
        <v>160</v>
      </c>
      <c r="N85">
        <v>1.5</v>
      </c>
      <c r="O85" s="6">
        <v>106.66666666666667</v>
      </c>
      <c r="P85">
        <v>45</v>
      </c>
      <c r="Q85" s="5">
        <v>7200</v>
      </c>
      <c r="R85" s="4">
        <v>0.25</v>
      </c>
      <c r="S85" s="1">
        <v>5400</v>
      </c>
      <c r="T85" s="1">
        <v>1800</v>
      </c>
    </row>
    <row r="86" spans="1:22" x14ac:dyDescent="0.55000000000000004">
      <c r="A86" t="s">
        <v>64</v>
      </c>
      <c r="B86" t="s">
        <v>23</v>
      </c>
      <c r="C86" t="s">
        <v>24</v>
      </c>
      <c r="D86" t="s">
        <v>65</v>
      </c>
      <c r="E86" t="s">
        <v>26</v>
      </c>
      <c r="F86" t="s">
        <v>66</v>
      </c>
      <c r="G86" t="s">
        <v>28</v>
      </c>
      <c r="H86" t="s">
        <v>51</v>
      </c>
      <c r="I86">
        <v>3526047</v>
      </c>
      <c r="J86">
        <v>2021</v>
      </c>
      <c r="K86">
        <v>1</v>
      </c>
      <c r="L86" t="s">
        <v>30</v>
      </c>
      <c r="M86">
        <v>40</v>
      </c>
      <c r="N86">
        <v>1</v>
      </c>
      <c r="O86" s="6">
        <v>40</v>
      </c>
      <c r="P86">
        <v>25</v>
      </c>
      <c r="Q86" s="5">
        <v>1000</v>
      </c>
      <c r="R86" s="4">
        <v>0.15</v>
      </c>
      <c r="S86" s="1">
        <v>850</v>
      </c>
      <c r="T86" s="1">
        <v>150</v>
      </c>
      <c r="U86" s="1">
        <v>4087.5</v>
      </c>
      <c r="V86" s="1">
        <v>23162.5</v>
      </c>
    </row>
    <row r="87" spans="1:22" x14ac:dyDescent="0.55000000000000004">
      <c r="A87" t="s">
        <v>64</v>
      </c>
      <c r="B87" t="s">
        <v>23</v>
      </c>
      <c r="C87" t="s">
        <v>24</v>
      </c>
      <c r="D87" t="s">
        <v>65</v>
      </c>
      <c r="E87" t="s">
        <v>26</v>
      </c>
      <c r="F87" t="s">
        <v>66</v>
      </c>
      <c r="G87" t="s">
        <v>28</v>
      </c>
      <c r="H87" t="s">
        <v>51</v>
      </c>
      <c r="I87">
        <v>3526047</v>
      </c>
      <c r="J87">
        <v>2021</v>
      </c>
      <c r="K87">
        <v>2</v>
      </c>
      <c r="L87" t="s">
        <v>31</v>
      </c>
      <c r="M87">
        <v>120</v>
      </c>
      <c r="N87">
        <v>1.5</v>
      </c>
      <c r="O87" s="6">
        <v>80</v>
      </c>
      <c r="P87">
        <v>25</v>
      </c>
      <c r="Q87" s="5">
        <v>3000</v>
      </c>
      <c r="R87" s="4">
        <v>0.15</v>
      </c>
      <c r="S87" s="1">
        <v>2550</v>
      </c>
      <c r="T87" s="1">
        <v>450</v>
      </c>
    </row>
    <row r="88" spans="1:22" x14ac:dyDescent="0.55000000000000004">
      <c r="A88" t="s">
        <v>64</v>
      </c>
      <c r="B88" t="s">
        <v>23</v>
      </c>
      <c r="C88" t="s">
        <v>24</v>
      </c>
      <c r="D88" t="s">
        <v>65</v>
      </c>
      <c r="E88" t="s">
        <v>26</v>
      </c>
      <c r="F88" t="s">
        <v>66</v>
      </c>
      <c r="G88" t="s">
        <v>28</v>
      </c>
      <c r="H88" t="s">
        <v>51</v>
      </c>
      <c r="I88">
        <v>3526047</v>
      </c>
      <c r="J88">
        <v>2021</v>
      </c>
      <c r="K88">
        <v>3</v>
      </c>
      <c r="L88" t="s">
        <v>32</v>
      </c>
      <c r="M88">
        <v>140</v>
      </c>
      <c r="N88">
        <v>2</v>
      </c>
      <c r="O88" s="6">
        <v>70</v>
      </c>
      <c r="P88">
        <v>25</v>
      </c>
      <c r="Q88" s="5">
        <v>3500</v>
      </c>
      <c r="R88" s="4">
        <v>0.15</v>
      </c>
      <c r="S88" s="1">
        <v>2975</v>
      </c>
      <c r="T88" s="1">
        <v>525</v>
      </c>
    </row>
    <row r="89" spans="1:22" x14ac:dyDescent="0.55000000000000004">
      <c r="A89" t="s">
        <v>64</v>
      </c>
      <c r="B89" t="s">
        <v>23</v>
      </c>
      <c r="C89" t="s">
        <v>24</v>
      </c>
      <c r="D89" t="s">
        <v>65</v>
      </c>
      <c r="E89" t="s">
        <v>26</v>
      </c>
      <c r="F89" t="s">
        <v>66</v>
      </c>
      <c r="G89" t="s">
        <v>28</v>
      </c>
      <c r="H89" t="s">
        <v>51</v>
      </c>
      <c r="I89">
        <v>3526047</v>
      </c>
      <c r="J89">
        <v>2021</v>
      </c>
      <c r="K89">
        <v>4</v>
      </c>
      <c r="L89" t="s">
        <v>33</v>
      </c>
      <c r="M89">
        <v>90</v>
      </c>
      <c r="N89">
        <v>1.5</v>
      </c>
      <c r="O89" s="6">
        <v>60</v>
      </c>
      <c r="P89">
        <v>25</v>
      </c>
      <c r="Q89" s="5">
        <v>2250</v>
      </c>
      <c r="R89" s="4">
        <v>0.15</v>
      </c>
      <c r="S89" s="1">
        <v>1912.5</v>
      </c>
      <c r="T89" s="1">
        <v>337.5</v>
      </c>
    </row>
    <row r="90" spans="1:22" x14ac:dyDescent="0.55000000000000004">
      <c r="A90" t="s">
        <v>64</v>
      </c>
      <c r="B90" t="s">
        <v>23</v>
      </c>
      <c r="C90" t="s">
        <v>24</v>
      </c>
      <c r="D90" t="s">
        <v>65</v>
      </c>
      <c r="E90" t="s">
        <v>26</v>
      </c>
      <c r="F90" t="s">
        <v>66</v>
      </c>
      <c r="G90" t="s">
        <v>28</v>
      </c>
      <c r="H90" t="s">
        <v>51</v>
      </c>
      <c r="I90">
        <v>3526047</v>
      </c>
      <c r="J90">
        <v>2021</v>
      </c>
      <c r="K90">
        <v>5</v>
      </c>
      <c r="L90" t="s">
        <v>34</v>
      </c>
      <c r="M90">
        <v>90</v>
      </c>
      <c r="N90">
        <v>1</v>
      </c>
      <c r="O90" s="6">
        <v>90</v>
      </c>
      <c r="P90">
        <v>25</v>
      </c>
      <c r="Q90" s="5">
        <v>2250</v>
      </c>
      <c r="R90" s="4">
        <v>0.15</v>
      </c>
      <c r="S90" s="1">
        <v>1912.5</v>
      </c>
      <c r="T90" s="1">
        <v>337.5</v>
      </c>
    </row>
    <row r="91" spans="1:22" x14ac:dyDescent="0.55000000000000004">
      <c r="A91" t="s">
        <v>64</v>
      </c>
      <c r="B91" t="s">
        <v>23</v>
      </c>
      <c r="C91" t="s">
        <v>24</v>
      </c>
      <c r="D91" t="s">
        <v>65</v>
      </c>
      <c r="E91" t="s">
        <v>26</v>
      </c>
      <c r="F91" t="s">
        <v>66</v>
      </c>
      <c r="G91" t="s">
        <v>28</v>
      </c>
      <c r="H91" t="s">
        <v>51</v>
      </c>
      <c r="I91">
        <v>3526047</v>
      </c>
      <c r="J91">
        <v>2021</v>
      </c>
      <c r="K91">
        <v>6</v>
      </c>
      <c r="L91" t="s">
        <v>35</v>
      </c>
      <c r="M91">
        <v>110</v>
      </c>
      <c r="N91">
        <v>1.5</v>
      </c>
      <c r="O91" s="6">
        <v>73.333333333333329</v>
      </c>
      <c r="P91">
        <v>25</v>
      </c>
      <c r="Q91" s="5">
        <v>2750</v>
      </c>
      <c r="R91" s="4">
        <v>0.15</v>
      </c>
      <c r="S91" s="1">
        <v>2337.5</v>
      </c>
      <c r="T91" s="1">
        <v>412.5</v>
      </c>
    </row>
    <row r="92" spans="1:22" x14ac:dyDescent="0.55000000000000004">
      <c r="A92" t="s">
        <v>64</v>
      </c>
      <c r="B92" t="s">
        <v>23</v>
      </c>
      <c r="C92" t="s">
        <v>24</v>
      </c>
      <c r="D92" t="s">
        <v>65</v>
      </c>
      <c r="E92" t="s">
        <v>26</v>
      </c>
      <c r="F92" t="s">
        <v>66</v>
      </c>
      <c r="G92" t="s">
        <v>28</v>
      </c>
      <c r="H92" t="s">
        <v>51</v>
      </c>
      <c r="I92">
        <v>3526047</v>
      </c>
      <c r="J92">
        <v>2021</v>
      </c>
      <c r="K92">
        <v>7</v>
      </c>
      <c r="L92" t="s">
        <v>36</v>
      </c>
      <c r="M92">
        <v>100</v>
      </c>
      <c r="N92">
        <v>2</v>
      </c>
      <c r="O92" s="6">
        <v>50</v>
      </c>
      <c r="P92">
        <v>25</v>
      </c>
      <c r="Q92" s="5">
        <v>2500</v>
      </c>
      <c r="R92" s="4">
        <v>0.15</v>
      </c>
      <c r="S92" s="1">
        <v>2125</v>
      </c>
      <c r="T92" s="1">
        <v>375</v>
      </c>
    </row>
    <row r="93" spans="1:22" x14ac:dyDescent="0.55000000000000004">
      <c r="A93" t="s">
        <v>64</v>
      </c>
      <c r="B93" t="s">
        <v>23</v>
      </c>
      <c r="C93" t="s">
        <v>24</v>
      </c>
      <c r="D93" t="s">
        <v>65</v>
      </c>
      <c r="E93" t="s">
        <v>26</v>
      </c>
      <c r="F93" t="s">
        <v>66</v>
      </c>
      <c r="G93" t="s">
        <v>28</v>
      </c>
      <c r="H93" t="s">
        <v>51</v>
      </c>
      <c r="I93">
        <v>3526047</v>
      </c>
      <c r="J93">
        <v>2021</v>
      </c>
      <c r="K93">
        <v>8</v>
      </c>
      <c r="L93" t="s">
        <v>37</v>
      </c>
      <c r="M93">
        <v>60</v>
      </c>
      <c r="N93">
        <v>2</v>
      </c>
      <c r="O93" s="6">
        <v>30</v>
      </c>
      <c r="P93">
        <v>25</v>
      </c>
      <c r="Q93" s="5">
        <v>1500</v>
      </c>
      <c r="R93" s="4">
        <v>0.15</v>
      </c>
      <c r="S93" s="1">
        <v>1275</v>
      </c>
      <c r="T93" s="1">
        <v>225</v>
      </c>
    </row>
    <row r="94" spans="1:22" x14ac:dyDescent="0.55000000000000004">
      <c r="A94" t="s">
        <v>64</v>
      </c>
      <c r="B94" t="s">
        <v>23</v>
      </c>
      <c r="C94" t="s">
        <v>24</v>
      </c>
      <c r="D94" t="s">
        <v>65</v>
      </c>
      <c r="E94" t="s">
        <v>26</v>
      </c>
      <c r="F94" t="s">
        <v>66</v>
      </c>
      <c r="G94" t="s">
        <v>28</v>
      </c>
      <c r="H94" t="s">
        <v>51</v>
      </c>
      <c r="I94">
        <v>3526047</v>
      </c>
      <c r="J94">
        <v>2021</v>
      </c>
      <c r="K94">
        <v>9</v>
      </c>
      <c r="L94" t="s">
        <v>38</v>
      </c>
      <c r="M94">
        <v>90</v>
      </c>
      <c r="N94">
        <v>2</v>
      </c>
      <c r="O94" s="6">
        <v>45</v>
      </c>
      <c r="P94">
        <v>25</v>
      </c>
      <c r="Q94" s="5">
        <v>2250</v>
      </c>
      <c r="R94" s="4">
        <v>0.15</v>
      </c>
      <c r="S94" s="1">
        <v>1912.5</v>
      </c>
      <c r="T94" s="1">
        <v>337.5</v>
      </c>
    </row>
    <row r="95" spans="1:22" x14ac:dyDescent="0.55000000000000004">
      <c r="A95" t="s">
        <v>64</v>
      </c>
      <c r="B95" t="s">
        <v>23</v>
      </c>
      <c r="C95" t="s">
        <v>24</v>
      </c>
      <c r="D95" t="s">
        <v>65</v>
      </c>
      <c r="E95" t="s">
        <v>26</v>
      </c>
      <c r="F95" t="s">
        <v>66</v>
      </c>
      <c r="G95" t="s">
        <v>28</v>
      </c>
      <c r="H95" t="s">
        <v>51</v>
      </c>
      <c r="I95">
        <v>3526047</v>
      </c>
      <c r="J95">
        <v>2021</v>
      </c>
      <c r="K95">
        <v>10</v>
      </c>
      <c r="L95" t="s">
        <v>39</v>
      </c>
      <c r="M95">
        <v>80</v>
      </c>
      <c r="N95">
        <v>1</v>
      </c>
      <c r="O95" s="6">
        <v>80</v>
      </c>
      <c r="P95">
        <v>25</v>
      </c>
      <c r="Q95" s="5">
        <v>2000</v>
      </c>
      <c r="R95" s="4">
        <v>0.15</v>
      </c>
      <c r="S95" s="1">
        <v>1700</v>
      </c>
      <c r="T95" s="1">
        <v>300</v>
      </c>
    </row>
    <row r="96" spans="1:22" x14ac:dyDescent="0.55000000000000004">
      <c r="A96" t="s">
        <v>64</v>
      </c>
      <c r="B96" t="s">
        <v>23</v>
      </c>
      <c r="C96" t="s">
        <v>24</v>
      </c>
      <c r="D96" t="s">
        <v>65</v>
      </c>
      <c r="E96" t="s">
        <v>26</v>
      </c>
      <c r="F96" t="s">
        <v>66</v>
      </c>
      <c r="G96" t="s">
        <v>28</v>
      </c>
      <c r="H96" t="s">
        <v>51</v>
      </c>
      <c r="I96">
        <v>3526047</v>
      </c>
      <c r="J96">
        <v>2021</v>
      </c>
      <c r="K96">
        <v>11</v>
      </c>
      <c r="L96" t="s">
        <v>40</v>
      </c>
      <c r="M96">
        <v>110</v>
      </c>
      <c r="N96">
        <v>1</v>
      </c>
      <c r="O96" s="6">
        <v>110</v>
      </c>
      <c r="P96">
        <v>25</v>
      </c>
      <c r="Q96" s="5">
        <v>2750</v>
      </c>
      <c r="R96" s="4">
        <v>0.15</v>
      </c>
      <c r="S96" s="1">
        <v>2337.5</v>
      </c>
      <c r="T96" s="1">
        <v>412.5</v>
      </c>
    </row>
    <row r="97" spans="1:22" x14ac:dyDescent="0.55000000000000004">
      <c r="A97" t="s">
        <v>64</v>
      </c>
      <c r="B97" t="s">
        <v>23</v>
      </c>
      <c r="C97" t="s">
        <v>24</v>
      </c>
      <c r="D97" t="s">
        <v>65</v>
      </c>
      <c r="E97" t="s">
        <v>26</v>
      </c>
      <c r="F97" t="s">
        <v>66</v>
      </c>
      <c r="G97" t="s">
        <v>28</v>
      </c>
      <c r="H97" t="s">
        <v>51</v>
      </c>
      <c r="I97">
        <v>3526047</v>
      </c>
      <c r="J97">
        <v>2021</v>
      </c>
      <c r="K97">
        <v>12</v>
      </c>
      <c r="L97" t="s">
        <v>41</v>
      </c>
      <c r="M97">
        <v>60</v>
      </c>
      <c r="N97">
        <v>1</v>
      </c>
      <c r="O97" s="6">
        <v>60</v>
      </c>
      <c r="P97">
        <v>25</v>
      </c>
      <c r="Q97" s="5">
        <v>1500</v>
      </c>
      <c r="R97" s="4">
        <v>0.15</v>
      </c>
      <c r="S97" s="1">
        <v>1275</v>
      </c>
      <c r="T97" s="1">
        <v>225</v>
      </c>
    </row>
    <row r="98" spans="1:22" x14ac:dyDescent="0.55000000000000004">
      <c r="A98" t="s">
        <v>67</v>
      </c>
      <c r="B98" t="s">
        <v>23</v>
      </c>
      <c r="C98" t="s">
        <v>24</v>
      </c>
      <c r="D98" t="s">
        <v>68</v>
      </c>
      <c r="E98" t="s">
        <v>44</v>
      </c>
      <c r="F98" t="s">
        <v>69</v>
      </c>
      <c r="G98" t="s">
        <v>46</v>
      </c>
      <c r="H98" t="s">
        <v>47</v>
      </c>
      <c r="I98">
        <v>3520005</v>
      </c>
      <c r="J98">
        <v>2021</v>
      </c>
      <c r="K98">
        <v>1</v>
      </c>
      <c r="L98" t="s">
        <v>30</v>
      </c>
      <c r="M98">
        <v>120</v>
      </c>
      <c r="N98">
        <v>1.5</v>
      </c>
      <c r="O98" s="6">
        <v>80</v>
      </c>
      <c r="P98">
        <v>45</v>
      </c>
      <c r="Q98" s="5">
        <v>5400</v>
      </c>
      <c r="R98" s="4">
        <v>0.25</v>
      </c>
      <c r="S98" s="1">
        <v>4050</v>
      </c>
      <c r="T98" s="1">
        <v>1350</v>
      </c>
      <c r="U98" s="1">
        <v>11587.5</v>
      </c>
      <c r="V98" s="1">
        <v>34762.5</v>
      </c>
    </row>
    <row r="99" spans="1:22" x14ac:dyDescent="0.55000000000000004">
      <c r="A99" t="s">
        <v>67</v>
      </c>
      <c r="B99" t="s">
        <v>23</v>
      </c>
      <c r="C99" t="s">
        <v>24</v>
      </c>
      <c r="D99" t="s">
        <v>68</v>
      </c>
      <c r="E99" t="s">
        <v>44</v>
      </c>
      <c r="F99" t="s">
        <v>69</v>
      </c>
      <c r="G99" t="s">
        <v>46</v>
      </c>
      <c r="H99" t="s">
        <v>47</v>
      </c>
      <c r="I99">
        <v>3520005</v>
      </c>
      <c r="J99">
        <v>2021</v>
      </c>
      <c r="K99">
        <v>2</v>
      </c>
      <c r="L99" t="s">
        <v>31</v>
      </c>
      <c r="M99">
        <v>60</v>
      </c>
      <c r="N99">
        <v>1.5</v>
      </c>
      <c r="O99" s="6">
        <v>40</v>
      </c>
      <c r="P99">
        <v>45</v>
      </c>
      <c r="Q99" s="5">
        <v>2700</v>
      </c>
      <c r="R99" s="4">
        <v>0.25</v>
      </c>
      <c r="S99" s="1">
        <v>2025</v>
      </c>
      <c r="T99" s="1">
        <v>675</v>
      </c>
    </row>
    <row r="100" spans="1:22" x14ac:dyDescent="0.55000000000000004">
      <c r="A100" t="s">
        <v>67</v>
      </c>
      <c r="B100" t="s">
        <v>23</v>
      </c>
      <c r="C100" t="s">
        <v>24</v>
      </c>
      <c r="D100" t="s">
        <v>68</v>
      </c>
      <c r="E100" t="s">
        <v>44</v>
      </c>
      <c r="F100" t="s">
        <v>69</v>
      </c>
      <c r="G100" t="s">
        <v>46</v>
      </c>
      <c r="H100" t="s">
        <v>47</v>
      </c>
      <c r="I100">
        <v>3520005</v>
      </c>
      <c r="J100">
        <v>2021</v>
      </c>
      <c r="K100">
        <v>3</v>
      </c>
      <c r="L100" t="s">
        <v>32</v>
      </c>
      <c r="M100">
        <v>50</v>
      </c>
      <c r="N100">
        <v>1</v>
      </c>
      <c r="O100" s="6">
        <v>50</v>
      </c>
      <c r="P100">
        <v>45</v>
      </c>
      <c r="Q100" s="5">
        <v>2250</v>
      </c>
      <c r="R100" s="4">
        <v>0.25</v>
      </c>
      <c r="S100" s="1">
        <v>1687.5</v>
      </c>
      <c r="T100" s="1">
        <v>562.5</v>
      </c>
    </row>
    <row r="101" spans="1:22" x14ac:dyDescent="0.55000000000000004">
      <c r="A101" t="s">
        <v>67</v>
      </c>
      <c r="B101" t="s">
        <v>23</v>
      </c>
      <c r="C101" t="s">
        <v>24</v>
      </c>
      <c r="D101" t="s">
        <v>68</v>
      </c>
      <c r="E101" t="s">
        <v>44</v>
      </c>
      <c r="F101" t="s">
        <v>69</v>
      </c>
      <c r="G101" t="s">
        <v>46</v>
      </c>
      <c r="H101" t="s">
        <v>47</v>
      </c>
      <c r="I101">
        <v>3520005</v>
      </c>
      <c r="J101">
        <v>2021</v>
      </c>
      <c r="K101">
        <v>4</v>
      </c>
      <c r="L101" t="s">
        <v>33</v>
      </c>
      <c r="M101">
        <v>160</v>
      </c>
      <c r="N101">
        <v>1.5</v>
      </c>
      <c r="O101" s="6">
        <v>106.66666666666667</v>
      </c>
      <c r="P101">
        <v>45</v>
      </c>
      <c r="Q101" s="5">
        <v>7200</v>
      </c>
      <c r="R101" s="4">
        <v>0.25</v>
      </c>
      <c r="S101" s="1">
        <v>5400</v>
      </c>
      <c r="T101" s="1">
        <v>1800</v>
      </c>
    </row>
    <row r="102" spans="1:22" x14ac:dyDescent="0.55000000000000004">
      <c r="A102" t="s">
        <v>67</v>
      </c>
      <c r="B102" t="s">
        <v>23</v>
      </c>
      <c r="C102" t="s">
        <v>24</v>
      </c>
      <c r="D102" t="s">
        <v>68</v>
      </c>
      <c r="E102" t="s">
        <v>44</v>
      </c>
      <c r="F102" t="s">
        <v>69</v>
      </c>
      <c r="G102" t="s">
        <v>46</v>
      </c>
      <c r="H102" t="s">
        <v>47</v>
      </c>
      <c r="I102">
        <v>3520005</v>
      </c>
      <c r="J102">
        <v>2021</v>
      </c>
      <c r="K102">
        <v>5</v>
      </c>
      <c r="L102" t="s">
        <v>34</v>
      </c>
      <c r="M102">
        <v>40</v>
      </c>
      <c r="N102">
        <v>1.5</v>
      </c>
      <c r="O102" s="6">
        <v>26.666666666666668</v>
      </c>
      <c r="P102">
        <v>45</v>
      </c>
      <c r="Q102" s="5">
        <v>1800</v>
      </c>
      <c r="R102" s="4">
        <v>0.25</v>
      </c>
      <c r="S102" s="1">
        <v>1350</v>
      </c>
      <c r="T102" s="1">
        <v>450</v>
      </c>
    </row>
    <row r="103" spans="1:22" x14ac:dyDescent="0.55000000000000004">
      <c r="A103" t="s">
        <v>67</v>
      </c>
      <c r="B103" t="s">
        <v>23</v>
      </c>
      <c r="C103" t="s">
        <v>24</v>
      </c>
      <c r="D103" t="s">
        <v>68</v>
      </c>
      <c r="E103" t="s">
        <v>44</v>
      </c>
      <c r="F103" t="s">
        <v>69</v>
      </c>
      <c r="G103" t="s">
        <v>46</v>
      </c>
      <c r="H103" t="s">
        <v>47</v>
      </c>
      <c r="I103">
        <v>3520005</v>
      </c>
      <c r="J103">
        <v>2021</v>
      </c>
      <c r="K103">
        <v>6</v>
      </c>
      <c r="L103" t="s">
        <v>35</v>
      </c>
      <c r="M103">
        <v>40</v>
      </c>
      <c r="N103">
        <v>1.5</v>
      </c>
      <c r="O103" s="6">
        <v>26.666666666666668</v>
      </c>
      <c r="P103">
        <v>45</v>
      </c>
      <c r="Q103" s="5">
        <v>1800</v>
      </c>
      <c r="R103" s="4">
        <v>0.25</v>
      </c>
      <c r="S103" s="1">
        <v>1350</v>
      </c>
      <c r="T103" s="1">
        <v>450</v>
      </c>
    </row>
    <row r="104" spans="1:22" x14ac:dyDescent="0.55000000000000004">
      <c r="A104" t="s">
        <v>67</v>
      </c>
      <c r="B104" t="s">
        <v>23</v>
      </c>
      <c r="C104" t="s">
        <v>24</v>
      </c>
      <c r="D104" t="s">
        <v>68</v>
      </c>
      <c r="E104" t="s">
        <v>44</v>
      </c>
      <c r="F104" t="s">
        <v>69</v>
      </c>
      <c r="G104" t="s">
        <v>46</v>
      </c>
      <c r="H104" t="s">
        <v>47</v>
      </c>
      <c r="I104">
        <v>3520005</v>
      </c>
      <c r="J104">
        <v>2021</v>
      </c>
      <c r="K104">
        <v>7</v>
      </c>
      <c r="L104" t="s">
        <v>36</v>
      </c>
      <c r="M104">
        <v>90</v>
      </c>
      <c r="N104">
        <v>1.5</v>
      </c>
      <c r="O104" s="6">
        <v>60</v>
      </c>
      <c r="P104">
        <v>45</v>
      </c>
      <c r="Q104" s="5">
        <v>4050</v>
      </c>
      <c r="R104" s="4">
        <v>0.25</v>
      </c>
      <c r="S104" s="1">
        <v>3037.5</v>
      </c>
      <c r="T104" s="1">
        <v>1012.5</v>
      </c>
    </row>
    <row r="105" spans="1:22" x14ac:dyDescent="0.55000000000000004">
      <c r="A105" t="s">
        <v>67</v>
      </c>
      <c r="B105" t="s">
        <v>23</v>
      </c>
      <c r="C105" t="s">
        <v>24</v>
      </c>
      <c r="D105" t="s">
        <v>68</v>
      </c>
      <c r="E105" t="s">
        <v>44</v>
      </c>
      <c r="F105" t="s">
        <v>69</v>
      </c>
      <c r="G105" t="s">
        <v>46</v>
      </c>
      <c r="H105" t="s">
        <v>47</v>
      </c>
      <c r="I105">
        <v>3520005</v>
      </c>
      <c r="J105">
        <v>2021</v>
      </c>
      <c r="K105">
        <v>8</v>
      </c>
      <c r="L105" t="s">
        <v>37</v>
      </c>
      <c r="M105">
        <v>20</v>
      </c>
      <c r="N105">
        <v>1</v>
      </c>
      <c r="O105" s="6">
        <v>20</v>
      </c>
      <c r="P105">
        <v>45</v>
      </c>
      <c r="Q105" s="5">
        <v>900</v>
      </c>
      <c r="R105" s="4">
        <v>0.25</v>
      </c>
      <c r="S105" s="1">
        <v>675</v>
      </c>
      <c r="T105" s="1">
        <v>225</v>
      </c>
    </row>
    <row r="106" spans="1:22" x14ac:dyDescent="0.55000000000000004">
      <c r="A106" t="s">
        <v>67</v>
      </c>
      <c r="B106" t="s">
        <v>23</v>
      </c>
      <c r="C106" t="s">
        <v>24</v>
      </c>
      <c r="D106" t="s">
        <v>68</v>
      </c>
      <c r="E106" t="s">
        <v>44</v>
      </c>
      <c r="F106" t="s">
        <v>69</v>
      </c>
      <c r="G106" t="s">
        <v>46</v>
      </c>
      <c r="H106" t="s">
        <v>47</v>
      </c>
      <c r="I106">
        <v>3520005</v>
      </c>
      <c r="J106">
        <v>2021</v>
      </c>
      <c r="K106">
        <v>9</v>
      </c>
      <c r="L106" t="s">
        <v>38</v>
      </c>
      <c r="M106">
        <v>90</v>
      </c>
      <c r="N106">
        <v>2</v>
      </c>
      <c r="O106" s="6">
        <v>45</v>
      </c>
      <c r="P106">
        <v>45</v>
      </c>
      <c r="Q106" s="5">
        <v>4050</v>
      </c>
      <c r="R106" s="4">
        <v>0.25</v>
      </c>
      <c r="S106" s="1">
        <v>3037.5</v>
      </c>
      <c r="T106" s="1">
        <v>1012.5</v>
      </c>
    </row>
    <row r="107" spans="1:22" x14ac:dyDescent="0.55000000000000004">
      <c r="A107" t="s">
        <v>67</v>
      </c>
      <c r="B107" t="s">
        <v>23</v>
      </c>
      <c r="C107" t="s">
        <v>24</v>
      </c>
      <c r="D107" t="s">
        <v>68</v>
      </c>
      <c r="E107" t="s">
        <v>44</v>
      </c>
      <c r="F107" t="s">
        <v>69</v>
      </c>
      <c r="G107" t="s">
        <v>46</v>
      </c>
      <c r="H107" t="s">
        <v>47</v>
      </c>
      <c r="I107">
        <v>3520005</v>
      </c>
      <c r="J107">
        <v>2021</v>
      </c>
      <c r="K107">
        <v>10</v>
      </c>
      <c r="L107" t="s">
        <v>39</v>
      </c>
      <c r="M107">
        <v>120</v>
      </c>
      <c r="N107">
        <v>1</v>
      </c>
      <c r="O107" s="6">
        <v>120</v>
      </c>
      <c r="P107">
        <v>45</v>
      </c>
      <c r="Q107" s="5">
        <v>5400</v>
      </c>
      <c r="R107" s="4">
        <v>0.25</v>
      </c>
      <c r="S107" s="1">
        <v>4050</v>
      </c>
      <c r="T107" s="1">
        <v>1350</v>
      </c>
    </row>
    <row r="108" spans="1:22" x14ac:dyDescent="0.55000000000000004">
      <c r="A108" t="s">
        <v>67</v>
      </c>
      <c r="B108" t="s">
        <v>23</v>
      </c>
      <c r="C108" t="s">
        <v>24</v>
      </c>
      <c r="D108" t="s">
        <v>68</v>
      </c>
      <c r="E108" t="s">
        <v>44</v>
      </c>
      <c r="F108" t="s">
        <v>69</v>
      </c>
      <c r="G108" t="s">
        <v>46</v>
      </c>
      <c r="H108" t="s">
        <v>47</v>
      </c>
      <c r="I108">
        <v>3520005</v>
      </c>
      <c r="J108">
        <v>2021</v>
      </c>
      <c r="K108">
        <v>11</v>
      </c>
      <c r="L108" t="s">
        <v>40</v>
      </c>
      <c r="M108">
        <v>160</v>
      </c>
      <c r="N108">
        <v>1.5</v>
      </c>
      <c r="O108" s="6">
        <v>106.66666666666667</v>
      </c>
      <c r="P108">
        <v>45</v>
      </c>
      <c r="Q108" s="5">
        <v>7200</v>
      </c>
      <c r="R108" s="4">
        <v>0.25</v>
      </c>
      <c r="S108" s="1">
        <v>5400</v>
      </c>
      <c r="T108" s="1">
        <v>1800</v>
      </c>
    </row>
    <row r="109" spans="1:22" x14ac:dyDescent="0.55000000000000004">
      <c r="A109" t="s">
        <v>67</v>
      </c>
      <c r="B109" t="s">
        <v>23</v>
      </c>
      <c r="C109" t="s">
        <v>24</v>
      </c>
      <c r="D109" t="s">
        <v>68</v>
      </c>
      <c r="E109" t="s">
        <v>44</v>
      </c>
      <c r="F109" t="s">
        <v>69</v>
      </c>
      <c r="G109" t="s">
        <v>46</v>
      </c>
      <c r="H109" t="s">
        <v>47</v>
      </c>
      <c r="I109">
        <v>3520005</v>
      </c>
      <c r="J109">
        <v>2021</v>
      </c>
      <c r="K109">
        <v>12</v>
      </c>
      <c r="L109" t="s">
        <v>41</v>
      </c>
      <c r="M109">
        <v>80</v>
      </c>
      <c r="N109">
        <v>1.5</v>
      </c>
      <c r="O109" s="6">
        <v>53.333333333333336</v>
      </c>
      <c r="P109">
        <v>45</v>
      </c>
      <c r="Q109" s="5">
        <v>3600</v>
      </c>
      <c r="R109" s="4">
        <v>0.25</v>
      </c>
      <c r="S109" s="1">
        <v>2700</v>
      </c>
      <c r="T109" s="1">
        <v>900</v>
      </c>
    </row>
    <row r="110" spans="1:22" x14ac:dyDescent="0.55000000000000004">
      <c r="A110" t="s">
        <v>70</v>
      </c>
      <c r="B110" t="s">
        <v>23</v>
      </c>
      <c r="C110" t="s">
        <v>24</v>
      </c>
      <c r="D110" t="s">
        <v>71</v>
      </c>
      <c r="E110" t="s">
        <v>26</v>
      </c>
      <c r="F110" t="s">
        <v>69</v>
      </c>
      <c r="G110" t="s">
        <v>28</v>
      </c>
      <c r="H110" t="s">
        <v>29</v>
      </c>
      <c r="I110">
        <v>3526047</v>
      </c>
      <c r="J110">
        <v>2021</v>
      </c>
      <c r="K110">
        <v>1</v>
      </c>
      <c r="L110" t="s">
        <v>30</v>
      </c>
      <c r="M110">
        <v>160</v>
      </c>
      <c r="N110">
        <v>2</v>
      </c>
      <c r="O110" s="6">
        <v>80</v>
      </c>
      <c r="P110">
        <v>25</v>
      </c>
      <c r="Q110" s="5">
        <v>4000</v>
      </c>
      <c r="R110" s="4">
        <v>0.15</v>
      </c>
      <c r="S110" s="1">
        <v>3400</v>
      </c>
      <c r="T110" s="1">
        <v>600</v>
      </c>
      <c r="U110" s="1">
        <v>4012.5</v>
      </c>
      <c r="V110" s="1">
        <v>22737.5</v>
      </c>
    </row>
    <row r="111" spans="1:22" x14ac:dyDescent="0.55000000000000004">
      <c r="A111" t="s">
        <v>70</v>
      </c>
      <c r="B111" t="s">
        <v>23</v>
      </c>
      <c r="C111" t="s">
        <v>24</v>
      </c>
      <c r="D111" t="s">
        <v>71</v>
      </c>
      <c r="E111" t="s">
        <v>26</v>
      </c>
      <c r="F111" t="s">
        <v>69</v>
      </c>
      <c r="G111" t="s">
        <v>28</v>
      </c>
      <c r="H111" t="s">
        <v>29</v>
      </c>
      <c r="I111">
        <v>3526047</v>
      </c>
      <c r="J111">
        <v>2021</v>
      </c>
      <c r="K111">
        <v>2</v>
      </c>
      <c r="L111" t="s">
        <v>31</v>
      </c>
      <c r="M111">
        <v>90</v>
      </c>
      <c r="N111">
        <v>1.5</v>
      </c>
      <c r="O111" s="6">
        <v>60</v>
      </c>
      <c r="P111">
        <v>25</v>
      </c>
      <c r="Q111" s="5">
        <v>2250</v>
      </c>
      <c r="R111" s="4">
        <v>0.15</v>
      </c>
      <c r="S111" s="1">
        <v>1912.5</v>
      </c>
      <c r="T111" s="1">
        <v>337.5</v>
      </c>
    </row>
    <row r="112" spans="1:22" x14ac:dyDescent="0.55000000000000004">
      <c r="A112" t="s">
        <v>70</v>
      </c>
      <c r="B112" t="s">
        <v>23</v>
      </c>
      <c r="C112" t="s">
        <v>24</v>
      </c>
      <c r="D112" t="s">
        <v>71</v>
      </c>
      <c r="E112" t="s">
        <v>26</v>
      </c>
      <c r="F112" t="s">
        <v>69</v>
      </c>
      <c r="G112" t="s">
        <v>28</v>
      </c>
      <c r="H112" t="s">
        <v>29</v>
      </c>
      <c r="I112">
        <v>3526047</v>
      </c>
      <c r="J112">
        <v>2021</v>
      </c>
      <c r="K112">
        <v>3</v>
      </c>
      <c r="L112" t="s">
        <v>32</v>
      </c>
      <c r="M112">
        <v>50</v>
      </c>
      <c r="N112">
        <v>1</v>
      </c>
      <c r="O112" s="6">
        <v>50</v>
      </c>
      <c r="P112">
        <v>25</v>
      </c>
      <c r="Q112" s="5">
        <v>1250</v>
      </c>
      <c r="R112" s="4">
        <v>0.15</v>
      </c>
      <c r="S112" s="1">
        <v>1062.5</v>
      </c>
      <c r="T112" s="1">
        <v>187.5</v>
      </c>
    </row>
    <row r="113" spans="1:22" x14ac:dyDescent="0.55000000000000004">
      <c r="A113" t="s">
        <v>70</v>
      </c>
      <c r="B113" t="s">
        <v>23</v>
      </c>
      <c r="C113" t="s">
        <v>24</v>
      </c>
      <c r="D113" t="s">
        <v>71</v>
      </c>
      <c r="E113" t="s">
        <v>26</v>
      </c>
      <c r="F113" t="s">
        <v>69</v>
      </c>
      <c r="G113" t="s">
        <v>28</v>
      </c>
      <c r="H113" t="s">
        <v>29</v>
      </c>
      <c r="I113">
        <v>3526047</v>
      </c>
      <c r="J113">
        <v>2021</v>
      </c>
      <c r="K113">
        <v>4</v>
      </c>
      <c r="L113" t="s">
        <v>33</v>
      </c>
      <c r="M113">
        <v>60</v>
      </c>
      <c r="N113">
        <v>1</v>
      </c>
      <c r="O113" s="6">
        <v>60</v>
      </c>
      <c r="P113">
        <v>25</v>
      </c>
      <c r="Q113" s="5">
        <v>1500</v>
      </c>
      <c r="R113" s="4">
        <v>0.15</v>
      </c>
      <c r="S113" s="1">
        <v>1275</v>
      </c>
      <c r="T113" s="1">
        <v>225</v>
      </c>
    </row>
    <row r="114" spans="1:22" x14ac:dyDescent="0.55000000000000004">
      <c r="A114" t="s">
        <v>70</v>
      </c>
      <c r="B114" t="s">
        <v>23</v>
      </c>
      <c r="C114" t="s">
        <v>24</v>
      </c>
      <c r="D114" t="s">
        <v>71</v>
      </c>
      <c r="E114" t="s">
        <v>26</v>
      </c>
      <c r="F114" t="s">
        <v>69</v>
      </c>
      <c r="G114" t="s">
        <v>28</v>
      </c>
      <c r="H114" t="s">
        <v>29</v>
      </c>
      <c r="I114">
        <v>3526047</v>
      </c>
      <c r="J114">
        <v>2021</v>
      </c>
      <c r="K114">
        <v>5</v>
      </c>
      <c r="L114" t="s">
        <v>34</v>
      </c>
      <c r="M114">
        <v>50</v>
      </c>
      <c r="N114">
        <v>1</v>
      </c>
      <c r="O114" s="6">
        <v>50</v>
      </c>
      <c r="P114">
        <v>25</v>
      </c>
      <c r="Q114" s="5">
        <v>1250</v>
      </c>
      <c r="R114" s="4">
        <v>0.15</v>
      </c>
      <c r="S114" s="1">
        <v>1062.5</v>
      </c>
      <c r="T114" s="1">
        <v>187.5</v>
      </c>
    </row>
    <row r="115" spans="1:22" x14ac:dyDescent="0.55000000000000004">
      <c r="A115" t="s">
        <v>70</v>
      </c>
      <c r="B115" t="s">
        <v>23</v>
      </c>
      <c r="C115" t="s">
        <v>24</v>
      </c>
      <c r="D115" t="s">
        <v>71</v>
      </c>
      <c r="E115" t="s">
        <v>26</v>
      </c>
      <c r="F115" t="s">
        <v>69</v>
      </c>
      <c r="G115" t="s">
        <v>28</v>
      </c>
      <c r="H115" t="s">
        <v>29</v>
      </c>
      <c r="I115">
        <v>3526047</v>
      </c>
      <c r="J115">
        <v>2021</v>
      </c>
      <c r="K115">
        <v>6</v>
      </c>
      <c r="L115" t="s">
        <v>35</v>
      </c>
      <c r="M115">
        <v>100</v>
      </c>
      <c r="N115">
        <v>1</v>
      </c>
      <c r="O115" s="6">
        <v>100</v>
      </c>
      <c r="P115">
        <v>25</v>
      </c>
      <c r="Q115" s="5">
        <v>2500</v>
      </c>
      <c r="R115" s="4">
        <v>0.15</v>
      </c>
      <c r="S115" s="1">
        <v>2125</v>
      </c>
      <c r="T115" s="1">
        <v>375</v>
      </c>
    </row>
    <row r="116" spans="1:22" x14ac:dyDescent="0.55000000000000004">
      <c r="A116" t="s">
        <v>70</v>
      </c>
      <c r="B116" t="s">
        <v>23</v>
      </c>
      <c r="C116" t="s">
        <v>24</v>
      </c>
      <c r="D116" t="s">
        <v>71</v>
      </c>
      <c r="E116" t="s">
        <v>26</v>
      </c>
      <c r="F116" t="s">
        <v>69</v>
      </c>
      <c r="G116" t="s">
        <v>28</v>
      </c>
      <c r="H116" t="s">
        <v>29</v>
      </c>
      <c r="I116">
        <v>3526047</v>
      </c>
      <c r="J116">
        <v>2021</v>
      </c>
      <c r="K116">
        <v>7</v>
      </c>
      <c r="L116" t="s">
        <v>36</v>
      </c>
      <c r="M116">
        <v>110</v>
      </c>
      <c r="N116">
        <v>1</v>
      </c>
      <c r="O116" s="6">
        <v>110</v>
      </c>
      <c r="P116">
        <v>25</v>
      </c>
      <c r="Q116" s="5">
        <v>2750</v>
      </c>
      <c r="R116" s="4">
        <v>0.15</v>
      </c>
      <c r="S116" s="1">
        <v>2337.5</v>
      </c>
      <c r="T116" s="1">
        <v>412.5</v>
      </c>
    </row>
    <row r="117" spans="1:22" x14ac:dyDescent="0.55000000000000004">
      <c r="A117" t="s">
        <v>70</v>
      </c>
      <c r="B117" t="s">
        <v>23</v>
      </c>
      <c r="C117" t="s">
        <v>24</v>
      </c>
      <c r="D117" t="s">
        <v>71</v>
      </c>
      <c r="E117" t="s">
        <v>26</v>
      </c>
      <c r="F117" t="s">
        <v>69</v>
      </c>
      <c r="G117" t="s">
        <v>28</v>
      </c>
      <c r="H117" t="s">
        <v>29</v>
      </c>
      <c r="I117">
        <v>3526047</v>
      </c>
      <c r="J117">
        <v>2021</v>
      </c>
      <c r="K117">
        <v>8</v>
      </c>
      <c r="L117" t="s">
        <v>37</v>
      </c>
      <c r="M117">
        <v>80</v>
      </c>
      <c r="N117">
        <v>2</v>
      </c>
      <c r="O117" s="6">
        <v>40</v>
      </c>
      <c r="P117">
        <v>25</v>
      </c>
      <c r="Q117" s="5">
        <v>2000</v>
      </c>
      <c r="R117" s="4">
        <v>0.15</v>
      </c>
      <c r="S117" s="1">
        <v>1700</v>
      </c>
      <c r="T117" s="1">
        <v>300</v>
      </c>
    </row>
    <row r="118" spans="1:22" x14ac:dyDescent="0.55000000000000004">
      <c r="A118" t="s">
        <v>70</v>
      </c>
      <c r="B118" t="s">
        <v>23</v>
      </c>
      <c r="C118" t="s">
        <v>24</v>
      </c>
      <c r="D118" t="s">
        <v>71</v>
      </c>
      <c r="E118" t="s">
        <v>26</v>
      </c>
      <c r="F118" t="s">
        <v>69</v>
      </c>
      <c r="G118" t="s">
        <v>28</v>
      </c>
      <c r="H118" t="s">
        <v>29</v>
      </c>
      <c r="I118">
        <v>3526047</v>
      </c>
      <c r="J118">
        <v>2021</v>
      </c>
      <c r="K118">
        <v>9</v>
      </c>
      <c r="L118" t="s">
        <v>38</v>
      </c>
      <c r="M118">
        <v>120</v>
      </c>
      <c r="N118">
        <v>1.5</v>
      </c>
      <c r="O118" s="6">
        <v>80</v>
      </c>
      <c r="P118">
        <v>25</v>
      </c>
      <c r="Q118" s="5">
        <v>3000</v>
      </c>
      <c r="R118" s="4">
        <v>0.15</v>
      </c>
      <c r="S118" s="1">
        <v>2550</v>
      </c>
      <c r="T118" s="1">
        <v>450</v>
      </c>
    </row>
    <row r="119" spans="1:22" x14ac:dyDescent="0.55000000000000004">
      <c r="A119" t="s">
        <v>70</v>
      </c>
      <c r="B119" t="s">
        <v>23</v>
      </c>
      <c r="C119" t="s">
        <v>24</v>
      </c>
      <c r="D119" t="s">
        <v>71</v>
      </c>
      <c r="E119" t="s">
        <v>26</v>
      </c>
      <c r="F119" t="s">
        <v>69</v>
      </c>
      <c r="G119" t="s">
        <v>28</v>
      </c>
      <c r="H119" t="s">
        <v>29</v>
      </c>
      <c r="I119">
        <v>3526047</v>
      </c>
      <c r="J119">
        <v>2021</v>
      </c>
      <c r="K119">
        <v>10</v>
      </c>
      <c r="L119" t="s">
        <v>39</v>
      </c>
      <c r="M119">
        <v>140</v>
      </c>
      <c r="N119">
        <v>2</v>
      </c>
      <c r="O119" s="6">
        <v>70</v>
      </c>
      <c r="P119">
        <v>25</v>
      </c>
      <c r="Q119" s="5">
        <v>3500</v>
      </c>
      <c r="R119" s="4">
        <v>0.15</v>
      </c>
      <c r="S119" s="1">
        <v>2975</v>
      </c>
      <c r="T119" s="1">
        <v>525</v>
      </c>
    </row>
    <row r="120" spans="1:22" x14ac:dyDescent="0.55000000000000004">
      <c r="A120" t="s">
        <v>70</v>
      </c>
      <c r="B120" t="s">
        <v>23</v>
      </c>
      <c r="C120" t="s">
        <v>24</v>
      </c>
      <c r="D120" t="s">
        <v>71</v>
      </c>
      <c r="E120" t="s">
        <v>26</v>
      </c>
      <c r="F120" t="s">
        <v>69</v>
      </c>
      <c r="G120" t="s">
        <v>28</v>
      </c>
      <c r="H120" t="s">
        <v>29</v>
      </c>
      <c r="I120">
        <v>3526047</v>
      </c>
      <c r="J120">
        <v>2021</v>
      </c>
      <c r="K120">
        <v>11</v>
      </c>
      <c r="L120" t="s">
        <v>40</v>
      </c>
      <c r="M120">
        <v>80</v>
      </c>
      <c r="N120">
        <v>1.5</v>
      </c>
      <c r="O120" s="6">
        <v>53.333333333333336</v>
      </c>
      <c r="P120">
        <v>25</v>
      </c>
      <c r="Q120" s="5">
        <v>2000</v>
      </c>
      <c r="R120" s="4">
        <v>0.15</v>
      </c>
      <c r="S120" s="1">
        <v>1700</v>
      </c>
      <c r="T120" s="1">
        <v>300</v>
      </c>
    </row>
    <row r="121" spans="1:22" x14ac:dyDescent="0.55000000000000004">
      <c r="A121" t="s">
        <v>70</v>
      </c>
      <c r="B121" t="s">
        <v>23</v>
      </c>
      <c r="C121" t="s">
        <v>24</v>
      </c>
      <c r="D121" t="s">
        <v>71</v>
      </c>
      <c r="E121" t="s">
        <v>26</v>
      </c>
      <c r="F121" t="s">
        <v>69</v>
      </c>
      <c r="G121" t="s">
        <v>28</v>
      </c>
      <c r="H121" t="s">
        <v>29</v>
      </c>
      <c r="I121">
        <v>3526047</v>
      </c>
      <c r="J121">
        <v>2021</v>
      </c>
      <c r="K121">
        <v>12</v>
      </c>
      <c r="L121" t="s">
        <v>41</v>
      </c>
      <c r="M121">
        <v>30</v>
      </c>
      <c r="N121">
        <v>1</v>
      </c>
      <c r="O121" s="6">
        <v>30</v>
      </c>
      <c r="P121">
        <v>25</v>
      </c>
      <c r="Q121" s="5">
        <v>750</v>
      </c>
      <c r="R121" s="4">
        <v>0.15</v>
      </c>
      <c r="S121" s="1">
        <v>637.5</v>
      </c>
      <c r="T121" s="1">
        <v>112.5</v>
      </c>
    </row>
    <row r="122" spans="1:22" x14ac:dyDescent="0.55000000000000004">
      <c r="A122" t="s">
        <v>72</v>
      </c>
      <c r="B122" t="s">
        <v>23</v>
      </c>
      <c r="C122" t="s">
        <v>24</v>
      </c>
      <c r="D122" t="s">
        <v>73</v>
      </c>
      <c r="E122" t="s">
        <v>26</v>
      </c>
      <c r="F122" t="s">
        <v>74</v>
      </c>
      <c r="G122" t="s">
        <v>28</v>
      </c>
      <c r="H122" t="s">
        <v>29</v>
      </c>
      <c r="I122">
        <v>3526047</v>
      </c>
      <c r="J122">
        <v>2021</v>
      </c>
      <c r="K122">
        <v>1</v>
      </c>
      <c r="L122" t="s">
        <v>30</v>
      </c>
      <c r="M122">
        <v>110</v>
      </c>
      <c r="N122">
        <v>1</v>
      </c>
      <c r="O122" s="6">
        <v>110</v>
      </c>
      <c r="P122">
        <v>25</v>
      </c>
      <c r="Q122" s="5">
        <v>2750</v>
      </c>
      <c r="R122" s="4">
        <v>0.15</v>
      </c>
      <c r="S122" s="1">
        <v>2337.5</v>
      </c>
      <c r="T122" s="1">
        <v>412.5</v>
      </c>
      <c r="U122" s="1">
        <v>3075</v>
      </c>
      <c r="V122" s="1">
        <v>17425</v>
      </c>
    </row>
    <row r="123" spans="1:22" x14ac:dyDescent="0.55000000000000004">
      <c r="A123" t="s">
        <v>72</v>
      </c>
      <c r="B123" t="s">
        <v>23</v>
      </c>
      <c r="C123" t="s">
        <v>24</v>
      </c>
      <c r="D123" t="s">
        <v>73</v>
      </c>
      <c r="E123" t="s">
        <v>26</v>
      </c>
      <c r="F123" t="s">
        <v>74</v>
      </c>
      <c r="G123" t="s">
        <v>28</v>
      </c>
      <c r="H123" t="s">
        <v>29</v>
      </c>
      <c r="I123">
        <v>3526047</v>
      </c>
      <c r="J123">
        <v>2021</v>
      </c>
      <c r="K123">
        <v>2</v>
      </c>
      <c r="L123" t="s">
        <v>31</v>
      </c>
      <c r="M123">
        <v>60</v>
      </c>
      <c r="N123">
        <v>1</v>
      </c>
      <c r="O123" s="6">
        <v>60</v>
      </c>
      <c r="P123">
        <v>25</v>
      </c>
      <c r="Q123" s="5">
        <v>1500</v>
      </c>
      <c r="R123" s="4">
        <v>0.15</v>
      </c>
      <c r="S123" s="1">
        <v>1275</v>
      </c>
      <c r="T123" s="1">
        <v>225</v>
      </c>
    </row>
    <row r="124" spans="1:22" x14ac:dyDescent="0.55000000000000004">
      <c r="A124" t="s">
        <v>72</v>
      </c>
      <c r="B124" t="s">
        <v>23</v>
      </c>
      <c r="C124" t="s">
        <v>24</v>
      </c>
      <c r="D124" t="s">
        <v>73</v>
      </c>
      <c r="E124" t="s">
        <v>26</v>
      </c>
      <c r="F124" t="s">
        <v>74</v>
      </c>
      <c r="G124" t="s">
        <v>28</v>
      </c>
      <c r="H124" t="s">
        <v>29</v>
      </c>
      <c r="I124">
        <v>3526047</v>
      </c>
      <c r="J124">
        <v>2021</v>
      </c>
      <c r="K124">
        <v>3</v>
      </c>
      <c r="L124" t="s">
        <v>32</v>
      </c>
      <c r="M124">
        <v>100</v>
      </c>
      <c r="N124">
        <v>1.5</v>
      </c>
      <c r="O124" s="6">
        <v>66.666666666666671</v>
      </c>
      <c r="P124">
        <v>25</v>
      </c>
      <c r="Q124" s="5">
        <v>2500</v>
      </c>
      <c r="R124" s="4">
        <v>0.15</v>
      </c>
      <c r="S124" s="1">
        <v>2125</v>
      </c>
      <c r="T124" s="1">
        <v>375</v>
      </c>
    </row>
    <row r="125" spans="1:22" x14ac:dyDescent="0.55000000000000004">
      <c r="A125" t="s">
        <v>72</v>
      </c>
      <c r="B125" t="s">
        <v>23</v>
      </c>
      <c r="C125" t="s">
        <v>24</v>
      </c>
      <c r="D125" t="s">
        <v>73</v>
      </c>
      <c r="E125" t="s">
        <v>26</v>
      </c>
      <c r="F125" t="s">
        <v>74</v>
      </c>
      <c r="G125" t="s">
        <v>28</v>
      </c>
      <c r="H125" t="s">
        <v>29</v>
      </c>
      <c r="I125">
        <v>3526047</v>
      </c>
      <c r="J125">
        <v>2021</v>
      </c>
      <c r="K125">
        <v>4</v>
      </c>
      <c r="L125" t="s">
        <v>33</v>
      </c>
      <c r="M125">
        <v>100</v>
      </c>
      <c r="N125">
        <v>2</v>
      </c>
      <c r="O125" s="6">
        <v>50</v>
      </c>
      <c r="P125">
        <v>25</v>
      </c>
      <c r="Q125" s="5">
        <v>2500</v>
      </c>
      <c r="R125" s="4">
        <v>0.15</v>
      </c>
      <c r="S125" s="1">
        <v>2125</v>
      </c>
      <c r="T125" s="1">
        <v>375</v>
      </c>
    </row>
    <row r="126" spans="1:22" x14ac:dyDescent="0.55000000000000004">
      <c r="A126" t="s">
        <v>72</v>
      </c>
      <c r="B126" t="s">
        <v>23</v>
      </c>
      <c r="C126" t="s">
        <v>24</v>
      </c>
      <c r="D126" t="s">
        <v>73</v>
      </c>
      <c r="E126" t="s">
        <v>26</v>
      </c>
      <c r="F126" t="s">
        <v>74</v>
      </c>
      <c r="G126" t="s">
        <v>28</v>
      </c>
      <c r="H126" t="s">
        <v>29</v>
      </c>
      <c r="I126">
        <v>3526047</v>
      </c>
      <c r="J126">
        <v>2021</v>
      </c>
      <c r="K126">
        <v>5</v>
      </c>
      <c r="L126" t="s">
        <v>34</v>
      </c>
      <c r="M126">
        <v>40</v>
      </c>
      <c r="N126">
        <v>2</v>
      </c>
      <c r="O126" s="6">
        <v>20</v>
      </c>
      <c r="P126">
        <v>25</v>
      </c>
      <c r="Q126" s="5">
        <v>1000</v>
      </c>
      <c r="R126" s="4">
        <v>0.15</v>
      </c>
      <c r="S126" s="1">
        <v>850</v>
      </c>
      <c r="T126" s="1">
        <v>150</v>
      </c>
    </row>
    <row r="127" spans="1:22" x14ac:dyDescent="0.55000000000000004">
      <c r="A127" t="s">
        <v>72</v>
      </c>
      <c r="B127" t="s">
        <v>23</v>
      </c>
      <c r="C127" t="s">
        <v>24</v>
      </c>
      <c r="D127" t="s">
        <v>73</v>
      </c>
      <c r="E127" t="s">
        <v>26</v>
      </c>
      <c r="F127" t="s">
        <v>74</v>
      </c>
      <c r="G127" t="s">
        <v>28</v>
      </c>
      <c r="H127" t="s">
        <v>29</v>
      </c>
      <c r="I127">
        <v>3526047</v>
      </c>
      <c r="J127">
        <v>2021</v>
      </c>
      <c r="K127">
        <v>6</v>
      </c>
      <c r="L127" t="s">
        <v>35</v>
      </c>
      <c r="M127">
        <v>120</v>
      </c>
      <c r="N127">
        <v>1</v>
      </c>
      <c r="O127" s="6">
        <v>120</v>
      </c>
      <c r="P127">
        <v>25</v>
      </c>
      <c r="Q127" s="5">
        <v>3000</v>
      </c>
      <c r="R127" s="4">
        <v>0.15</v>
      </c>
      <c r="S127" s="1">
        <v>2550</v>
      </c>
      <c r="T127" s="1">
        <v>450</v>
      </c>
    </row>
    <row r="128" spans="1:22" x14ac:dyDescent="0.55000000000000004">
      <c r="A128" t="s">
        <v>72</v>
      </c>
      <c r="B128" t="s">
        <v>23</v>
      </c>
      <c r="C128" t="s">
        <v>24</v>
      </c>
      <c r="D128" t="s">
        <v>73</v>
      </c>
      <c r="E128" t="s">
        <v>26</v>
      </c>
      <c r="F128" t="s">
        <v>74</v>
      </c>
      <c r="G128" t="s">
        <v>28</v>
      </c>
      <c r="H128" t="s">
        <v>29</v>
      </c>
      <c r="I128">
        <v>3526047</v>
      </c>
      <c r="J128">
        <v>2021</v>
      </c>
      <c r="K128">
        <v>7</v>
      </c>
      <c r="L128" t="s">
        <v>36</v>
      </c>
      <c r="M128">
        <v>40</v>
      </c>
      <c r="N128">
        <v>1.5</v>
      </c>
      <c r="O128" s="6">
        <v>26.666666666666668</v>
      </c>
      <c r="P128">
        <v>25</v>
      </c>
      <c r="Q128" s="5">
        <v>1000</v>
      </c>
      <c r="R128" s="4">
        <v>0.15</v>
      </c>
      <c r="S128" s="1">
        <v>850</v>
      </c>
      <c r="T128" s="1">
        <v>150</v>
      </c>
    </row>
    <row r="129" spans="1:22" x14ac:dyDescent="0.55000000000000004">
      <c r="A129" t="s">
        <v>72</v>
      </c>
      <c r="B129" t="s">
        <v>23</v>
      </c>
      <c r="C129" t="s">
        <v>24</v>
      </c>
      <c r="D129" t="s">
        <v>73</v>
      </c>
      <c r="E129" t="s">
        <v>26</v>
      </c>
      <c r="F129" t="s">
        <v>74</v>
      </c>
      <c r="G129" t="s">
        <v>28</v>
      </c>
      <c r="H129" t="s">
        <v>29</v>
      </c>
      <c r="I129">
        <v>3526047</v>
      </c>
      <c r="J129">
        <v>2021</v>
      </c>
      <c r="K129">
        <v>8</v>
      </c>
      <c r="L129" t="s">
        <v>37</v>
      </c>
      <c r="M129">
        <v>70</v>
      </c>
      <c r="N129">
        <v>1</v>
      </c>
      <c r="O129" s="6">
        <v>70</v>
      </c>
      <c r="P129">
        <v>25</v>
      </c>
      <c r="Q129" s="5">
        <v>1750</v>
      </c>
      <c r="R129" s="4">
        <v>0.15</v>
      </c>
      <c r="S129" s="1">
        <v>1487.5</v>
      </c>
      <c r="T129" s="1">
        <v>262.5</v>
      </c>
    </row>
    <row r="130" spans="1:22" x14ac:dyDescent="0.55000000000000004">
      <c r="A130" t="s">
        <v>72</v>
      </c>
      <c r="B130" t="s">
        <v>23</v>
      </c>
      <c r="C130" t="s">
        <v>24</v>
      </c>
      <c r="D130" t="s">
        <v>73</v>
      </c>
      <c r="E130" t="s">
        <v>26</v>
      </c>
      <c r="F130" t="s">
        <v>74</v>
      </c>
      <c r="G130" t="s">
        <v>28</v>
      </c>
      <c r="H130" t="s">
        <v>29</v>
      </c>
      <c r="I130">
        <v>3526047</v>
      </c>
      <c r="J130">
        <v>2021</v>
      </c>
      <c r="K130">
        <v>9</v>
      </c>
      <c r="L130" t="s">
        <v>38</v>
      </c>
      <c r="M130">
        <v>70</v>
      </c>
      <c r="N130">
        <v>1.5</v>
      </c>
      <c r="O130" s="6">
        <v>46.666666666666664</v>
      </c>
      <c r="P130">
        <v>25</v>
      </c>
      <c r="Q130" s="5">
        <v>1750</v>
      </c>
      <c r="R130" s="4">
        <v>0.15</v>
      </c>
      <c r="S130" s="1">
        <v>1487.5</v>
      </c>
      <c r="T130" s="1">
        <v>262.5</v>
      </c>
    </row>
    <row r="131" spans="1:22" x14ac:dyDescent="0.55000000000000004">
      <c r="A131" t="s">
        <v>72</v>
      </c>
      <c r="B131" t="s">
        <v>23</v>
      </c>
      <c r="C131" t="s">
        <v>24</v>
      </c>
      <c r="D131" t="s">
        <v>73</v>
      </c>
      <c r="E131" t="s">
        <v>26</v>
      </c>
      <c r="F131" t="s">
        <v>74</v>
      </c>
      <c r="G131" t="s">
        <v>28</v>
      </c>
      <c r="H131" t="s">
        <v>29</v>
      </c>
      <c r="I131">
        <v>3526047</v>
      </c>
      <c r="J131">
        <v>2021</v>
      </c>
      <c r="K131">
        <v>10</v>
      </c>
      <c r="L131" t="s">
        <v>39</v>
      </c>
      <c r="M131">
        <v>40</v>
      </c>
      <c r="N131">
        <v>2</v>
      </c>
      <c r="O131" s="6">
        <v>20</v>
      </c>
      <c r="P131">
        <v>25</v>
      </c>
      <c r="Q131" s="5">
        <v>1000</v>
      </c>
      <c r="R131" s="4">
        <v>0.15</v>
      </c>
      <c r="S131" s="1">
        <v>850</v>
      </c>
      <c r="T131" s="1">
        <v>150</v>
      </c>
    </row>
    <row r="132" spans="1:22" x14ac:dyDescent="0.55000000000000004">
      <c r="A132" t="s">
        <v>72</v>
      </c>
      <c r="B132" t="s">
        <v>23</v>
      </c>
      <c r="C132" t="s">
        <v>24</v>
      </c>
      <c r="D132" t="s">
        <v>73</v>
      </c>
      <c r="E132" t="s">
        <v>26</v>
      </c>
      <c r="F132" t="s">
        <v>74</v>
      </c>
      <c r="G132" t="s">
        <v>28</v>
      </c>
      <c r="H132" t="s">
        <v>29</v>
      </c>
      <c r="I132">
        <v>3526047</v>
      </c>
      <c r="J132">
        <v>2021</v>
      </c>
      <c r="K132">
        <v>11</v>
      </c>
      <c r="L132" t="s">
        <v>40</v>
      </c>
      <c r="M132">
        <v>30</v>
      </c>
      <c r="N132">
        <v>1</v>
      </c>
      <c r="O132" s="6">
        <v>30</v>
      </c>
      <c r="P132">
        <v>25</v>
      </c>
      <c r="Q132" s="5">
        <v>750</v>
      </c>
      <c r="R132" s="4">
        <v>0.15</v>
      </c>
      <c r="S132" s="1">
        <v>637.5</v>
      </c>
      <c r="T132" s="1">
        <v>112.5</v>
      </c>
    </row>
    <row r="133" spans="1:22" x14ac:dyDescent="0.55000000000000004">
      <c r="A133" t="s">
        <v>72</v>
      </c>
      <c r="B133" t="s">
        <v>23</v>
      </c>
      <c r="C133" t="s">
        <v>24</v>
      </c>
      <c r="D133" t="s">
        <v>73</v>
      </c>
      <c r="E133" t="s">
        <v>26</v>
      </c>
      <c r="F133" t="s">
        <v>74</v>
      </c>
      <c r="G133" t="s">
        <v>28</v>
      </c>
      <c r="H133" t="s">
        <v>29</v>
      </c>
      <c r="I133">
        <v>3526047</v>
      </c>
      <c r="J133">
        <v>2021</v>
      </c>
      <c r="K133">
        <v>12</v>
      </c>
      <c r="L133" t="s">
        <v>41</v>
      </c>
      <c r="M133">
        <v>40</v>
      </c>
      <c r="N133">
        <v>1</v>
      </c>
      <c r="O133" s="6">
        <v>40</v>
      </c>
      <c r="P133">
        <v>25</v>
      </c>
      <c r="Q133" s="5">
        <v>1000</v>
      </c>
      <c r="R133" s="4">
        <v>0.15</v>
      </c>
      <c r="S133" s="1">
        <v>850</v>
      </c>
      <c r="T133" s="1">
        <v>150</v>
      </c>
    </row>
    <row r="134" spans="1:22" x14ac:dyDescent="0.55000000000000004">
      <c r="A134" t="s">
        <v>75</v>
      </c>
      <c r="B134" t="s">
        <v>23</v>
      </c>
      <c r="C134" t="s">
        <v>24</v>
      </c>
      <c r="D134" t="s">
        <v>76</v>
      </c>
      <c r="E134" t="s">
        <v>44</v>
      </c>
      <c r="F134" t="s">
        <v>77</v>
      </c>
      <c r="G134" t="s">
        <v>46</v>
      </c>
      <c r="H134" t="s">
        <v>47</v>
      </c>
      <c r="I134">
        <v>3520005</v>
      </c>
      <c r="J134">
        <v>2021</v>
      </c>
      <c r="K134">
        <v>1</v>
      </c>
      <c r="L134" t="s">
        <v>30</v>
      </c>
      <c r="M134">
        <v>160</v>
      </c>
      <c r="N134">
        <v>1.5</v>
      </c>
      <c r="O134" s="6">
        <v>106.66666666666667</v>
      </c>
      <c r="P134">
        <v>45</v>
      </c>
      <c r="Q134" s="5">
        <v>7200</v>
      </c>
      <c r="R134" s="4">
        <v>0.25</v>
      </c>
      <c r="S134" s="1">
        <v>5400</v>
      </c>
      <c r="T134" s="1">
        <v>1800</v>
      </c>
      <c r="U134" s="1">
        <v>12487.5</v>
      </c>
      <c r="V134" s="1">
        <v>37462.5</v>
      </c>
    </row>
    <row r="135" spans="1:22" x14ac:dyDescent="0.55000000000000004">
      <c r="A135" t="s">
        <v>75</v>
      </c>
      <c r="B135" t="s">
        <v>23</v>
      </c>
      <c r="C135" t="s">
        <v>24</v>
      </c>
      <c r="D135" t="s">
        <v>76</v>
      </c>
      <c r="E135" t="s">
        <v>44</v>
      </c>
      <c r="F135" t="s">
        <v>77</v>
      </c>
      <c r="G135" t="s">
        <v>46</v>
      </c>
      <c r="H135" t="s">
        <v>47</v>
      </c>
      <c r="I135">
        <v>3520005</v>
      </c>
      <c r="J135">
        <v>2021</v>
      </c>
      <c r="K135">
        <v>2</v>
      </c>
      <c r="L135" t="s">
        <v>31</v>
      </c>
      <c r="M135">
        <v>130</v>
      </c>
      <c r="N135">
        <v>1</v>
      </c>
      <c r="O135" s="6">
        <v>130</v>
      </c>
      <c r="P135">
        <v>45</v>
      </c>
      <c r="Q135" s="5">
        <v>5850</v>
      </c>
      <c r="R135" s="4">
        <v>0.25</v>
      </c>
      <c r="S135" s="1">
        <v>4387.5</v>
      </c>
      <c r="T135" s="1">
        <v>1462.5</v>
      </c>
    </row>
    <row r="136" spans="1:22" x14ac:dyDescent="0.55000000000000004">
      <c r="A136" t="s">
        <v>75</v>
      </c>
      <c r="B136" t="s">
        <v>23</v>
      </c>
      <c r="C136" t="s">
        <v>24</v>
      </c>
      <c r="D136" t="s">
        <v>76</v>
      </c>
      <c r="E136" t="s">
        <v>44</v>
      </c>
      <c r="F136" t="s">
        <v>77</v>
      </c>
      <c r="G136" t="s">
        <v>46</v>
      </c>
      <c r="H136" t="s">
        <v>47</v>
      </c>
      <c r="I136">
        <v>3520005</v>
      </c>
      <c r="J136">
        <v>2021</v>
      </c>
      <c r="K136">
        <v>3</v>
      </c>
      <c r="L136" t="s">
        <v>32</v>
      </c>
      <c r="M136">
        <v>100</v>
      </c>
      <c r="N136">
        <v>1</v>
      </c>
      <c r="O136" s="6">
        <v>100</v>
      </c>
      <c r="P136">
        <v>45</v>
      </c>
      <c r="Q136" s="5">
        <v>4500</v>
      </c>
      <c r="R136" s="4">
        <v>0.25</v>
      </c>
      <c r="S136" s="1">
        <v>3375</v>
      </c>
      <c r="T136" s="1">
        <v>1125</v>
      </c>
    </row>
    <row r="137" spans="1:22" x14ac:dyDescent="0.55000000000000004">
      <c r="A137" t="s">
        <v>75</v>
      </c>
      <c r="B137" t="s">
        <v>23</v>
      </c>
      <c r="C137" t="s">
        <v>24</v>
      </c>
      <c r="D137" t="s">
        <v>76</v>
      </c>
      <c r="E137" t="s">
        <v>44</v>
      </c>
      <c r="F137" t="s">
        <v>77</v>
      </c>
      <c r="G137" t="s">
        <v>46</v>
      </c>
      <c r="H137" t="s">
        <v>47</v>
      </c>
      <c r="I137">
        <v>3520005</v>
      </c>
      <c r="J137">
        <v>2021</v>
      </c>
      <c r="K137">
        <v>4</v>
      </c>
      <c r="L137" t="s">
        <v>33</v>
      </c>
      <c r="M137">
        <v>60</v>
      </c>
      <c r="N137">
        <v>1</v>
      </c>
      <c r="O137" s="6">
        <v>60</v>
      </c>
      <c r="P137">
        <v>45</v>
      </c>
      <c r="Q137" s="5">
        <v>2700</v>
      </c>
      <c r="R137" s="4">
        <v>0.25</v>
      </c>
      <c r="S137" s="1">
        <v>2025</v>
      </c>
      <c r="T137" s="1">
        <v>675</v>
      </c>
    </row>
    <row r="138" spans="1:22" x14ac:dyDescent="0.55000000000000004">
      <c r="A138" t="s">
        <v>75</v>
      </c>
      <c r="B138" t="s">
        <v>23</v>
      </c>
      <c r="C138" t="s">
        <v>24</v>
      </c>
      <c r="D138" t="s">
        <v>76</v>
      </c>
      <c r="E138" t="s">
        <v>44</v>
      </c>
      <c r="F138" t="s">
        <v>77</v>
      </c>
      <c r="G138" t="s">
        <v>46</v>
      </c>
      <c r="H138" t="s">
        <v>47</v>
      </c>
      <c r="I138">
        <v>3520005</v>
      </c>
      <c r="J138">
        <v>2021</v>
      </c>
      <c r="K138">
        <v>5</v>
      </c>
      <c r="L138" t="s">
        <v>34</v>
      </c>
      <c r="M138">
        <v>110</v>
      </c>
      <c r="N138">
        <v>1.5</v>
      </c>
      <c r="O138" s="6">
        <v>73.333333333333329</v>
      </c>
      <c r="P138">
        <v>45</v>
      </c>
      <c r="Q138" s="5">
        <v>4950</v>
      </c>
      <c r="R138" s="4">
        <v>0.25</v>
      </c>
      <c r="S138" s="1">
        <v>3712.5</v>
      </c>
      <c r="T138" s="1">
        <v>1237.5</v>
      </c>
    </row>
    <row r="139" spans="1:22" x14ac:dyDescent="0.55000000000000004">
      <c r="A139" t="s">
        <v>75</v>
      </c>
      <c r="B139" t="s">
        <v>23</v>
      </c>
      <c r="C139" t="s">
        <v>24</v>
      </c>
      <c r="D139" t="s">
        <v>76</v>
      </c>
      <c r="E139" t="s">
        <v>44</v>
      </c>
      <c r="F139" t="s">
        <v>77</v>
      </c>
      <c r="G139" t="s">
        <v>46</v>
      </c>
      <c r="H139" t="s">
        <v>47</v>
      </c>
      <c r="I139">
        <v>3520005</v>
      </c>
      <c r="J139">
        <v>2021</v>
      </c>
      <c r="K139">
        <v>6</v>
      </c>
      <c r="L139" t="s">
        <v>35</v>
      </c>
      <c r="M139">
        <v>90</v>
      </c>
      <c r="N139">
        <v>1</v>
      </c>
      <c r="O139" s="6">
        <v>90</v>
      </c>
      <c r="P139">
        <v>45</v>
      </c>
      <c r="Q139" s="5">
        <v>4050</v>
      </c>
      <c r="R139" s="4">
        <v>0.25</v>
      </c>
      <c r="S139" s="1">
        <v>3037.5</v>
      </c>
      <c r="T139" s="1">
        <v>1012.5</v>
      </c>
    </row>
    <row r="140" spans="1:22" x14ac:dyDescent="0.55000000000000004">
      <c r="A140" t="s">
        <v>75</v>
      </c>
      <c r="B140" t="s">
        <v>23</v>
      </c>
      <c r="C140" t="s">
        <v>24</v>
      </c>
      <c r="D140" t="s">
        <v>76</v>
      </c>
      <c r="E140" t="s">
        <v>44</v>
      </c>
      <c r="F140" t="s">
        <v>77</v>
      </c>
      <c r="G140" t="s">
        <v>46</v>
      </c>
      <c r="H140" t="s">
        <v>47</v>
      </c>
      <c r="I140">
        <v>3520005</v>
      </c>
      <c r="J140">
        <v>2021</v>
      </c>
      <c r="K140">
        <v>7</v>
      </c>
      <c r="L140" t="s">
        <v>36</v>
      </c>
      <c r="M140">
        <v>120</v>
      </c>
      <c r="N140">
        <v>1</v>
      </c>
      <c r="O140" s="6">
        <v>120</v>
      </c>
      <c r="P140">
        <v>45</v>
      </c>
      <c r="Q140" s="5">
        <v>5400</v>
      </c>
      <c r="R140" s="4">
        <v>0.25</v>
      </c>
      <c r="S140" s="1">
        <v>4050</v>
      </c>
      <c r="T140" s="1">
        <v>1350</v>
      </c>
    </row>
    <row r="141" spans="1:22" x14ac:dyDescent="0.55000000000000004">
      <c r="A141" t="s">
        <v>75</v>
      </c>
      <c r="B141" t="s">
        <v>23</v>
      </c>
      <c r="C141" t="s">
        <v>24</v>
      </c>
      <c r="D141" t="s">
        <v>76</v>
      </c>
      <c r="E141" t="s">
        <v>44</v>
      </c>
      <c r="F141" t="s">
        <v>77</v>
      </c>
      <c r="G141" t="s">
        <v>46</v>
      </c>
      <c r="H141" t="s">
        <v>47</v>
      </c>
      <c r="I141">
        <v>3520005</v>
      </c>
      <c r="J141">
        <v>2021</v>
      </c>
      <c r="K141">
        <v>8</v>
      </c>
      <c r="L141" t="s">
        <v>37</v>
      </c>
      <c r="M141">
        <v>120</v>
      </c>
      <c r="N141">
        <v>1.5</v>
      </c>
      <c r="O141" s="6">
        <v>80</v>
      </c>
      <c r="P141">
        <v>45</v>
      </c>
      <c r="Q141" s="5">
        <v>5400</v>
      </c>
      <c r="R141" s="4">
        <v>0.25</v>
      </c>
      <c r="S141" s="1">
        <v>4050</v>
      </c>
      <c r="T141" s="1">
        <v>1350</v>
      </c>
    </row>
    <row r="142" spans="1:22" x14ac:dyDescent="0.55000000000000004">
      <c r="A142" t="s">
        <v>75</v>
      </c>
      <c r="B142" t="s">
        <v>23</v>
      </c>
      <c r="C142" t="s">
        <v>24</v>
      </c>
      <c r="D142" t="s">
        <v>76</v>
      </c>
      <c r="E142" t="s">
        <v>44</v>
      </c>
      <c r="F142" t="s">
        <v>77</v>
      </c>
      <c r="G142" t="s">
        <v>46</v>
      </c>
      <c r="H142" t="s">
        <v>47</v>
      </c>
      <c r="I142">
        <v>3520005</v>
      </c>
      <c r="J142">
        <v>2021</v>
      </c>
      <c r="K142">
        <v>9</v>
      </c>
      <c r="L142" t="s">
        <v>38</v>
      </c>
      <c r="M142">
        <v>40</v>
      </c>
      <c r="N142">
        <v>1</v>
      </c>
      <c r="O142" s="6">
        <v>40</v>
      </c>
      <c r="P142">
        <v>45</v>
      </c>
      <c r="Q142" s="5">
        <v>1800</v>
      </c>
      <c r="R142" s="4">
        <v>0.25</v>
      </c>
      <c r="S142" s="1">
        <v>1350</v>
      </c>
      <c r="T142" s="1">
        <v>450</v>
      </c>
    </row>
    <row r="143" spans="1:22" x14ac:dyDescent="0.55000000000000004">
      <c r="A143" t="s">
        <v>75</v>
      </c>
      <c r="B143" t="s">
        <v>23</v>
      </c>
      <c r="C143" t="s">
        <v>24</v>
      </c>
      <c r="D143" t="s">
        <v>76</v>
      </c>
      <c r="E143" t="s">
        <v>44</v>
      </c>
      <c r="F143" t="s">
        <v>77</v>
      </c>
      <c r="G143" t="s">
        <v>46</v>
      </c>
      <c r="H143" t="s">
        <v>47</v>
      </c>
      <c r="I143">
        <v>3520005</v>
      </c>
      <c r="J143">
        <v>2021</v>
      </c>
      <c r="K143">
        <v>10</v>
      </c>
      <c r="L143" t="s">
        <v>39</v>
      </c>
      <c r="M143">
        <v>20</v>
      </c>
      <c r="N143">
        <v>2</v>
      </c>
      <c r="O143" s="6">
        <v>10</v>
      </c>
      <c r="P143">
        <v>45</v>
      </c>
      <c r="Q143" s="5">
        <v>900</v>
      </c>
      <c r="R143" s="4">
        <v>0.25</v>
      </c>
      <c r="S143" s="1">
        <v>675</v>
      </c>
      <c r="T143" s="1">
        <v>225</v>
      </c>
    </row>
    <row r="144" spans="1:22" x14ac:dyDescent="0.55000000000000004">
      <c r="A144" t="s">
        <v>75</v>
      </c>
      <c r="B144" t="s">
        <v>23</v>
      </c>
      <c r="C144" t="s">
        <v>24</v>
      </c>
      <c r="D144" t="s">
        <v>76</v>
      </c>
      <c r="E144" t="s">
        <v>44</v>
      </c>
      <c r="F144" t="s">
        <v>77</v>
      </c>
      <c r="G144" t="s">
        <v>46</v>
      </c>
      <c r="H144" t="s">
        <v>47</v>
      </c>
      <c r="I144">
        <v>3520005</v>
      </c>
      <c r="J144">
        <v>2021</v>
      </c>
      <c r="K144">
        <v>11</v>
      </c>
      <c r="L144" t="s">
        <v>40</v>
      </c>
      <c r="M144">
        <v>130</v>
      </c>
      <c r="N144">
        <v>1.5</v>
      </c>
      <c r="O144" s="6">
        <v>86.666666666666671</v>
      </c>
      <c r="P144">
        <v>45</v>
      </c>
      <c r="Q144" s="5">
        <v>5850</v>
      </c>
      <c r="R144" s="4">
        <v>0.25</v>
      </c>
      <c r="S144" s="1">
        <v>4387.5</v>
      </c>
      <c r="T144" s="1">
        <v>1462.5</v>
      </c>
    </row>
    <row r="145" spans="1:22" x14ac:dyDescent="0.55000000000000004">
      <c r="A145" t="s">
        <v>75</v>
      </c>
      <c r="B145" t="s">
        <v>23</v>
      </c>
      <c r="C145" t="s">
        <v>24</v>
      </c>
      <c r="D145" t="s">
        <v>76</v>
      </c>
      <c r="E145" t="s">
        <v>44</v>
      </c>
      <c r="F145" t="s">
        <v>77</v>
      </c>
      <c r="G145" t="s">
        <v>46</v>
      </c>
      <c r="H145" t="s">
        <v>47</v>
      </c>
      <c r="I145">
        <v>3520005</v>
      </c>
      <c r="J145">
        <v>2021</v>
      </c>
      <c r="K145">
        <v>12</v>
      </c>
      <c r="L145" t="s">
        <v>41</v>
      </c>
      <c r="M145">
        <v>30</v>
      </c>
      <c r="N145">
        <v>1</v>
      </c>
      <c r="O145" s="6">
        <v>30</v>
      </c>
      <c r="P145">
        <v>45</v>
      </c>
      <c r="Q145" s="5">
        <v>1350</v>
      </c>
      <c r="R145" s="4">
        <v>0.25</v>
      </c>
      <c r="S145" s="1">
        <v>1012.5</v>
      </c>
      <c r="T145" s="1">
        <v>337.5</v>
      </c>
    </row>
    <row r="146" spans="1:22" x14ac:dyDescent="0.55000000000000004">
      <c r="A146" t="s">
        <v>78</v>
      </c>
      <c r="B146" t="s">
        <v>23</v>
      </c>
      <c r="C146" t="s">
        <v>24</v>
      </c>
      <c r="D146" t="s">
        <v>79</v>
      </c>
      <c r="E146" t="s">
        <v>26</v>
      </c>
      <c r="F146" t="s">
        <v>45</v>
      </c>
      <c r="G146" t="s">
        <v>28</v>
      </c>
      <c r="H146" t="s">
        <v>51</v>
      </c>
      <c r="I146">
        <v>3526047</v>
      </c>
      <c r="J146">
        <v>2021</v>
      </c>
      <c r="K146">
        <v>1</v>
      </c>
      <c r="L146" t="s">
        <v>30</v>
      </c>
      <c r="M146">
        <v>110</v>
      </c>
      <c r="N146">
        <v>1.5</v>
      </c>
      <c r="O146" s="6">
        <v>73.333333333333329</v>
      </c>
      <c r="P146">
        <v>25</v>
      </c>
      <c r="Q146" s="5">
        <v>2750</v>
      </c>
      <c r="R146" s="4">
        <v>0.15</v>
      </c>
      <c r="S146" s="1">
        <v>2337.5</v>
      </c>
      <c r="T146" s="1">
        <v>412.5</v>
      </c>
      <c r="U146" s="1">
        <v>4200</v>
      </c>
      <c r="V146" s="1">
        <v>23800</v>
      </c>
    </row>
    <row r="147" spans="1:22" x14ac:dyDescent="0.55000000000000004">
      <c r="A147" t="s">
        <v>78</v>
      </c>
      <c r="B147" t="s">
        <v>23</v>
      </c>
      <c r="C147" t="s">
        <v>24</v>
      </c>
      <c r="D147" t="s">
        <v>79</v>
      </c>
      <c r="E147" t="s">
        <v>26</v>
      </c>
      <c r="F147" t="s">
        <v>45</v>
      </c>
      <c r="G147" t="s">
        <v>28</v>
      </c>
      <c r="H147" t="s">
        <v>51</v>
      </c>
      <c r="I147">
        <v>3526047</v>
      </c>
      <c r="J147">
        <v>2021</v>
      </c>
      <c r="K147">
        <v>2</v>
      </c>
      <c r="L147" t="s">
        <v>31</v>
      </c>
      <c r="M147">
        <v>80</v>
      </c>
      <c r="N147">
        <v>2</v>
      </c>
      <c r="O147" s="6">
        <v>40</v>
      </c>
      <c r="P147">
        <v>25</v>
      </c>
      <c r="Q147" s="5">
        <v>2000</v>
      </c>
      <c r="R147" s="4">
        <v>0.15</v>
      </c>
      <c r="S147" s="1">
        <v>1700</v>
      </c>
      <c r="T147" s="1">
        <v>300</v>
      </c>
    </row>
    <row r="148" spans="1:22" x14ac:dyDescent="0.55000000000000004">
      <c r="A148" t="s">
        <v>78</v>
      </c>
      <c r="B148" t="s">
        <v>23</v>
      </c>
      <c r="C148" t="s">
        <v>24</v>
      </c>
      <c r="D148" t="s">
        <v>79</v>
      </c>
      <c r="E148" t="s">
        <v>26</v>
      </c>
      <c r="F148" t="s">
        <v>45</v>
      </c>
      <c r="G148" t="s">
        <v>28</v>
      </c>
      <c r="H148" t="s">
        <v>51</v>
      </c>
      <c r="I148">
        <v>3526047</v>
      </c>
      <c r="J148">
        <v>2021</v>
      </c>
      <c r="K148">
        <v>3</v>
      </c>
      <c r="L148" t="s">
        <v>32</v>
      </c>
      <c r="M148">
        <v>110</v>
      </c>
      <c r="N148">
        <v>1</v>
      </c>
      <c r="O148" s="6">
        <v>110</v>
      </c>
      <c r="P148">
        <v>25</v>
      </c>
      <c r="Q148" s="5">
        <v>2750</v>
      </c>
      <c r="R148" s="4">
        <v>0.15</v>
      </c>
      <c r="S148" s="1">
        <v>2337.5</v>
      </c>
      <c r="T148" s="1">
        <v>412.5</v>
      </c>
    </row>
    <row r="149" spans="1:22" x14ac:dyDescent="0.55000000000000004">
      <c r="A149" t="s">
        <v>78</v>
      </c>
      <c r="B149" t="s">
        <v>23</v>
      </c>
      <c r="C149" t="s">
        <v>24</v>
      </c>
      <c r="D149" t="s">
        <v>79</v>
      </c>
      <c r="E149" t="s">
        <v>26</v>
      </c>
      <c r="F149" t="s">
        <v>45</v>
      </c>
      <c r="G149" t="s">
        <v>28</v>
      </c>
      <c r="H149" t="s">
        <v>51</v>
      </c>
      <c r="I149">
        <v>3526047</v>
      </c>
      <c r="J149">
        <v>2021</v>
      </c>
      <c r="K149">
        <v>4</v>
      </c>
      <c r="L149" t="s">
        <v>33</v>
      </c>
      <c r="M149">
        <v>160</v>
      </c>
      <c r="N149">
        <v>1</v>
      </c>
      <c r="O149" s="6">
        <v>160</v>
      </c>
      <c r="P149">
        <v>25</v>
      </c>
      <c r="Q149" s="5">
        <v>4000</v>
      </c>
      <c r="R149" s="4">
        <v>0.15</v>
      </c>
      <c r="S149" s="1">
        <v>3400</v>
      </c>
      <c r="T149" s="1">
        <v>600</v>
      </c>
    </row>
    <row r="150" spans="1:22" x14ac:dyDescent="0.55000000000000004">
      <c r="A150" t="s">
        <v>78</v>
      </c>
      <c r="B150" t="s">
        <v>23</v>
      </c>
      <c r="C150" t="s">
        <v>24</v>
      </c>
      <c r="D150" t="s">
        <v>79</v>
      </c>
      <c r="E150" t="s">
        <v>26</v>
      </c>
      <c r="F150" t="s">
        <v>45</v>
      </c>
      <c r="G150" t="s">
        <v>28</v>
      </c>
      <c r="H150" t="s">
        <v>51</v>
      </c>
      <c r="I150">
        <v>3526047</v>
      </c>
      <c r="J150">
        <v>2021</v>
      </c>
      <c r="K150">
        <v>5</v>
      </c>
      <c r="L150" t="s">
        <v>34</v>
      </c>
      <c r="M150">
        <v>60</v>
      </c>
      <c r="N150">
        <v>1.5</v>
      </c>
      <c r="O150" s="6">
        <v>40</v>
      </c>
      <c r="P150">
        <v>25</v>
      </c>
      <c r="Q150" s="5">
        <v>1500</v>
      </c>
      <c r="R150" s="4">
        <v>0.15</v>
      </c>
      <c r="S150" s="1">
        <v>1275</v>
      </c>
      <c r="T150" s="1">
        <v>225</v>
      </c>
    </row>
    <row r="151" spans="1:22" x14ac:dyDescent="0.55000000000000004">
      <c r="A151" t="s">
        <v>78</v>
      </c>
      <c r="B151" t="s">
        <v>23</v>
      </c>
      <c r="C151" t="s">
        <v>24</v>
      </c>
      <c r="D151" t="s">
        <v>79</v>
      </c>
      <c r="E151" t="s">
        <v>26</v>
      </c>
      <c r="F151" t="s">
        <v>45</v>
      </c>
      <c r="G151" t="s">
        <v>28</v>
      </c>
      <c r="H151" t="s">
        <v>51</v>
      </c>
      <c r="I151">
        <v>3526047</v>
      </c>
      <c r="J151">
        <v>2021</v>
      </c>
      <c r="K151">
        <v>6</v>
      </c>
      <c r="L151" t="s">
        <v>35</v>
      </c>
      <c r="M151">
        <v>130</v>
      </c>
      <c r="N151">
        <v>1.5</v>
      </c>
      <c r="O151" s="6">
        <v>86.666666666666671</v>
      </c>
      <c r="P151">
        <v>25</v>
      </c>
      <c r="Q151" s="5">
        <v>3250</v>
      </c>
      <c r="R151" s="4">
        <v>0.15</v>
      </c>
      <c r="S151" s="1">
        <v>2762.5</v>
      </c>
      <c r="T151" s="1">
        <v>487.5</v>
      </c>
    </row>
    <row r="152" spans="1:22" x14ac:dyDescent="0.55000000000000004">
      <c r="A152" t="s">
        <v>78</v>
      </c>
      <c r="B152" t="s">
        <v>23</v>
      </c>
      <c r="C152" t="s">
        <v>24</v>
      </c>
      <c r="D152" t="s">
        <v>79</v>
      </c>
      <c r="E152" t="s">
        <v>26</v>
      </c>
      <c r="F152" t="s">
        <v>45</v>
      </c>
      <c r="G152" t="s">
        <v>28</v>
      </c>
      <c r="H152" t="s">
        <v>51</v>
      </c>
      <c r="I152">
        <v>3526047</v>
      </c>
      <c r="J152">
        <v>2021</v>
      </c>
      <c r="K152">
        <v>7</v>
      </c>
      <c r="L152" t="s">
        <v>36</v>
      </c>
      <c r="M152">
        <v>90</v>
      </c>
      <c r="N152">
        <v>1</v>
      </c>
      <c r="O152" s="6">
        <v>90</v>
      </c>
      <c r="P152">
        <v>25</v>
      </c>
      <c r="Q152" s="5">
        <v>2250</v>
      </c>
      <c r="R152" s="4">
        <v>0.15</v>
      </c>
      <c r="S152" s="1">
        <v>1912.5</v>
      </c>
      <c r="T152" s="1">
        <v>337.5</v>
      </c>
    </row>
    <row r="153" spans="1:22" x14ac:dyDescent="0.55000000000000004">
      <c r="A153" t="s">
        <v>78</v>
      </c>
      <c r="B153" t="s">
        <v>23</v>
      </c>
      <c r="C153" t="s">
        <v>24</v>
      </c>
      <c r="D153" t="s">
        <v>79</v>
      </c>
      <c r="E153" t="s">
        <v>26</v>
      </c>
      <c r="F153" t="s">
        <v>45</v>
      </c>
      <c r="G153" t="s">
        <v>28</v>
      </c>
      <c r="H153" t="s">
        <v>51</v>
      </c>
      <c r="I153">
        <v>3526047</v>
      </c>
      <c r="J153">
        <v>2021</v>
      </c>
      <c r="K153">
        <v>8</v>
      </c>
      <c r="L153" t="s">
        <v>37</v>
      </c>
      <c r="M153">
        <v>100</v>
      </c>
      <c r="N153">
        <v>2</v>
      </c>
      <c r="O153" s="6">
        <v>50</v>
      </c>
      <c r="P153">
        <v>25</v>
      </c>
      <c r="Q153" s="5">
        <v>2500</v>
      </c>
      <c r="R153" s="4">
        <v>0.15</v>
      </c>
      <c r="S153" s="1">
        <v>2125</v>
      </c>
      <c r="T153" s="1">
        <v>375</v>
      </c>
    </row>
    <row r="154" spans="1:22" x14ac:dyDescent="0.55000000000000004">
      <c r="A154" t="s">
        <v>78</v>
      </c>
      <c r="B154" t="s">
        <v>23</v>
      </c>
      <c r="C154" t="s">
        <v>24</v>
      </c>
      <c r="D154" t="s">
        <v>79</v>
      </c>
      <c r="E154" t="s">
        <v>26</v>
      </c>
      <c r="F154" t="s">
        <v>45</v>
      </c>
      <c r="G154" t="s">
        <v>28</v>
      </c>
      <c r="H154" t="s">
        <v>51</v>
      </c>
      <c r="I154">
        <v>3526047</v>
      </c>
      <c r="J154">
        <v>2021</v>
      </c>
      <c r="K154">
        <v>9</v>
      </c>
      <c r="L154" t="s">
        <v>38</v>
      </c>
      <c r="M154">
        <v>30</v>
      </c>
      <c r="N154">
        <v>1</v>
      </c>
      <c r="O154" s="6">
        <v>30</v>
      </c>
      <c r="P154">
        <v>25</v>
      </c>
      <c r="Q154" s="5">
        <v>750</v>
      </c>
      <c r="R154" s="4">
        <v>0.15</v>
      </c>
      <c r="S154" s="1">
        <v>637.5</v>
      </c>
      <c r="T154" s="1">
        <v>112.5</v>
      </c>
    </row>
    <row r="155" spans="1:22" x14ac:dyDescent="0.55000000000000004">
      <c r="A155" t="s">
        <v>78</v>
      </c>
      <c r="B155" t="s">
        <v>23</v>
      </c>
      <c r="C155" t="s">
        <v>24</v>
      </c>
      <c r="D155" t="s">
        <v>79</v>
      </c>
      <c r="E155" t="s">
        <v>26</v>
      </c>
      <c r="F155" t="s">
        <v>45</v>
      </c>
      <c r="G155" t="s">
        <v>28</v>
      </c>
      <c r="H155" t="s">
        <v>51</v>
      </c>
      <c r="I155">
        <v>3526047</v>
      </c>
      <c r="J155">
        <v>2021</v>
      </c>
      <c r="K155">
        <v>10</v>
      </c>
      <c r="L155" t="s">
        <v>39</v>
      </c>
      <c r="M155">
        <v>40</v>
      </c>
      <c r="N155">
        <v>1</v>
      </c>
      <c r="O155" s="6">
        <v>40</v>
      </c>
      <c r="P155">
        <v>25</v>
      </c>
      <c r="Q155" s="5">
        <v>1000</v>
      </c>
      <c r="R155" s="4">
        <v>0.15</v>
      </c>
      <c r="S155" s="1">
        <v>850</v>
      </c>
      <c r="T155" s="1">
        <v>150</v>
      </c>
    </row>
    <row r="156" spans="1:22" x14ac:dyDescent="0.55000000000000004">
      <c r="A156" t="s">
        <v>78</v>
      </c>
      <c r="B156" t="s">
        <v>23</v>
      </c>
      <c r="C156" t="s">
        <v>24</v>
      </c>
      <c r="D156" t="s">
        <v>79</v>
      </c>
      <c r="E156" t="s">
        <v>26</v>
      </c>
      <c r="F156" t="s">
        <v>45</v>
      </c>
      <c r="G156" t="s">
        <v>28</v>
      </c>
      <c r="H156" t="s">
        <v>51</v>
      </c>
      <c r="I156">
        <v>3526047</v>
      </c>
      <c r="J156">
        <v>2021</v>
      </c>
      <c r="K156">
        <v>11</v>
      </c>
      <c r="L156" t="s">
        <v>40</v>
      </c>
      <c r="M156">
        <v>70</v>
      </c>
      <c r="N156">
        <v>1.5</v>
      </c>
      <c r="O156" s="6">
        <v>46.666666666666664</v>
      </c>
      <c r="P156">
        <v>25</v>
      </c>
      <c r="Q156" s="5">
        <v>1750</v>
      </c>
      <c r="R156" s="4">
        <v>0.15</v>
      </c>
      <c r="S156" s="1">
        <v>1487.5</v>
      </c>
      <c r="T156" s="1">
        <v>262.5</v>
      </c>
    </row>
    <row r="157" spans="1:22" x14ac:dyDescent="0.55000000000000004">
      <c r="A157" t="s">
        <v>78</v>
      </c>
      <c r="B157" t="s">
        <v>23</v>
      </c>
      <c r="C157" t="s">
        <v>24</v>
      </c>
      <c r="D157" t="s">
        <v>79</v>
      </c>
      <c r="E157" t="s">
        <v>26</v>
      </c>
      <c r="F157" t="s">
        <v>45</v>
      </c>
      <c r="G157" t="s">
        <v>28</v>
      </c>
      <c r="H157" t="s">
        <v>51</v>
      </c>
      <c r="I157">
        <v>3526047</v>
      </c>
      <c r="J157">
        <v>2021</v>
      </c>
      <c r="K157">
        <v>12</v>
      </c>
      <c r="L157" t="s">
        <v>41</v>
      </c>
      <c r="M157">
        <v>140</v>
      </c>
      <c r="N157">
        <v>2</v>
      </c>
      <c r="O157" s="6">
        <v>70</v>
      </c>
      <c r="P157">
        <v>25</v>
      </c>
      <c r="Q157" s="5">
        <v>3500</v>
      </c>
      <c r="R157" s="4">
        <v>0.15</v>
      </c>
      <c r="S157" s="1">
        <v>2975</v>
      </c>
      <c r="T157" s="1">
        <v>525</v>
      </c>
    </row>
    <row r="158" spans="1:22" x14ac:dyDescent="0.55000000000000004">
      <c r="A158" t="s">
        <v>80</v>
      </c>
      <c r="B158" t="s">
        <v>23</v>
      </c>
      <c r="C158" t="s">
        <v>24</v>
      </c>
      <c r="D158" t="s">
        <v>81</v>
      </c>
      <c r="E158" t="s">
        <v>44</v>
      </c>
      <c r="F158" t="s">
        <v>54</v>
      </c>
      <c r="G158" t="s">
        <v>46</v>
      </c>
      <c r="H158" t="s">
        <v>47</v>
      </c>
      <c r="I158">
        <v>3520005</v>
      </c>
      <c r="J158">
        <v>2021</v>
      </c>
      <c r="K158">
        <v>1</v>
      </c>
      <c r="L158" t="s">
        <v>30</v>
      </c>
      <c r="M158">
        <v>60</v>
      </c>
      <c r="N158">
        <v>1.5</v>
      </c>
      <c r="O158" s="6">
        <v>40</v>
      </c>
      <c r="P158">
        <v>45</v>
      </c>
      <c r="Q158" s="5">
        <v>2700</v>
      </c>
      <c r="R158" s="4">
        <v>0.25</v>
      </c>
      <c r="S158" s="1">
        <v>2025</v>
      </c>
      <c r="T158" s="1">
        <v>675</v>
      </c>
      <c r="U158" s="1">
        <v>13500</v>
      </c>
      <c r="V158" s="1">
        <v>40500</v>
      </c>
    </row>
    <row r="159" spans="1:22" x14ac:dyDescent="0.55000000000000004">
      <c r="A159" t="s">
        <v>80</v>
      </c>
      <c r="B159" t="s">
        <v>23</v>
      </c>
      <c r="C159" t="s">
        <v>24</v>
      </c>
      <c r="D159" t="s">
        <v>81</v>
      </c>
      <c r="E159" t="s">
        <v>44</v>
      </c>
      <c r="F159" t="s">
        <v>54</v>
      </c>
      <c r="G159" t="s">
        <v>46</v>
      </c>
      <c r="H159" t="s">
        <v>47</v>
      </c>
      <c r="I159">
        <v>3520005</v>
      </c>
      <c r="J159">
        <v>2021</v>
      </c>
      <c r="K159">
        <v>2</v>
      </c>
      <c r="L159" t="s">
        <v>31</v>
      </c>
      <c r="M159">
        <v>30</v>
      </c>
      <c r="N159">
        <v>1</v>
      </c>
      <c r="O159" s="6">
        <v>30</v>
      </c>
      <c r="P159">
        <v>45</v>
      </c>
      <c r="Q159" s="5">
        <v>1350</v>
      </c>
      <c r="R159" s="4">
        <v>0.25</v>
      </c>
      <c r="S159" s="1">
        <v>1012.5</v>
      </c>
      <c r="T159" s="1">
        <v>337.5</v>
      </c>
    </row>
    <row r="160" spans="1:22" x14ac:dyDescent="0.55000000000000004">
      <c r="A160" t="s">
        <v>80</v>
      </c>
      <c r="B160" t="s">
        <v>23</v>
      </c>
      <c r="C160" t="s">
        <v>24</v>
      </c>
      <c r="D160" t="s">
        <v>81</v>
      </c>
      <c r="E160" t="s">
        <v>44</v>
      </c>
      <c r="F160" t="s">
        <v>54</v>
      </c>
      <c r="G160" t="s">
        <v>46</v>
      </c>
      <c r="H160" t="s">
        <v>47</v>
      </c>
      <c r="I160">
        <v>3520005</v>
      </c>
      <c r="J160">
        <v>2021</v>
      </c>
      <c r="K160">
        <v>3</v>
      </c>
      <c r="L160" t="s">
        <v>32</v>
      </c>
      <c r="M160">
        <v>160</v>
      </c>
      <c r="N160">
        <v>1.5</v>
      </c>
      <c r="O160" s="6">
        <v>106.66666666666667</v>
      </c>
      <c r="P160">
        <v>45</v>
      </c>
      <c r="Q160" s="5">
        <v>7200</v>
      </c>
      <c r="R160" s="4">
        <v>0.25</v>
      </c>
      <c r="S160" s="1">
        <v>5400</v>
      </c>
      <c r="T160" s="1">
        <v>1800</v>
      </c>
    </row>
    <row r="161" spans="1:22" x14ac:dyDescent="0.55000000000000004">
      <c r="A161" t="s">
        <v>80</v>
      </c>
      <c r="B161" t="s">
        <v>23</v>
      </c>
      <c r="C161" t="s">
        <v>24</v>
      </c>
      <c r="D161" t="s">
        <v>81</v>
      </c>
      <c r="E161" t="s">
        <v>44</v>
      </c>
      <c r="F161" t="s">
        <v>54</v>
      </c>
      <c r="G161" t="s">
        <v>46</v>
      </c>
      <c r="H161" t="s">
        <v>47</v>
      </c>
      <c r="I161">
        <v>3520005</v>
      </c>
      <c r="J161">
        <v>2021</v>
      </c>
      <c r="K161">
        <v>4</v>
      </c>
      <c r="L161" t="s">
        <v>33</v>
      </c>
      <c r="M161">
        <v>120</v>
      </c>
      <c r="N161">
        <v>2</v>
      </c>
      <c r="O161" s="6">
        <v>60</v>
      </c>
      <c r="P161">
        <v>45</v>
      </c>
      <c r="Q161" s="5">
        <v>5400</v>
      </c>
      <c r="R161" s="4">
        <v>0.25</v>
      </c>
      <c r="S161" s="1">
        <v>4050</v>
      </c>
      <c r="T161" s="1">
        <v>1350</v>
      </c>
    </row>
    <row r="162" spans="1:22" x14ac:dyDescent="0.55000000000000004">
      <c r="A162" t="s">
        <v>80</v>
      </c>
      <c r="B162" t="s">
        <v>23</v>
      </c>
      <c r="C162" t="s">
        <v>24</v>
      </c>
      <c r="D162" t="s">
        <v>81</v>
      </c>
      <c r="E162" t="s">
        <v>44</v>
      </c>
      <c r="F162" t="s">
        <v>54</v>
      </c>
      <c r="G162" t="s">
        <v>46</v>
      </c>
      <c r="H162" t="s">
        <v>47</v>
      </c>
      <c r="I162">
        <v>3520005</v>
      </c>
      <c r="J162">
        <v>2021</v>
      </c>
      <c r="K162">
        <v>5</v>
      </c>
      <c r="L162" t="s">
        <v>34</v>
      </c>
      <c r="M162">
        <v>20</v>
      </c>
      <c r="N162">
        <v>2</v>
      </c>
      <c r="O162" s="6">
        <v>10</v>
      </c>
      <c r="P162">
        <v>45</v>
      </c>
      <c r="Q162" s="5">
        <v>900</v>
      </c>
      <c r="R162" s="4">
        <v>0.25</v>
      </c>
      <c r="S162" s="1">
        <v>675</v>
      </c>
      <c r="T162" s="1">
        <v>225</v>
      </c>
    </row>
    <row r="163" spans="1:22" x14ac:dyDescent="0.55000000000000004">
      <c r="A163" t="s">
        <v>80</v>
      </c>
      <c r="B163" t="s">
        <v>23</v>
      </c>
      <c r="C163" t="s">
        <v>24</v>
      </c>
      <c r="D163" t="s">
        <v>81</v>
      </c>
      <c r="E163" t="s">
        <v>44</v>
      </c>
      <c r="F163" t="s">
        <v>54</v>
      </c>
      <c r="G163" t="s">
        <v>46</v>
      </c>
      <c r="H163" t="s">
        <v>47</v>
      </c>
      <c r="I163">
        <v>3520005</v>
      </c>
      <c r="J163">
        <v>2021</v>
      </c>
      <c r="K163">
        <v>6</v>
      </c>
      <c r="L163" t="s">
        <v>35</v>
      </c>
      <c r="M163">
        <v>160</v>
      </c>
      <c r="N163">
        <v>2</v>
      </c>
      <c r="O163" s="6">
        <v>80</v>
      </c>
      <c r="P163">
        <v>45</v>
      </c>
      <c r="Q163" s="5">
        <v>7200</v>
      </c>
      <c r="R163" s="4">
        <v>0.25</v>
      </c>
      <c r="S163" s="1">
        <v>5400</v>
      </c>
      <c r="T163" s="1">
        <v>1800</v>
      </c>
    </row>
    <row r="164" spans="1:22" x14ac:dyDescent="0.55000000000000004">
      <c r="A164" t="s">
        <v>80</v>
      </c>
      <c r="B164" t="s">
        <v>23</v>
      </c>
      <c r="C164" t="s">
        <v>24</v>
      </c>
      <c r="D164" t="s">
        <v>81</v>
      </c>
      <c r="E164" t="s">
        <v>44</v>
      </c>
      <c r="F164" t="s">
        <v>54</v>
      </c>
      <c r="G164" t="s">
        <v>46</v>
      </c>
      <c r="H164" t="s">
        <v>47</v>
      </c>
      <c r="I164">
        <v>3520005</v>
      </c>
      <c r="J164">
        <v>2021</v>
      </c>
      <c r="K164">
        <v>7</v>
      </c>
      <c r="L164" t="s">
        <v>36</v>
      </c>
      <c r="M164">
        <v>100</v>
      </c>
      <c r="N164">
        <v>1.5</v>
      </c>
      <c r="O164" s="6">
        <v>66.666666666666671</v>
      </c>
      <c r="P164">
        <v>45</v>
      </c>
      <c r="Q164" s="5">
        <v>4500</v>
      </c>
      <c r="R164" s="4">
        <v>0.25</v>
      </c>
      <c r="S164" s="1">
        <v>3375</v>
      </c>
      <c r="T164" s="1">
        <v>1125</v>
      </c>
    </row>
    <row r="165" spans="1:22" x14ac:dyDescent="0.55000000000000004">
      <c r="A165" t="s">
        <v>80</v>
      </c>
      <c r="B165" t="s">
        <v>23</v>
      </c>
      <c r="C165" t="s">
        <v>24</v>
      </c>
      <c r="D165" t="s">
        <v>81</v>
      </c>
      <c r="E165" t="s">
        <v>44</v>
      </c>
      <c r="F165" t="s">
        <v>54</v>
      </c>
      <c r="G165" t="s">
        <v>46</v>
      </c>
      <c r="H165" t="s">
        <v>47</v>
      </c>
      <c r="I165">
        <v>3520005</v>
      </c>
      <c r="J165">
        <v>2021</v>
      </c>
      <c r="K165">
        <v>8</v>
      </c>
      <c r="L165" t="s">
        <v>37</v>
      </c>
      <c r="M165">
        <v>140</v>
      </c>
      <c r="N165">
        <v>2</v>
      </c>
      <c r="O165" s="6">
        <v>70</v>
      </c>
      <c r="P165">
        <v>45</v>
      </c>
      <c r="Q165" s="5">
        <v>6300</v>
      </c>
      <c r="R165" s="4">
        <v>0.25</v>
      </c>
      <c r="S165" s="1">
        <v>4725</v>
      </c>
      <c r="T165" s="1">
        <v>1575</v>
      </c>
    </row>
    <row r="166" spans="1:22" x14ac:dyDescent="0.55000000000000004">
      <c r="A166" t="s">
        <v>80</v>
      </c>
      <c r="B166" t="s">
        <v>23</v>
      </c>
      <c r="C166" t="s">
        <v>24</v>
      </c>
      <c r="D166" t="s">
        <v>81</v>
      </c>
      <c r="E166" t="s">
        <v>44</v>
      </c>
      <c r="F166" t="s">
        <v>54</v>
      </c>
      <c r="G166" t="s">
        <v>46</v>
      </c>
      <c r="H166" t="s">
        <v>47</v>
      </c>
      <c r="I166">
        <v>3520005</v>
      </c>
      <c r="J166">
        <v>2021</v>
      </c>
      <c r="K166">
        <v>9</v>
      </c>
      <c r="L166" t="s">
        <v>38</v>
      </c>
      <c r="M166">
        <v>40</v>
      </c>
      <c r="N166">
        <v>1</v>
      </c>
      <c r="O166" s="6">
        <v>40</v>
      </c>
      <c r="P166">
        <v>45</v>
      </c>
      <c r="Q166" s="5">
        <v>1800</v>
      </c>
      <c r="R166" s="4">
        <v>0.25</v>
      </c>
      <c r="S166" s="1">
        <v>1350</v>
      </c>
      <c r="T166" s="1">
        <v>450</v>
      </c>
    </row>
    <row r="167" spans="1:22" x14ac:dyDescent="0.55000000000000004">
      <c r="A167" t="s">
        <v>80</v>
      </c>
      <c r="B167" t="s">
        <v>23</v>
      </c>
      <c r="C167" t="s">
        <v>24</v>
      </c>
      <c r="D167" t="s">
        <v>81</v>
      </c>
      <c r="E167" t="s">
        <v>44</v>
      </c>
      <c r="F167" t="s">
        <v>54</v>
      </c>
      <c r="G167" t="s">
        <v>46</v>
      </c>
      <c r="H167" t="s">
        <v>47</v>
      </c>
      <c r="I167">
        <v>3520005</v>
      </c>
      <c r="J167">
        <v>2021</v>
      </c>
      <c r="K167">
        <v>10</v>
      </c>
      <c r="L167" t="s">
        <v>39</v>
      </c>
      <c r="M167">
        <v>140</v>
      </c>
      <c r="N167">
        <v>2</v>
      </c>
      <c r="O167" s="6">
        <v>70</v>
      </c>
      <c r="P167">
        <v>45</v>
      </c>
      <c r="Q167" s="5">
        <v>6300</v>
      </c>
      <c r="R167" s="4">
        <v>0.25</v>
      </c>
      <c r="S167" s="1">
        <v>4725</v>
      </c>
      <c r="T167" s="1">
        <v>1575</v>
      </c>
    </row>
    <row r="168" spans="1:22" x14ac:dyDescent="0.55000000000000004">
      <c r="A168" t="s">
        <v>80</v>
      </c>
      <c r="B168" t="s">
        <v>23</v>
      </c>
      <c r="C168" t="s">
        <v>24</v>
      </c>
      <c r="D168" t="s">
        <v>81</v>
      </c>
      <c r="E168" t="s">
        <v>44</v>
      </c>
      <c r="F168" t="s">
        <v>54</v>
      </c>
      <c r="G168" t="s">
        <v>46</v>
      </c>
      <c r="H168" t="s">
        <v>47</v>
      </c>
      <c r="I168">
        <v>3520005</v>
      </c>
      <c r="J168">
        <v>2021</v>
      </c>
      <c r="K168">
        <v>11</v>
      </c>
      <c r="L168" t="s">
        <v>40</v>
      </c>
      <c r="M168">
        <v>120</v>
      </c>
      <c r="N168">
        <v>1.5</v>
      </c>
      <c r="O168" s="6">
        <v>80</v>
      </c>
      <c r="P168">
        <v>45</v>
      </c>
      <c r="Q168" s="5">
        <v>5400</v>
      </c>
      <c r="R168" s="4">
        <v>0.25</v>
      </c>
      <c r="S168" s="1">
        <v>4050</v>
      </c>
      <c r="T168" s="1">
        <v>1350</v>
      </c>
    </row>
    <row r="169" spans="1:22" x14ac:dyDescent="0.55000000000000004">
      <c r="A169" t="s">
        <v>80</v>
      </c>
      <c r="B169" t="s">
        <v>23</v>
      </c>
      <c r="C169" t="s">
        <v>24</v>
      </c>
      <c r="D169" t="s">
        <v>81</v>
      </c>
      <c r="E169" t="s">
        <v>44</v>
      </c>
      <c r="F169" t="s">
        <v>54</v>
      </c>
      <c r="G169" t="s">
        <v>46</v>
      </c>
      <c r="H169" t="s">
        <v>47</v>
      </c>
      <c r="I169">
        <v>3520005</v>
      </c>
      <c r="J169">
        <v>2021</v>
      </c>
      <c r="K169">
        <v>12</v>
      </c>
      <c r="L169" t="s">
        <v>41</v>
      </c>
      <c r="M169">
        <v>110</v>
      </c>
      <c r="N169">
        <v>1</v>
      </c>
      <c r="O169" s="6">
        <v>110</v>
      </c>
      <c r="P169">
        <v>45</v>
      </c>
      <c r="Q169" s="5">
        <v>4950</v>
      </c>
      <c r="R169" s="4">
        <v>0.25</v>
      </c>
      <c r="S169" s="1">
        <v>3712.5</v>
      </c>
      <c r="T169" s="1">
        <v>1237.5</v>
      </c>
    </row>
    <row r="170" spans="1:22" x14ac:dyDescent="0.55000000000000004">
      <c r="A170" t="s">
        <v>82</v>
      </c>
      <c r="B170" t="s">
        <v>23</v>
      </c>
      <c r="C170" t="s">
        <v>24</v>
      </c>
      <c r="D170" t="s">
        <v>83</v>
      </c>
      <c r="E170" t="s">
        <v>26</v>
      </c>
      <c r="F170" t="s">
        <v>66</v>
      </c>
      <c r="G170" t="s">
        <v>28</v>
      </c>
      <c r="H170" t="s">
        <v>29</v>
      </c>
      <c r="I170">
        <v>3526047</v>
      </c>
      <c r="J170">
        <v>2021</v>
      </c>
      <c r="K170">
        <v>1</v>
      </c>
      <c r="L170" t="s">
        <v>30</v>
      </c>
      <c r="M170">
        <v>70</v>
      </c>
      <c r="N170">
        <v>1</v>
      </c>
      <c r="O170" s="6">
        <v>70</v>
      </c>
      <c r="P170">
        <v>25</v>
      </c>
      <c r="Q170" s="5">
        <v>1750</v>
      </c>
      <c r="R170" s="4">
        <v>0.15</v>
      </c>
      <c r="S170" s="1">
        <v>1487.5</v>
      </c>
      <c r="T170" s="1">
        <v>262.5</v>
      </c>
      <c r="U170" s="1">
        <v>3112.5</v>
      </c>
      <c r="V170" s="1">
        <v>17637.5</v>
      </c>
    </row>
    <row r="171" spans="1:22" x14ac:dyDescent="0.55000000000000004">
      <c r="A171" t="s">
        <v>82</v>
      </c>
      <c r="B171" t="s">
        <v>23</v>
      </c>
      <c r="C171" t="s">
        <v>24</v>
      </c>
      <c r="D171" t="s">
        <v>83</v>
      </c>
      <c r="E171" t="s">
        <v>26</v>
      </c>
      <c r="F171" t="s">
        <v>66</v>
      </c>
      <c r="G171" t="s">
        <v>28</v>
      </c>
      <c r="H171" t="s">
        <v>29</v>
      </c>
      <c r="I171">
        <v>3526047</v>
      </c>
      <c r="J171">
        <v>2021</v>
      </c>
      <c r="K171">
        <v>2</v>
      </c>
      <c r="L171" t="s">
        <v>31</v>
      </c>
      <c r="M171">
        <v>20</v>
      </c>
      <c r="N171">
        <v>1</v>
      </c>
      <c r="O171" s="6">
        <v>20</v>
      </c>
      <c r="P171">
        <v>25</v>
      </c>
      <c r="Q171" s="5">
        <v>500</v>
      </c>
      <c r="R171" s="4">
        <v>0.15</v>
      </c>
      <c r="S171" s="1">
        <v>425</v>
      </c>
      <c r="T171" s="1">
        <v>75</v>
      </c>
    </row>
    <row r="172" spans="1:22" x14ac:dyDescent="0.55000000000000004">
      <c r="A172" t="s">
        <v>82</v>
      </c>
      <c r="B172" t="s">
        <v>23</v>
      </c>
      <c r="C172" t="s">
        <v>24</v>
      </c>
      <c r="D172" t="s">
        <v>83</v>
      </c>
      <c r="E172" t="s">
        <v>26</v>
      </c>
      <c r="F172" t="s">
        <v>66</v>
      </c>
      <c r="G172" t="s">
        <v>28</v>
      </c>
      <c r="H172" t="s">
        <v>29</v>
      </c>
      <c r="I172">
        <v>3526047</v>
      </c>
      <c r="J172">
        <v>2021</v>
      </c>
      <c r="K172">
        <v>3</v>
      </c>
      <c r="L172" t="s">
        <v>32</v>
      </c>
      <c r="M172">
        <v>60</v>
      </c>
      <c r="N172">
        <v>2</v>
      </c>
      <c r="O172" s="6">
        <v>30</v>
      </c>
      <c r="P172">
        <v>25</v>
      </c>
      <c r="Q172" s="5">
        <v>1500</v>
      </c>
      <c r="R172" s="4">
        <v>0.15</v>
      </c>
      <c r="S172" s="1">
        <v>1275</v>
      </c>
      <c r="T172" s="1">
        <v>225</v>
      </c>
    </row>
    <row r="173" spans="1:22" x14ac:dyDescent="0.55000000000000004">
      <c r="A173" t="s">
        <v>82</v>
      </c>
      <c r="B173" t="s">
        <v>23</v>
      </c>
      <c r="C173" t="s">
        <v>24</v>
      </c>
      <c r="D173" t="s">
        <v>83</v>
      </c>
      <c r="E173" t="s">
        <v>26</v>
      </c>
      <c r="F173" t="s">
        <v>66</v>
      </c>
      <c r="G173" t="s">
        <v>28</v>
      </c>
      <c r="H173" t="s">
        <v>29</v>
      </c>
      <c r="I173">
        <v>3526047</v>
      </c>
      <c r="J173">
        <v>2021</v>
      </c>
      <c r="K173">
        <v>4</v>
      </c>
      <c r="L173" t="s">
        <v>33</v>
      </c>
      <c r="M173">
        <v>30</v>
      </c>
      <c r="N173">
        <v>1</v>
      </c>
      <c r="O173" s="6">
        <v>30</v>
      </c>
      <c r="P173">
        <v>25</v>
      </c>
      <c r="Q173" s="5">
        <v>750</v>
      </c>
      <c r="R173" s="4">
        <v>0.15</v>
      </c>
      <c r="S173" s="1">
        <v>637.5</v>
      </c>
      <c r="T173" s="1">
        <v>112.5</v>
      </c>
    </row>
    <row r="174" spans="1:22" x14ac:dyDescent="0.55000000000000004">
      <c r="A174" t="s">
        <v>82</v>
      </c>
      <c r="B174" t="s">
        <v>23</v>
      </c>
      <c r="C174" t="s">
        <v>24</v>
      </c>
      <c r="D174" t="s">
        <v>83</v>
      </c>
      <c r="E174" t="s">
        <v>26</v>
      </c>
      <c r="F174" t="s">
        <v>66</v>
      </c>
      <c r="G174" t="s">
        <v>28</v>
      </c>
      <c r="H174" t="s">
        <v>29</v>
      </c>
      <c r="I174">
        <v>3526047</v>
      </c>
      <c r="J174">
        <v>2021</v>
      </c>
      <c r="K174">
        <v>5</v>
      </c>
      <c r="L174" t="s">
        <v>34</v>
      </c>
      <c r="M174">
        <v>50</v>
      </c>
      <c r="N174">
        <v>2</v>
      </c>
      <c r="O174" s="6">
        <v>25</v>
      </c>
      <c r="P174">
        <v>25</v>
      </c>
      <c r="Q174" s="5">
        <v>1250</v>
      </c>
      <c r="R174" s="4">
        <v>0.15</v>
      </c>
      <c r="S174" s="1">
        <v>1062.5</v>
      </c>
      <c r="T174" s="1">
        <v>187.5</v>
      </c>
    </row>
    <row r="175" spans="1:22" x14ac:dyDescent="0.55000000000000004">
      <c r="A175" t="s">
        <v>82</v>
      </c>
      <c r="B175" t="s">
        <v>23</v>
      </c>
      <c r="C175" t="s">
        <v>24</v>
      </c>
      <c r="D175" t="s">
        <v>83</v>
      </c>
      <c r="E175" t="s">
        <v>26</v>
      </c>
      <c r="F175" t="s">
        <v>66</v>
      </c>
      <c r="G175" t="s">
        <v>28</v>
      </c>
      <c r="H175" t="s">
        <v>29</v>
      </c>
      <c r="I175">
        <v>3526047</v>
      </c>
      <c r="J175">
        <v>2021</v>
      </c>
      <c r="K175">
        <v>6</v>
      </c>
      <c r="L175" t="s">
        <v>35</v>
      </c>
      <c r="M175">
        <v>40</v>
      </c>
      <c r="N175">
        <v>2</v>
      </c>
      <c r="O175" s="6">
        <v>20</v>
      </c>
      <c r="P175">
        <v>25</v>
      </c>
      <c r="Q175" s="5">
        <v>1000</v>
      </c>
      <c r="R175" s="4">
        <v>0.15</v>
      </c>
      <c r="S175" s="1">
        <v>850</v>
      </c>
      <c r="T175" s="1">
        <v>150</v>
      </c>
    </row>
    <row r="176" spans="1:22" x14ac:dyDescent="0.55000000000000004">
      <c r="A176" t="s">
        <v>82</v>
      </c>
      <c r="B176" t="s">
        <v>23</v>
      </c>
      <c r="C176" t="s">
        <v>24</v>
      </c>
      <c r="D176" t="s">
        <v>83</v>
      </c>
      <c r="E176" t="s">
        <v>26</v>
      </c>
      <c r="F176" t="s">
        <v>66</v>
      </c>
      <c r="G176" t="s">
        <v>28</v>
      </c>
      <c r="H176" t="s">
        <v>29</v>
      </c>
      <c r="I176">
        <v>3526047</v>
      </c>
      <c r="J176">
        <v>2021</v>
      </c>
      <c r="K176">
        <v>7</v>
      </c>
      <c r="L176" t="s">
        <v>36</v>
      </c>
      <c r="M176">
        <v>30</v>
      </c>
      <c r="N176">
        <v>2</v>
      </c>
      <c r="O176" s="6">
        <v>15</v>
      </c>
      <c r="P176">
        <v>25</v>
      </c>
      <c r="Q176" s="5">
        <v>750</v>
      </c>
      <c r="R176" s="4">
        <v>0.15</v>
      </c>
      <c r="S176" s="1">
        <v>637.5</v>
      </c>
      <c r="T176" s="1">
        <v>112.5</v>
      </c>
    </row>
    <row r="177" spans="1:22" x14ac:dyDescent="0.55000000000000004">
      <c r="A177" t="s">
        <v>82</v>
      </c>
      <c r="B177" t="s">
        <v>23</v>
      </c>
      <c r="C177" t="s">
        <v>24</v>
      </c>
      <c r="D177" t="s">
        <v>83</v>
      </c>
      <c r="E177" t="s">
        <v>26</v>
      </c>
      <c r="F177" t="s">
        <v>66</v>
      </c>
      <c r="G177" t="s">
        <v>28</v>
      </c>
      <c r="H177" t="s">
        <v>29</v>
      </c>
      <c r="I177">
        <v>3526047</v>
      </c>
      <c r="J177">
        <v>2021</v>
      </c>
      <c r="K177">
        <v>8</v>
      </c>
      <c r="L177" t="s">
        <v>37</v>
      </c>
      <c r="M177">
        <v>90</v>
      </c>
      <c r="N177">
        <v>1</v>
      </c>
      <c r="O177" s="6">
        <v>90</v>
      </c>
      <c r="P177">
        <v>25</v>
      </c>
      <c r="Q177" s="5">
        <v>2250</v>
      </c>
      <c r="R177" s="4">
        <v>0.15</v>
      </c>
      <c r="S177" s="1">
        <v>1912.5</v>
      </c>
      <c r="T177" s="1">
        <v>337.5</v>
      </c>
    </row>
    <row r="178" spans="1:22" x14ac:dyDescent="0.55000000000000004">
      <c r="A178" t="s">
        <v>82</v>
      </c>
      <c r="B178" t="s">
        <v>23</v>
      </c>
      <c r="C178" t="s">
        <v>24</v>
      </c>
      <c r="D178" t="s">
        <v>83</v>
      </c>
      <c r="E178" t="s">
        <v>26</v>
      </c>
      <c r="F178" t="s">
        <v>66</v>
      </c>
      <c r="G178" t="s">
        <v>28</v>
      </c>
      <c r="H178" t="s">
        <v>29</v>
      </c>
      <c r="I178">
        <v>3526047</v>
      </c>
      <c r="J178">
        <v>2021</v>
      </c>
      <c r="K178">
        <v>9</v>
      </c>
      <c r="L178" t="s">
        <v>38</v>
      </c>
      <c r="M178">
        <v>110</v>
      </c>
      <c r="N178">
        <v>1</v>
      </c>
      <c r="O178" s="6">
        <v>110</v>
      </c>
      <c r="P178">
        <v>25</v>
      </c>
      <c r="Q178" s="5">
        <v>2750</v>
      </c>
      <c r="R178" s="4">
        <v>0.15</v>
      </c>
      <c r="S178" s="1">
        <v>2337.5</v>
      </c>
      <c r="T178" s="1">
        <v>412.5</v>
      </c>
    </row>
    <row r="179" spans="1:22" x14ac:dyDescent="0.55000000000000004">
      <c r="A179" t="s">
        <v>82</v>
      </c>
      <c r="B179" t="s">
        <v>23</v>
      </c>
      <c r="C179" t="s">
        <v>24</v>
      </c>
      <c r="D179" t="s">
        <v>83</v>
      </c>
      <c r="E179" t="s">
        <v>26</v>
      </c>
      <c r="F179" t="s">
        <v>66</v>
      </c>
      <c r="G179" t="s">
        <v>28</v>
      </c>
      <c r="H179" t="s">
        <v>29</v>
      </c>
      <c r="I179">
        <v>3526047</v>
      </c>
      <c r="J179">
        <v>2021</v>
      </c>
      <c r="K179">
        <v>10</v>
      </c>
      <c r="L179" t="s">
        <v>39</v>
      </c>
      <c r="M179">
        <v>90</v>
      </c>
      <c r="N179">
        <v>1</v>
      </c>
      <c r="O179" s="6">
        <v>90</v>
      </c>
      <c r="P179">
        <v>25</v>
      </c>
      <c r="Q179" s="5">
        <v>2250</v>
      </c>
      <c r="R179" s="4">
        <v>0.15</v>
      </c>
      <c r="S179" s="1">
        <v>1912.5</v>
      </c>
      <c r="T179" s="1">
        <v>337.5</v>
      </c>
    </row>
    <row r="180" spans="1:22" x14ac:dyDescent="0.55000000000000004">
      <c r="A180" t="s">
        <v>82</v>
      </c>
      <c r="B180" t="s">
        <v>23</v>
      </c>
      <c r="C180" t="s">
        <v>24</v>
      </c>
      <c r="D180" t="s">
        <v>83</v>
      </c>
      <c r="E180" t="s">
        <v>26</v>
      </c>
      <c r="F180" t="s">
        <v>66</v>
      </c>
      <c r="G180" t="s">
        <v>28</v>
      </c>
      <c r="H180" t="s">
        <v>29</v>
      </c>
      <c r="I180">
        <v>3526047</v>
      </c>
      <c r="J180">
        <v>2021</v>
      </c>
      <c r="K180">
        <v>11</v>
      </c>
      <c r="L180" t="s">
        <v>40</v>
      </c>
      <c r="M180">
        <v>120</v>
      </c>
      <c r="N180">
        <v>1</v>
      </c>
      <c r="O180" s="6">
        <v>120</v>
      </c>
      <c r="P180">
        <v>25</v>
      </c>
      <c r="Q180" s="5">
        <v>3000</v>
      </c>
      <c r="R180" s="4">
        <v>0.15</v>
      </c>
      <c r="S180" s="1">
        <v>2550</v>
      </c>
      <c r="T180" s="1">
        <v>450</v>
      </c>
    </row>
    <row r="181" spans="1:22" x14ac:dyDescent="0.55000000000000004">
      <c r="A181" t="s">
        <v>82</v>
      </c>
      <c r="B181" t="s">
        <v>23</v>
      </c>
      <c r="C181" t="s">
        <v>24</v>
      </c>
      <c r="D181" t="s">
        <v>83</v>
      </c>
      <c r="E181" t="s">
        <v>26</v>
      </c>
      <c r="F181" t="s">
        <v>66</v>
      </c>
      <c r="G181" t="s">
        <v>28</v>
      </c>
      <c r="H181" t="s">
        <v>29</v>
      </c>
      <c r="I181">
        <v>3526047</v>
      </c>
      <c r="J181">
        <v>2021</v>
      </c>
      <c r="K181">
        <v>12</v>
      </c>
      <c r="L181" t="s">
        <v>41</v>
      </c>
      <c r="M181">
        <v>120</v>
      </c>
      <c r="N181">
        <v>1.5</v>
      </c>
      <c r="O181" s="6">
        <v>80</v>
      </c>
      <c r="P181">
        <v>25</v>
      </c>
      <c r="Q181" s="5">
        <v>3000</v>
      </c>
      <c r="R181" s="4">
        <v>0.15</v>
      </c>
      <c r="S181" s="1">
        <v>2550</v>
      </c>
      <c r="T181" s="1">
        <v>450</v>
      </c>
    </row>
    <row r="182" spans="1:22" x14ac:dyDescent="0.55000000000000004">
      <c r="A182" t="s">
        <v>84</v>
      </c>
      <c r="B182" t="s">
        <v>23</v>
      </c>
      <c r="C182" t="s">
        <v>24</v>
      </c>
      <c r="D182" t="s">
        <v>85</v>
      </c>
      <c r="E182" t="s">
        <v>26</v>
      </c>
      <c r="F182" t="s">
        <v>29</v>
      </c>
      <c r="G182" t="s">
        <v>28</v>
      </c>
      <c r="H182" t="s">
        <v>29</v>
      </c>
      <c r="I182">
        <v>3526047</v>
      </c>
      <c r="J182">
        <v>2021</v>
      </c>
      <c r="K182">
        <v>1</v>
      </c>
      <c r="L182" t="s">
        <v>30</v>
      </c>
      <c r="M182">
        <v>30</v>
      </c>
      <c r="N182">
        <v>2</v>
      </c>
      <c r="O182" s="6">
        <v>15</v>
      </c>
      <c r="P182">
        <v>25</v>
      </c>
      <c r="Q182" s="5">
        <v>750</v>
      </c>
      <c r="R182" s="4">
        <v>0.15</v>
      </c>
      <c r="S182" s="1">
        <v>637.5</v>
      </c>
      <c r="T182" s="1">
        <v>112.5</v>
      </c>
      <c r="U182" s="1">
        <v>4125</v>
      </c>
      <c r="V182" s="1">
        <v>23375</v>
      </c>
    </row>
    <row r="183" spans="1:22" x14ac:dyDescent="0.55000000000000004">
      <c r="A183" t="s">
        <v>84</v>
      </c>
      <c r="B183" t="s">
        <v>23</v>
      </c>
      <c r="C183" t="s">
        <v>24</v>
      </c>
      <c r="D183" t="s">
        <v>85</v>
      </c>
      <c r="E183" t="s">
        <v>26</v>
      </c>
      <c r="F183" t="s">
        <v>29</v>
      </c>
      <c r="G183" t="s">
        <v>28</v>
      </c>
      <c r="H183" t="s">
        <v>29</v>
      </c>
      <c r="I183">
        <v>3526047</v>
      </c>
      <c r="J183">
        <v>2021</v>
      </c>
      <c r="K183">
        <v>2</v>
      </c>
      <c r="L183" t="s">
        <v>31</v>
      </c>
      <c r="M183">
        <v>120</v>
      </c>
      <c r="N183">
        <v>1</v>
      </c>
      <c r="O183" s="6">
        <v>120</v>
      </c>
      <c r="P183">
        <v>25</v>
      </c>
      <c r="Q183" s="5">
        <v>3000</v>
      </c>
      <c r="R183" s="4">
        <v>0.15</v>
      </c>
      <c r="S183" s="1">
        <v>2550</v>
      </c>
      <c r="T183" s="1">
        <v>450</v>
      </c>
    </row>
    <row r="184" spans="1:22" x14ac:dyDescent="0.55000000000000004">
      <c r="A184" t="s">
        <v>84</v>
      </c>
      <c r="B184" t="s">
        <v>23</v>
      </c>
      <c r="C184" t="s">
        <v>24</v>
      </c>
      <c r="D184" t="s">
        <v>85</v>
      </c>
      <c r="E184" t="s">
        <v>26</v>
      </c>
      <c r="F184" t="s">
        <v>29</v>
      </c>
      <c r="G184" t="s">
        <v>28</v>
      </c>
      <c r="H184" t="s">
        <v>29</v>
      </c>
      <c r="I184">
        <v>3526047</v>
      </c>
      <c r="J184">
        <v>2021</v>
      </c>
      <c r="K184">
        <v>3</v>
      </c>
      <c r="L184" t="s">
        <v>32</v>
      </c>
      <c r="M184">
        <v>90</v>
      </c>
      <c r="N184">
        <v>1.5</v>
      </c>
      <c r="O184" s="6">
        <v>60</v>
      </c>
      <c r="P184">
        <v>25</v>
      </c>
      <c r="Q184" s="5">
        <v>2250</v>
      </c>
      <c r="R184" s="4">
        <v>0.15</v>
      </c>
      <c r="S184" s="1">
        <v>1912.5</v>
      </c>
      <c r="T184" s="1">
        <v>337.5</v>
      </c>
    </row>
    <row r="185" spans="1:22" x14ac:dyDescent="0.55000000000000004">
      <c r="A185" t="s">
        <v>84</v>
      </c>
      <c r="B185" t="s">
        <v>23</v>
      </c>
      <c r="C185" t="s">
        <v>24</v>
      </c>
      <c r="D185" t="s">
        <v>85</v>
      </c>
      <c r="E185" t="s">
        <v>26</v>
      </c>
      <c r="F185" t="s">
        <v>29</v>
      </c>
      <c r="G185" t="s">
        <v>28</v>
      </c>
      <c r="H185" t="s">
        <v>29</v>
      </c>
      <c r="I185">
        <v>3526047</v>
      </c>
      <c r="J185">
        <v>2021</v>
      </c>
      <c r="K185">
        <v>4</v>
      </c>
      <c r="L185" t="s">
        <v>33</v>
      </c>
      <c r="M185">
        <v>100</v>
      </c>
      <c r="N185">
        <v>1</v>
      </c>
      <c r="O185" s="6">
        <v>100</v>
      </c>
      <c r="P185">
        <v>25</v>
      </c>
      <c r="Q185" s="5">
        <v>2500</v>
      </c>
      <c r="R185" s="4">
        <v>0.15</v>
      </c>
      <c r="S185" s="1">
        <v>2125</v>
      </c>
      <c r="T185" s="1">
        <v>375</v>
      </c>
    </row>
    <row r="186" spans="1:22" x14ac:dyDescent="0.55000000000000004">
      <c r="A186" t="s">
        <v>84</v>
      </c>
      <c r="B186" t="s">
        <v>23</v>
      </c>
      <c r="C186" t="s">
        <v>24</v>
      </c>
      <c r="D186" t="s">
        <v>85</v>
      </c>
      <c r="E186" t="s">
        <v>26</v>
      </c>
      <c r="F186" t="s">
        <v>29</v>
      </c>
      <c r="G186" t="s">
        <v>28</v>
      </c>
      <c r="H186" t="s">
        <v>29</v>
      </c>
      <c r="I186">
        <v>3526047</v>
      </c>
      <c r="J186">
        <v>2021</v>
      </c>
      <c r="K186">
        <v>5</v>
      </c>
      <c r="L186" t="s">
        <v>34</v>
      </c>
      <c r="M186">
        <v>100</v>
      </c>
      <c r="N186">
        <v>1</v>
      </c>
      <c r="O186" s="6">
        <v>100</v>
      </c>
      <c r="P186">
        <v>25</v>
      </c>
      <c r="Q186" s="5">
        <v>2500</v>
      </c>
      <c r="R186" s="4">
        <v>0.15</v>
      </c>
      <c r="S186" s="1">
        <v>2125</v>
      </c>
      <c r="T186" s="1">
        <v>375</v>
      </c>
    </row>
    <row r="187" spans="1:22" x14ac:dyDescent="0.55000000000000004">
      <c r="A187" t="s">
        <v>84</v>
      </c>
      <c r="B187" t="s">
        <v>23</v>
      </c>
      <c r="C187" t="s">
        <v>24</v>
      </c>
      <c r="D187" t="s">
        <v>85</v>
      </c>
      <c r="E187" t="s">
        <v>26</v>
      </c>
      <c r="F187" t="s">
        <v>29</v>
      </c>
      <c r="G187" t="s">
        <v>28</v>
      </c>
      <c r="H187" t="s">
        <v>29</v>
      </c>
      <c r="I187">
        <v>3526047</v>
      </c>
      <c r="J187">
        <v>2021</v>
      </c>
      <c r="K187">
        <v>6</v>
      </c>
      <c r="L187" t="s">
        <v>35</v>
      </c>
      <c r="M187">
        <v>40</v>
      </c>
      <c r="N187">
        <v>1.5</v>
      </c>
      <c r="O187" s="6">
        <v>26.666666666666668</v>
      </c>
      <c r="P187">
        <v>25</v>
      </c>
      <c r="Q187" s="5">
        <v>1000</v>
      </c>
      <c r="R187" s="4">
        <v>0.15</v>
      </c>
      <c r="S187" s="1">
        <v>850</v>
      </c>
      <c r="T187" s="1">
        <v>150</v>
      </c>
    </row>
    <row r="188" spans="1:22" x14ac:dyDescent="0.55000000000000004">
      <c r="A188" t="s">
        <v>84</v>
      </c>
      <c r="B188" t="s">
        <v>23</v>
      </c>
      <c r="C188" t="s">
        <v>24</v>
      </c>
      <c r="D188" t="s">
        <v>85</v>
      </c>
      <c r="E188" t="s">
        <v>26</v>
      </c>
      <c r="F188" t="s">
        <v>29</v>
      </c>
      <c r="G188" t="s">
        <v>28</v>
      </c>
      <c r="H188" t="s">
        <v>29</v>
      </c>
      <c r="I188">
        <v>3526047</v>
      </c>
      <c r="J188">
        <v>2021</v>
      </c>
      <c r="K188">
        <v>7</v>
      </c>
      <c r="L188" t="s">
        <v>36</v>
      </c>
      <c r="M188">
        <v>120</v>
      </c>
      <c r="N188">
        <v>1.5</v>
      </c>
      <c r="O188" s="6">
        <v>80</v>
      </c>
      <c r="P188">
        <v>25</v>
      </c>
      <c r="Q188" s="5">
        <v>3000</v>
      </c>
      <c r="R188" s="4">
        <v>0.15</v>
      </c>
      <c r="S188" s="1">
        <v>2550</v>
      </c>
      <c r="T188" s="1">
        <v>450</v>
      </c>
    </row>
    <row r="189" spans="1:22" x14ac:dyDescent="0.55000000000000004">
      <c r="A189" t="s">
        <v>84</v>
      </c>
      <c r="B189" t="s">
        <v>23</v>
      </c>
      <c r="C189" t="s">
        <v>24</v>
      </c>
      <c r="D189" t="s">
        <v>85</v>
      </c>
      <c r="E189" t="s">
        <v>26</v>
      </c>
      <c r="F189" t="s">
        <v>29</v>
      </c>
      <c r="G189" t="s">
        <v>28</v>
      </c>
      <c r="H189" t="s">
        <v>29</v>
      </c>
      <c r="I189">
        <v>3526047</v>
      </c>
      <c r="J189">
        <v>2021</v>
      </c>
      <c r="K189">
        <v>8</v>
      </c>
      <c r="L189" t="s">
        <v>37</v>
      </c>
      <c r="M189">
        <v>130</v>
      </c>
      <c r="N189">
        <v>1.5</v>
      </c>
      <c r="O189" s="6">
        <v>86.666666666666671</v>
      </c>
      <c r="P189">
        <v>25</v>
      </c>
      <c r="Q189" s="5">
        <v>3250</v>
      </c>
      <c r="R189" s="4">
        <v>0.15</v>
      </c>
      <c r="S189" s="1">
        <v>2762.5</v>
      </c>
      <c r="T189" s="1">
        <v>487.5</v>
      </c>
    </row>
    <row r="190" spans="1:22" x14ac:dyDescent="0.55000000000000004">
      <c r="A190" t="s">
        <v>84</v>
      </c>
      <c r="B190" t="s">
        <v>23</v>
      </c>
      <c r="C190" t="s">
        <v>24</v>
      </c>
      <c r="D190" t="s">
        <v>85</v>
      </c>
      <c r="E190" t="s">
        <v>26</v>
      </c>
      <c r="F190" t="s">
        <v>29</v>
      </c>
      <c r="G190" t="s">
        <v>28</v>
      </c>
      <c r="H190" t="s">
        <v>29</v>
      </c>
      <c r="I190">
        <v>3526047</v>
      </c>
      <c r="J190">
        <v>2021</v>
      </c>
      <c r="K190">
        <v>9</v>
      </c>
      <c r="L190" t="s">
        <v>38</v>
      </c>
      <c r="M190">
        <v>160</v>
      </c>
      <c r="N190">
        <v>2</v>
      </c>
      <c r="O190" s="6">
        <v>80</v>
      </c>
      <c r="P190">
        <v>25</v>
      </c>
      <c r="Q190" s="5">
        <v>4000</v>
      </c>
      <c r="R190" s="4">
        <v>0.15</v>
      </c>
      <c r="S190" s="1">
        <v>3400</v>
      </c>
      <c r="T190" s="1">
        <v>600</v>
      </c>
    </row>
    <row r="191" spans="1:22" x14ac:dyDescent="0.55000000000000004">
      <c r="A191" t="s">
        <v>84</v>
      </c>
      <c r="B191" t="s">
        <v>23</v>
      </c>
      <c r="C191" t="s">
        <v>24</v>
      </c>
      <c r="D191" t="s">
        <v>85</v>
      </c>
      <c r="E191" t="s">
        <v>26</v>
      </c>
      <c r="F191" t="s">
        <v>29</v>
      </c>
      <c r="G191" t="s">
        <v>28</v>
      </c>
      <c r="H191" t="s">
        <v>29</v>
      </c>
      <c r="I191">
        <v>3526047</v>
      </c>
      <c r="J191">
        <v>2021</v>
      </c>
      <c r="K191">
        <v>10</v>
      </c>
      <c r="L191" t="s">
        <v>39</v>
      </c>
      <c r="M191">
        <v>60</v>
      </c>
      <c r="N191">
        <v>1.5</v>
      </c>
      <c r="O191" s="6">
        <v>40</v>
      </c>
      <c r="P191">
        <v>25</v>
      </c>
      <c r="Q191" s="5">
        <v>1500</v>
      </c>
      <c r="R191" s="4">
        <v>0.15</v>
      </c>
      <c r="S191" s="1">
        <v>1275</v>
      </c>
      <c r="T191" s="1">
        <v>225</v>
      </c>
    </row>
    <row r="192" spans="1:22" x14ac:dyDescent="0.55000000000000004">
      <c r="A192" t="s">
        <v>84</v>
      </c>
      <c r="B192" t="s">
        <v>23</v>
      </c>
      <c r="C192" t="s">
        <v>24</v>
      </c>
      <c r="D192" t="s">
        <v>85</v>
      </c>
      <c r="E192" t="s">
        <v>26</v>
      </c>
      <c r="F192" t="s">
        <v>29</v>
      </c>
      <c r="G192" t="s">
        <v>28</v>
      </c>
      <c r="H192" t="s">
        <v>29</v>
      </c>
      <c r="I192">
        <v>3526047</v>
      </c>
      <c r="J192">
        <v>2021</v>
      </c>
      <c r="K192">
        <v>11</v>
      </c>
      <c r="L192" t="s">
        <v>40</v>
      </c>
      <c r="M192">
        <v>40</v>
      </c>
      <c r="N192">
        <v>2</v>
      </c>
      <c r="O192" s="6">
        <v>20</v>
      </c>
      <c r="P192">
        <v>25</v>
      </c>
      <c r="Q192" s="5">
        <v>1000</v>
      </c>
      <c r="R192" s="4">
        <v>0.15</v>
      </c>
      <c r="S192" s="1">
        <v>850</v>
      </c>
      <c r="T192" s="1">
        <v>150</v>
      </c>
    </row>
    <row r="193" spans="1:22" x14ac:dyDescent="0.55000000000000004">
      <c r="A193" t="s">
        <v>84</v>
      </c>
      <c r="B193" t="s">
        <v>23</v>
      </c>
      <c r="C193" t="s">
        <v>24</v>
      </c>
      <c r="D193" t="s">
        <v>85</v>
      </c>
      <c r="E193" t="s">
        <v>26</v>
      </c>
      <c r="F193" t="s">
        <v>29</v>
      </c>
      <c r="G193" t="s">
        <v>28</v>
      </c>
      <c r="H193" t="s">
        <v>29</v>
      </c>
      <c r="I193">
        <v>3526047</v>
      </c>
      <c r="J193">
        <v>2021</v>
      </c>
      <c r="K193">
        <v>12</v>
      </c>
      <c r="L193" t="s">
        <v>41</v>
      </c>
      <c r="M193">
        <v>110</v>
      </c>
      <c r="N193">
        <v>2</v>
      </c>
      <c r="O193" s="6">
        <v>55</v>
      </c>
      <c r="P193">
        <v>25</v>
      </c>
      <c r="Q193" s="5">
        <v>2750</v>
      </c>
      <c r="R193" s="4">
        <v>0.15</v>
      </c>
      <c r="S193" s="1">
        <v>2337.5</v>
      </c>
      <c r="T193" s="1">
        <v>412.5</v>
      </c>
    </row>
    <row r="194" spans="1:22" x14ac:dyDescent="0.55000000000000004">
      <c r="A194" t="s">
        <v>86</v>
      </c>
      <c r="B194" t="s">
        <v>23</v>
      </c>
      <c r="C194" t="s">
        <v>24</v>
      </c>
      <c r="D194" t="s">
        <v>87</v>
      </c>
      <c r="E194" t="s">
        <v>44</v>
      </c>
      <c r="F194" t="s">
        <v>88</v>
      </c>
      <c r="G194" t="s">
        <v>46</v>
      </c>
      <c r="H194" t="s">
        <v>47</v>
      </c>
      <c r="I194">
        <v>3526047</v>
      </c>
      <c r="J194">
        <v>2021</v>
      </c>
      <c r="K194">
        <v>1</v>
      </c>
      <c r="L194" t="s">
        <v>30</v>
      </c>
      <c r="M194">
        <v>60</v>
      </c>
      <c r="N194">
        <v>1.5</v>
      </c>
      <c r="O194" s="6">
        <v>40</v>
      </c>
      <c r="P194">
        <v>45</v>
      </c>
      <c r="Q194" s="5">
        <v>2700</v>
      </c>
      <c r="R194" s="4">
        <v>0.25</v>
      </c>
      <c r="S194" s="1">
        <v>2025</v>
      </c>
      <c r="T194" s="1">
        <v>675</v>
      </c>
      <c r="U194" s="1">
        <v>10125</v>
      </c>
      <c r="V194" s="1">
        <v>30375</v>
      </c>
    </row>
    <row r="195" spans="1:22" x14ac:dyDescent="0.55000000000000004">
      <c r="A195" t="s">
        <v>86</v>
      </c>
      <c r="B195" t="s">
        <v>23</v>
      </c>
      <c r="C195" t="s">
        <v>24</v>
      </c>
      <c r="D195" t="s">
        <v>87</v>
      </c>
      <c r="E195" t="s">
        <v>44</v>
      </c>
      <c r="F195" t="s">
        <v>88</v>
      </c>
      <c r="G195" t="s">
        <v>46</v>
      </c>
      <c r="H195" t="s">
        <v>47</v>
      </c>
      <c r="I195">
        <v>3526047</v>
      </c>
      <c r="J195">
        <v>2021</v>
      </c>
      <c r="K195">
        <v>2</v>
      </c>
      <c r="L195" t="s">
        <v>31</v>
      </c>
      <c r="M195">
        <v>20</v>
      </c>
      <c r="N195">
        <v>1.5</v>
      </c>
      <c r="O195" s="6">
        <v>13.333333333333334</v>
      </c>
      <c r="P195">
        <v>45</v>
      </c>
      <c r="Q195" s="5">
        <v>900</v>
      </c>
      <c r="R195" s="4">
        <v>0.25</v>
      </c>
      <c r="S195" s="1">
        <v>675</v>
      </c>
      <c r="T195" s="1">
        <v>225</v>
      </c>
    </row>
    <row r="196" spans="1:22" x14ac:dyDescent="0.55000000000000004">
      <c r="A196" t="s">
        <v>86</v>
      </c>
      <c r="B196" t="s">
        <v>23</v>
      </c>
      <c r="C196" t="s">
        <v>24</v>
      </c>
      <c r="D196" t="s">
        <v>87</v>
      </c>
      <c r="E196" t="s">
        <v>44</v>
      </c>
      <c r="F196" t="s">
        <v>88</v>
      </c>
      <c r="G196" t="s">
        <v>46</v>
      </c>
      <c r="H196" t="s">
        <v>47</v>
      </c>
      <c r="I196">
        <v>3526047</v>
      </c>
      <c r="J196">
        <v>2021</v>
      </c>
      <c r="K196">
        <v>3</v>
      </c>
      <c r="L196" t="s">
        <v>32</v>
      </c>
      <c r="M196">
        <v>110</v>
      </c>
      <c r="N196">
        <v>1.5</v>
      </c>
      <c r="O196" s="6">
        <v>73.333333333333329</v>
      </c>
      <c r="P196">
        <v>45</v>
      </c>
      <c r="Q196" s="5">
        <v>4950</v>
      </c>
      <c r="R196" s="4">
        <v>0.25</v>
      </c>
      <c r="S196" s="1">
        <v>3712.5</v>
      </c>
      <c r="T196" s="1">
        <v>1237.5</v>
      </c>
    </row>
    <row r="197" spans="1:22" x14ac:dyDescent="0.55000000000000004">
      <c r="A197" t="s">
        <v>86</v>
      </c>
      <c r="B197" t="s">
        <v>23</v>
      </c>
      <c r="C197" t="s">
        <v>24</v>
      </c>
      <c r="D197" t="s">
        <v>87</v>
      </c>
      <c r="E197" t="s">
        <v>44</v>
      </c>
      <c r="F197" t="s">
        <v>88</v>
      </c>
      <c r="G197" t="s">
        <v>46</v>
      </c>
      <c r="H197" t="s">
        <v>47</v>
      </c>
      <c r="I197">
        <v>3526047</v>
      </c>
      <c r="J197">
        <v>2021</v>
      </c>
      <c r="K197">
        <v>4</v>
      </c>
      <c r="L197" t="s">
        <v>33</v>
      </c>
      <c r="M197">
        <v>40</v>
      </c>
      <c r="N197">
        <v>1.5</v>
      </c>
      <c r="O197" s="6">
        <v>26.666666666666668</v>
      </c>
      <c r="P197">
        <v>45</v>
      </c>
      <c r="Q197" s="5">
        <v>1800</v>
      </c>
      <c r="R197" s="4">
        <v>0.25</v>
      </c>
      <c r="S197" s="1">
        <v>1350</v>
      </c>
      <c r="T197" s="1">
        <v>450</v>
      </c>
    </row>
    <row r="198" spans="1:22" x14ac:dyDescent="0.55000000000000004">
      <c r="A198" t="s">
        <v>86</v>
      </c>
      <c r="B198" t="s">
        <v>23</v>
      </c>
      <c r="C198" t="s">
        <v>24</v>
      </c>
      <c r="D198" t="s">
        <v>87</v>
      </c>
      <c r="E198" t="s">
        <v>44</v>
      </c>
      <c r="F198" t="s">
        <v>88</v>
      </c>
      <c r="G198" t="s">
        <v>46</v>
      </c>
      <c r="H198" t="s">
        <v>47</v>
      </c>
      <c r="I198">
        <v>3526047</v>
      </c>
      <c r="J198">
        <v>2021</v>
      </c>
      <c r="K198">
        <v>5</v>
      </c>
      <c r="L198" t="s">
        <v>34</v>
      </c>
      <c r="M198">
        <v>60</v>
      </c>
      <c r="N198">
        <v>1.5</v>
      </c>
      <c r="O198" s="6">
        <v>40</v>
      </c>
      <c r="P198">
        <v>45</v>
      </c>
      <c r="Q198" s="5">
        <v>2700</v>
      </c>
      <c r="R198" s="4">
        <v>0.25</v>
      </c>
      <c r="S198" s="1">
        <v>2025</v>
      </c>
      <c r="T198" s="1">
        <v>675</v>
      </c>
    </row>
    <row r="199" spans="1:22" x14ac:dyDescent="0.55000000000000004">
      <c r="A199" t="s">
        <v>86</v>
      </c>
      <c r="B199" t="s">
        <v>23</v>
      </c>
      <c r="C199" t="s">
        <v>24</v>
      </c>
      <c r="D199" t="s">
        <v>87</v>
      </c>
      <c r="E199" t="s">
        <v>44</v>
      </c>
      <c r="F199" t="s">
        <v>88</v>
      </c>
      <c r="G199" t="s">
        <v>46</v>
      </c>
      <c r="H199" t="s">
        <v>47</v>
      </c>
      <c r="I199">
        <v>3526047</v>
      </c>
      <c r="J199">
        <v>2021</v>
      </c>
      <c r="K199">
        <v>6</v>
      </c>
      <c r="L199" t="s">
        <v>35</v>
      </c>
      <c r="M199">
        <v>140</v>
      </c>
      <c r="N199">
        <v>1</v>
      </c>
      <c r="O199" s="6">
        <v>140</v>
      </c>
      <c r="P199">
        <v>45</v>
      </c>
      <c r="Q199" s="5">
        <v>6300</v>
      </c>
      <c r="R199" s="4">
        <v>0.25</v>
      </c>
      <c r="S199" s="1">
        <v>4725</v>
      </c>
      <c r="T199" s="1">
        <v>1575</v>
      </c>
    </row>
    <row r="200" spans="1:22" x14ac:dyDescent="0.55000000000000004">
      <c r="A200" t="s">
        <v>86</v>
      </c>
      <c r="B200" t="s">
        <v>23</v>
      </c>
      <c r="C200" t="s">
        <v>24</v>
      </c>
      <c r="D200" t="s">
        <v>87</v>
      </c>
      <c r="E200" t="s">
        <v>44</v>
      </c>
      <c r="F200" t="s">
        <v>88</v>
      </c>
      <c r="G200" t="s">
        <v>46</v>
      </c>
      <c r="H200" t="s">
        <v>47</v>
      </c>
      <c r="I200">
        <v>3526047</v>
      </c>
      <c r="J200">
        <v>2021</v>
      </c>
      <c r="K200">
        <v>7</v>
      </c>
      <c r="L200" t="s">
        <v>36</v>
      </c>
      <c r="M200">
        <v>120</v>
      </c>
      <c r="N200">
        <v>1</v>
      </c>
      <c r="O200" s="6">
        <v>120</v>
      </c>
      <c r="P200">
        <v>45</v>
      </c>
      <c r="Q200" s="5">
        <v>5400</v>
      </c>
      <c r="R200" s="4">
        <v>0.25</v>
      </c>
      <c r="S200" s="1">
        <v>4050</v>
      </c>
      <c r="T200" s="1">
        <v>1350</v>
      </c>
    </row>
    <row r="201" spans="1:22" x14ac:dyDescent="0.55000000000000004">
      <c r="A201" t="s">
        <v>86</v>
      </c>
      <c r="B201" t="s">
        <v>23</v>
      </c>
      <c r="C201" t="s">
        <v>24</v>
      </c>
      <c r="D201" t="s">
        <v>87</v>
      </c>
      <c r="E201" t="s">
        <v>44</v>
      </c>
      <c r="F201" t="s">
        <v>88</v>
      </c>
      <c r="G201" t="s">
        <v>46</v>
      </c>
      <c r="H201" t="s">
        <v>47</v>
      </c>
      <c r="I201">
        <v>3526047</v>
      </c>
      <c r="J201">
        <v>2021</v>
      </c>
      <c r="K201">
        <v>8</v>
      </c>
      <c r="L201" t="s">
        <v>37</v>
      </c>
      <c r="M201">
        <v>60</v>
      </c>
      <c r="N201">
        <v>1.5</v>
      </c>
      <c r="O201" s="6">
        <v>40</v>
      </c>
      <c r="P201">
        <v>45</v>
      </c>
      <c r="Q201" s="5">
        <v>2700</v>
      </c>
      <c r="R201" s="4">
        <v>0.25</v>
      </c>
      <c r="S201" s="1">
        <v>2025</v>
      </c>
      <c r="T201" s="1">
        <v>675</v>
      </c>
    </row>
    <row r="202" spans="1:22" x14ac:dyDescent="0.55000000000000004">
      <c r="A202" t="s">
        <v>86</v>
      </c>
      <c r="B202" t="s">
        <v>23</v>
      </c>
      <c r="C202" t="s">
        <v>24</v>
      </c>
      <c r="D202" t="s">
        <v>87</v>
      </c>
      <c r="E202" t="s">
        <v>44</v>
      </c>
      <c r="F202" t="s">
        <v>88</v>
      </c>
      <c r="G202" t="s">
        <v>46</v>
      </c>
      <c r="H202" t="s">
        <v>47</v>
      </c>
      <c r="I202">
        <v>3526047</v>
      </c>
      <c r="J202">
        <v>2021</v>
      </c>
      <c r="K202">
        <v>9</v>
      </c>
      <c r="L202" t="s">
        <v>38</v>
      </c>
      <c r="M202">
        <v>80</v>
      </c>
      <c r="N202">
        <v>1</v>
      </c>
      <c r="O202" s="6">
        <v>80</v>
      </c>
      <c r="P202">
        <v>45</v>
      </c>
      <c r="Q202" s="5">
        <v>3600</v>
      </c>
      <c r="R202" s="4">
        <v>0.25</v>
      </c>
      <c r="S202" s="1">
        <v>2700</v>
      </c>
      <c r="T202" s="1">
        <v>900</v>
      </c>
    </row>
    <row r="203" spans="1:22" x14ac:dyDescent="0.55000000000000004">
      <c r="A203" t="s">
        <v>86</v>
      </c>
      <c r="B203" t="s">
        <v>23</v>
      </c>
      <c r="C203" t="s">
        <v>24</v>
      </c>
      <c r="D203" t="s">
        <v>87</v>
      </c>
      <c r="E203" t="s">
        <v>44</v>
      </c>
      <c r="F203" t="s">
        <v>88</v>
      </c>
      <c r="G203" t="s">
        <v>46</v>
      </c>
      <c r="H203" t="s">
        <v>47</v>
      </c>
      <c r="I203">
        <v>3526047</v>
      </c>
      <c r="J203">
        <v>2021</v>
      </c>
      <c r="K203">
        <v>10</v>
      </c>
      <c r="L203" t="s">
        <v>39</v>
      </c>
      <c r="M203">
        <v>60</v>
      </c>
      <c r="N203">
        <v>1.5</v>
      </c>
      <c r="O203" s="6">
        <v>40</v>
      </c>
      <c r="P203">
        <v>45</v>
      </c>
      <c r="Q203" s="5">
        <v>2700</v>
      </c>
      <c r="R203" s="4">
        <v>0.25</v>
      </c>
      <c r="S203" s="1">
        <v>2025</v>
      </c>
      <c r="T203" s="1">
        <v>675</v>
      </c>
    </row>
    <row r="204" spans="1:22" x14ac:dyDescent="0.55000000000000004">
      <c r="A204" t="s">
        <v>86</v>
      </c>
      <c r="B204" t="s">
        <v>23</v>
      </c>
      <c r="C204" t="s">
        <v>24</v>
      </c>
      <c r="D204" t="s">
        <v>87</v>
      </c>
      <c r="E204" t="s">
        <v>44</v>
      </c>
      <c r="F204" t="s">
        <v>88</v>
      </c>
      <c r="G204" t="s">
        <v>46</v>
      </c>
      <c r="H204" t="s">
        <v>47</v>
      </c>
      <c r="I204">
        <v>3526047</v>
      </c>
      <c r="J204">
        <v>2021</v>
      </c>
      <c r="K204">
        <v>11</v>
      </c>
      <c r="L204" t="s">
        <v>40</v>
      </c>
      <c r="M204">
        <v>30</v>
      </c>
      <c r="N204">
        <v>1</v>
      </c>
      <c r="O204" s="6">
        <v>30</v>
      </c>
      <c r="P204">
        <v>45</v>
      </c>
      <c r="Q204" s="5">
        <v>1350</v>
      </c>
      <c r="R204" s="4">
        <v>0.25</v>
      </c>
      <c r="S204" s="1">
        <v>1012.5</v>
      </c>
      <c r="T204" s="1">
        <v>337.5</v>
      </c>
    </row>
    <row r="205" spans="1:22" x14ac:dyDescent="0.55000000000000004">
      <c r="A205" t="s">
        <v>86</v>
      </c>
      <c r="B205" t="s">
        <v>23</v>
      </c>
      <c r="C205" t="s">
        <v>24</v>
      </c>
      <c r="D205" t="s">
        <v>87</v>
      </c>
      <c r="E205" t="s">
        <v>44</v>
      </c>
      <c r="F205" t="s">
        <v>88</v>
      </c>
      <c r="G205" t="s">
        <v>46</v>
      </c>
      <c r="H205" t="s">
        <v>47</v>
      </c>
      <c r="I205">
        <v>3526047</v>
      </c>
      <c r="J205">
        <v>2021</v>
      </c>
      <c r="K205">
        <v>12</v>
      </c>
      <c r="L205" t="s">
        <v>41</v>
      </c>
      <c r="M205">
        <v>120</v>
      </c>
      <c r="N205">
        <v>1</v>
      </c>
      <c r="O205" s="6">
        <v>120</v>
      </c>
      <c r="P205">
        <v>45</v>
      </c>
      <c r="Q205" s="5">
        <v>5400</v>
      </c>
      <c r="R205" s="4">
        <v>0.25</v>
      </c>
      <c r="S205" s="1">
        <v>4050</v>
      </c>
      <c r="T205" s="1">
        <v>1350</v>
      </c>
    </row>
    <row r="206" spans="1:22" x14ac:dyDescent="0.55000000000000004">
      <c r="A206" t="s">
        <v>89</v>
      </c>
      <c r="B206" t="s">
        <v>23</v>
      </c>
      <c r="C206" t="s">
        <v>24</v>
      </c>
      <c r="D206" t="s">
        <v>90</v>
      </c>
      <c r="E206" t="s">
        <v>57</v>
      </c>
      <c r="F206" t="s">
        <v>27</v>
      </c>
      <c r="G206" t="s">
        <v>28</v>
      </c>
      <c r="H206" t="s">
        <v>51</v>
      </c>
      <c r="I206">
        <v>3520005</v>
      </c>
      <c r="J206">
        <v>2021</v>
      </c>
      <c r="K206">
        <v>1</v>
      </c>
      <c r="L206" t="s">
        <v>30</v>
      </c>
      <c r="M206">
        <v>40</v>
      </c>
      <c r="N206">
        <v>1</v>
      </c>
      <c r="O206" s="6">
        <v>40</v>
      </c>
      <c r="P206">
        <v>25</v>
      </c>
      <c r="Q206" s="5">
        <v>1000</v>
      </c>
      <c r="R206" s="4">
        <v>0.15</v>
      </c>
      <c r="S206" s="1">
        <v>850</v>
      </c>
      <c r="T206" s="1">
        <v>150</v>
      </c>
      <c r="U206" s="1">
        <v>4687.5</v>
      </c>
      <c r="V206" s="1">
        <v>26562.5</v>
      </c>
    </row>
    <row r="207" spans="1:22" x14ac:dyDescent="0.55000000000000004">
      <c r="A207" t="s">
        <v>89</v>
      </c>
      <c r="B207" t="s">
        <v>23</v>
      </c>
      <c r="C207" t="s">
        <v>24</v>
      </c>
      <c r="D207" t="s">
        <v>90</v>
      </c>
      <c r="E207" t="s">
        <v>57</v>
      </c>
      <c r="F207" t="s">
        <v>27</v>
      </c>
      <c r="G207" t="s">
        <v>28</v>
      </c>
      <c r="H207" t="s">
        <v>51</v>
      </c>
      <c r="I207">
        <v>3520005</v>
      </c>
      <c r="J207">
        <v>2021</v>
      </c>
      <c r="K207">
        <v>2</v>
      </c>
      <c r="L207" t="s">
        <v>31</v>
      </c>
      <c r="M207">
        <v>160</v>
      </c>
      <c r="N207">
        <v>1.5</v>
      </c>
      <c r="O207" s="6">
        <v>106.66666666666667</v>
      </c>
      <c r="P207">
        <v>25</v>
      </c>
      <c r="Q207" s="5">
        <v>4000</v>
      </c>
      <c r="R207" s="4">
        <v>0.15</v>
      </c>
      <c r="S207" s="1">
        <v>3400</v>
      </c>
      <c r="T207" s="1">
        <v>600</v>
      </c>
    </row>
    <row r="208" spans="1:22" x14ac:dyDescent="0.55000000000000004">
      <c r="A208" t="s">
        <v>89</v>
      </c>
      <c r="B208" t="s">
        <v>23</v>
      </c>
      <c r="C208" t="s">
        <v>24</v>
      </c>
      <c r="D208" t="s">
        <v>90</v>
      </c>
      <c r="E208" t="s">
        <v>57</v>
      </c>
      <c r="F208" t="s">
        <v>27</v>
      </c>
      <c r="G208" t="s">
        <v>28</v>
      </c>
      <c r="H208" t="s">
        <v>51</v>
      </c>
      <c r="I208">
        <v>3520005</v>
      </c>
      <c r="J208">
        <v>2021</v>
      </c>
      <c r="K208">
        <v>3</v>
      </c>
      <c r="L208" t="s">
        <v>32</v>
      </c>
      <c r="M208">
        <v>110</v>
      </c>
      <c r="N208">
        <v>1.5</v>
      </c>
      <c r="O208" s="6">
        <v>73.333333333333329</v>
      </c>
      <c r="P208">
        <v>25</v>
      </c>
      <c r="Q208" s="5">
        <v>2750</v>
      </c>
      <c r="R208" s="4">
        <v>0.15</v>
      </c>
      <c r="S208" s="1">
        <v>2337.5</v>
      </c>
      <c r="T208" s="1">
        <v>412.5</v>
      </c>
    </row>
    <row r="209" spans="1:22" x14ac:dyDescent="0.55000000000000004">
      <c r="A209" t="s">
        <v>89</v>
      </c>
      <c r="B209" t="s">
        <v>23</v>
      </c>
      <c r="C209" t="s">
        <v>24</v>
      </c>
      <c r="D209" t="s">
        <v>90</v>
      </c>
      <c r="E209" t="s">
        <v>57</v>
      </c>
      <c r="F209" t="s">
        <v>27</v>
      </c>
      <c r="G209" t="s">
        <v>28</v>
      </c>
      <c r="H209" t="s">
        <v>51</v>
      </c>
      <c r="I209">
        <v>3520005</v>
      </c>
      <c r="J209">
        <v>2021</v>
      </c>
      <c r="K209">
        <v>4</v>
      </c>
      <c r="L209" t="s">
        <v>33</v>
      </c>
      <c r="M209">
        <v>130</v>
      </c>
      <c r="N209">
        <v>1</v>
      </c>
      <c r="O209" s="6">
        <v>130</v>
      </c>
      <c r="P209">
        <v>25</v>
      </c>
      <c r="Q209" s="5">
        <v>3250</v>
      </c>
      <c r="R209" s="4">
        <v>0.15</v>
      </c>
      <c r="S209" s="1">
        <v>2762.5</v>
      </c>
      <c r="T209" s="1">
        <v>487.5</v>
      </c>
    </row>
    <row r="210" spans="1:22" x14ac:dyDescent="0.55000000000000004">
      <c r="A210" t="s">
        <v>89</v>
      </c>
      <c r="B210" t="s">
        <v>23</v>
      </c>
      <c r="C210" t="s">
        <v>24</v>
      </c>
      <c r="D210" t="s">
        <v>90</v>
      </c>
      <c r="E210" t="s">
        <v>57</v>
      </c>
      <c r="F210" t="s">
        <v>27</v>
      </c>
      <c r="G210" t="s">
        <v>28</v>
      </c>
      <c r="H210" t="s">
        <v>51</v>
      </c>
      <c r="I210">
        <v>3520005</v>
      </c>
      <c r="J210">
        <v>2021</v>
      </c>
      <c r="K210">
        <v>5</v>
      </c>
      <c r="L210" t="s">
        <v>34</v>
      </c>
      <c r="M210">
        <v>120</v>
      </c>
      <c r="N210">
        <v>1</v>
      </c>
      <c r="O210" s="6">
        <v>120</v>
      </c>
      <c r="P210">
        <v>25</v>
      </c>
      <c r="Q210" s="5">
        <v>3000</v>
      </c>
      <c r="R210" s="4">
        <v>0.15</v>
      </c>
      <c r="S210" s="1">
        <v>2550</v>
      </c>
      <c r="T210" s="1">
        <v>450</v>
      </c>
    </row>
    <row r="211" spans="1:22" x14ac:dyDescent="0.55000000000000004">
      <c r="A211" t="s">
        <v>89</v>
      </c>
      <c r="B211" t="s">
        <v>23</v>
      </c>
      <c r="C211" t="s">
        <v>24</v>
      </c>
      <c r="D211" t="s">
        <v>90</v>
      </c>
      <c r="E211" t="s">
        <v>57</v>
      </c>
      <c r="F211" t="s">
        <v>27</v>
      </c>
      <c r="G211" t="s">
        <v>28</v>
      </c>
      <c r="H211" t="s">
        <v>51</v>
      </c>
      <c r="I211">
        <v>3520005</v>
      </c>
      <c r="J211">
        <v>2021</v>
      </c>
      <c r="K211">
        <v>6</v>
      </c>
      <c r="L211" t="s">
        <v>35</v>
      </c>
      <c r="M211">
        <v>120</v>
      </c>
      <c r="N211">
        <v>1</v>
      </c>
      <c r="O211" s="6">
        <v>120</v>
      </c>
      <c r="P211">
        <v>25</v>
      </c>
      <c r="Q211" s="5">
        <v>3000</v>
      </c>
      <c r="R211" s="4">
        <v>0.15</v>
      </c>
      <c r="S211" s="1">
        <v>2550</v>
      </c>
      <c r="T211" s="1">
        <v>450</v>
      </c>
    </row>
    <row r="212" spans="1:22" x14ac:dyDescent="0.55000000000000004">
      <c r="A212" t="s">
        <v>89</v>
      </c>
      <c r="B212" t="s">
        <v>23</v>
      </c>
      <c r="C212" t="s">
        <v>24</v>
      </c>
      <c r="D212" t="s">
        <v>90</v>
      </c>
      <c r="E212" t="s">
        <v>57</v>
      </c>
      <c r="F212" t="s">
        <v>27</v>
      </c>
      <c r="G212" t="s">
        <v>28</v>
      </c>
      <c r="H212" t="s">
        <v>51</v>
      </c>
      <c r="I212">
        <v>3520005</v>
      </c>
      <c r="J212">
        <v>2021</v>
      </c>
      <c r="K212">
        <v>7</v>
      </c>
      <c r="L212" t="s">
        <v>36</v>
      </c>
      <c r="M212">
        <v>160</v>
      </c>
      <c r="N212">
        <v>1</v>
      </c>
      <c r="O212" s="6">
        <v>160</v>
      </c>
      <c r="P212">
        <v>25</v>
      </c>
      <c r="Q212" s="5">
        <v>4000</v>
      </c>
      <c r="R212" s="4">
        <v>0.15</v>
      </c>
      <c r="S212" s="1">
        <v>3400</v>
      </c>
      <c r="T212" s="1">
        <v>600</v>
      </c>
    </row>
    <row r="213" spans="1:22" x14ac:dyDescent="0.55000000000000004">
      <c r="A213" t="s">
        <v>89</v>
      </c>
      <c r="B213" t="s">
        <v>23</v>
      </c>
      <c r="C213" t="s">
        <v>24</v>
      </c>
      <c r="D213" t="s">
        <v>90</v>
      </c>
      <c r="E213" t="s">
        <v>57</v>
      </c>
      <c r="F213" t="s">
        <v>27</v>
      </c>
      <c r="G213" t="s">
        <v>28</v>
      </c>
      <c r="H213" t="s">
        <v>51</v>
      </c>
      <c r="I213">
        <v>3520005</v>
      </c>
      <c r="J213">
        <v>2021</v>
      </c>
      <c r="K213">
        <v>8</v>
      </c>
      <c r="L213" t="s">
        <v>37</v>
      </c>
      <c r="M213">
        <v>110</v>
      </c>
      <c r="N213">
        <v>2</v>
      </c>
      <c r="O213" s="6">
        <v>55</v>
      </c>
      <c r="P213">
        <v>25</v>
      </c>
      <c r="Q213" s="5">
        <v>2750</v>
      </c>
      <c r="R213" s="4">
        <v>0.15</v>
      </c>
      <c r="S213" s="1">
        <v>2337.5</v>
      </c>
      <c r="T213" s="1">
        <v>412.5</v>
      </c>
    </row>
    <row r="214" spans="1:22" x14ac:dyDescent="0.55000000000000004">
      <c r="A214" t="s">
        <v>89</v>
      </c>
      <c r="B214" t="s">
        <v>23</v>
      </c>
      <c r="C214" t="s">
        <v>24</v>
      </c>
      <c r="D214" t="s">
        <v>90</v>
      </c>
      <c r="E214" t="s">
        <v>57</v>
      </c>
      <c r="F214" t="s">
        <v>27</v>
      </c>
      <c r="G214" t="s">
        <v>28</v>
      </c>
      <c r="H214" t="s">
        <v>51</v>
      </c>
      <c r="I214">
        <v>3520005</v>
      </c>
      <c r="J214">
        <v>2021</v>
      </c>
      <c r="K214">
        <v>9</v>
      </c>
      <c r="L214" t="s">
        <v>38</v>
      </c>
      <c r="M214">
        <v>160</v>
      </c>
      <c r="N214">
        <v>1</v>
      </c>
      <c r="O214" s="6">
        <v>160</v>
      </c>
      <c r="P214">
        <v>25</v>
      </c>
      <c r="Q214" s="5">
        <v>4000</v>
      </c>
      <c r="R214" s="4">
        <v>0.15</v>
      </c>
      <c r="S214" s="1">
        <v>3400</v>
      </c>
      <c r="T214" s="1">
        <v>600</v>
      </c>
    </row>
    <row r="215" spans="1:22" x14ac:dyDescent="0.55000000000000004">
      <c r="A215" t="s">
        <v>89</v>
      </c>
      <c r="B215" t="s">
        <v>23</v>
      </c>
      <c r="C215" t="s">
        <v>24</v>
      </c>
      <c r="D215" t="s">
        <v>90</v>
      </c>
      <c r="E215" t="s">
        <v>57</v>
      </c>
      <c r="F215" t="s">
        <v>27</v>
      </c>
      <c r="G215" t="s">
        <v>28</v>
      </c>
      <c r="H215" t="s">
        <v>51</v>
      </c>
      <c r="I215">
        <v>3520005</v>
      </c>
      <c r="J215">
        <v>2021</v>
      </c>
      <c r="K215">
        <v>10</v>
      </c>
      <c r="L215" t="s">
        <v>39</v>
      </c>
      <c r="M215">
        <v>20</v>
      </c>
      <c r="N215">
        <v>2</v>
      </c>
      <c r="O215" s="6">
        <v>10</v>
      </c>
      <c r="P215">
        <v>25</v>
      </c>
      <c r="Q215" s="5">
        <v>500</v>
      </c>
      <c r="R215" s="4">
        <v>0.15</v>
      </c>
      <c r="S215" s="1">
        <v>425</v>
      </c>
      <c r="T215" s="1">
        <v>75</v>
      </c>
    </row>
    <row r="216" spans="1:22" x14ac:dyDescent="0.55000000000000004">
      <c r="A216" t="s">
        <v>89</v>
      </c>
      <c r="B216" t="s">
        <v>23</v>
      </c>
      <c r="C216" t="s">
        <v>24</v>
      </c>
      <c r="D216" t="s">
        <v>90</v>
      </c>
      <c r="E216" t="s">
        <v>57</v>
      </c>
      <c r="F216" t="s">
        <v>27</v>
      </c>
      <c r="G216" t="s">
        <v>28</v>
      </c>
      <c r="H216" t="s">
        <v>51</v>
      </c>
      <c r="I216">
        <v>3520005</v>
      </c>
      <c r="J216">
        <v>2021</v>
      </c>
      <c r="K216">
        <v>11</v>
      </c>
      <c r="L216" t="s">
        <v>40</v>
      </c>
      <c r="M216">
        <v>80</v>
      </c>
      <c r="N216">
        <v>1</v>
      </c>
      <c r="O216" s="6">
        <v>80</v>
      </c>
      <c r="P216">
        <v>25</v>
      </c>
      <c r="Q216" s="5">
        <v>2000</v>
      </c>
      <c r="R216" s="4">
        <v>0.15</v>
      </c>
      <c r="S216" s="1">
        <v>1700</v>
      </c>
      <c r="T216" s="1">
        <v>300</v>
      </c>
    </row>
    <row r="217" spans="1:22" x14ac:dyDescent="0.55000000000000004">
      <c r="A217" t="s">
        <v>89</v>
      </c>
      <c r="B217" t="s">
        <v>23</v>
      </c>
      <c r="C217" t="s">
        <v>24</v>
      </c>
      <c r="D217" t="s">
        <v>90</v>
      </c>
      <c r="E217" t="s">
        <v>57</v>
      </c>
      <c r="F217" t="s">
        <v>27</v>
      </c>
      <c r="G217" t="s">
        <v>28</v>
      </c>
      <c r="H217" t="s">
        <v>51</v>
      </c>
      <c r="I217">
        <v>3520005</v>
      </c>
      <c r="J217">
        <v>2021</v>
      </c>
      <c r="K217">
        <v>12</v>
      </c>
      <c r="L217" t="s">
        <v>41</v>
      </c>
      <c r="M217">
        <v>40</v>
      </c>
      <c r="N217">
        <v>1</v>
      </c>
      <c r="O217" s="6">
        <v>40</v>
      </c>
      <c r="P217">
        <v>25</v>
      </c>
      <c r="Q217" s="5">
        <v>1000</v>
      </c>
      <c r="R217" s="4">
        <v>0.15</v>
      </c>
      <c r="S217" s="1">
        <v>850</v>
      </c>
      <c r="T217" s="1">
        <v>150</v>
      </c>
    </row>
    <row r="218" spans="1:22" x14ac:dyDescent="0.55000000000000004">
      <c r="A218" t="s">
        <v>91</v>
      </c>
      <c r="B218" t="s">
        <v>23</v>
      </c>
      <c r="C218" t="s">
        <v>24</v>
      </c>
      <c r="D218" t="s">
        <v>92</v>
      </c>
      <c r="E218" t="s">
        <v>44</v>
      </c>
      <c r="F218" t="s">
        <v>93</v>
      </c>
      <c r="G218" t="s">
        <v>46</v>
      </c>
      <c r="H218" t="s">
        <v>47</v>
      </c>
      <c r="I218">
        <v>3526047</v>
      </c>
      <c r="J218">
        <v>2021</v>
      </c>
      <c r="K218">
        <v>1</v>
      </c>
      <c r="L218" t="s">
        <v>30</v>
      </c>
      <c r="M218">
        <v>30</v>
      </c>
      <c r="N218">
        <v>2</v>
      </c>
      <c r="O218" s="6">
        <v>15</v>
      </c>
      <c r="P218">
        <v>45</v>
      </c>
      <c r="Q218" s="5">
        <v>1350</v>
      </c>
      <c r="R218" s="4">
        <v>0.25</v>
      </c>
      <c r="S218" s="1">
        <v>1012.5</v>
      </c>
      <c r="T218" s="1">
        <v>337.5</v>
      </c>
      <c r="U218" s="1">
        <v>10237.5</v>
      </c>
      <c r="V218" s="1">
        <v>30712.5</v>
      </c>
    </row>
    <row r="219" spans="1:22" x14ac:dyDescent="0.55000000000000004">
      <c r="A219" t="s">
        <v>91</v>
      </c>
      <c r="B219" t="s">
        <v>23</v>
      </c>
      <c r="C219" t="s">
        <v>24</v>
      </c>
      <c r="D219" t="s">
        <v>92</v>
      </c>
      <c r="E219" t="s">
        <v>44</v>
      </c>
      <c r="F219" t="s">
        <v>93</v>
      </c>
      <c r="G219" t="s">
        <v>46</v>
      </c>
      <c r="H219" t="s">
        <v>47</v>
      </c>
      <c r="I219">
        <v>3526047</v>
      </c>
      <c r="J219">
        <v>2021</v>
      </c>
      <c r="K219">
        <v>2</v>
      </c>
      <c r="L219" t="s">
        <v>31</v>
      </c>
      <c r="M219">
        <v>40</v>
      </c>
      <c r="N219">
        <v>2</v>
      </c>
      <c r="O219" s="6">
        <v>20</v>
      </c>
      <c r="P219">
        <v>45</v>
      </c>
      <c r="Q219" s="5">
        <v>1800</v>
      </c>
      <c r="R219" s="4">
        <v>0.25</v>
      </c>
      <c r="S219" s="1">
        <v>1350</v>
      </c>
      <c r="T219" s="1">
        <v>450</v>
      </c>
    </row>
    <row r="220" spans="1:22" x14ac:dyDescent="0.55000000000000004">
      <c r="A220" t="s">
        <v>91</v>
      </c>
      <c r="B220" t="s">
        <v>23</v>
      </c>
      <c r="C220" t="s">
        <v>24</v>
      </c>
      <c r="D220" t="s">
        <v>92</v>
      </c>
      <c r="E220" t="s">
        <v>44</v>
      </c>
      <c r="F220" t="s">
        <v>93</v>
      </c>
      <c r="G220" t="s">
        <v>46</v>
      </c>
      <c r="H220" t="s">
        <v>47</v>
      </c>
      <c r="I220">
        <v>3526047</v>
      </c>
      <c r="J220">
        <v>2021</v>
      </c>
      <c r="K220">
        <v>3</v>
      </c>
      <c r="L220" t="s">
        <v>32</v>
      </c>
      <c r="M220">
        <v>100</v>
      </c>
      <c r="N220">
        <v>1.5</v>
      </c>
      <c r="O220" s="6">
        <v>66.666666666666671</v>
      </c>
      <c r="P220">
        <v>45</v>
      </c>
      <c r="Q220" s="5">
        <v>4500</v>
      </c>
      <c r="R220" s="4">
        <v>0.25</v>
      </c>
      <c r="S220" s="1">
        <v>3375</v>
      </c>
      <c r="T220" s="1">
        <v>1125</v>
      </c>
    </row>
    <row r="221" spans="1:22" x14ac:dyDescent="0.55000000000000004">
      <c r="A221" t="s">
        <v>91</v>
      </c>
      <c r="B221" t="s">
        <v>23</v>
      </c>
      <c r="C221" t="s">
        <v>24</v>
      </c>
      <c r="D221" t="s">
        <v>92</v>
      </c>
      <c r="E221" t="s">
        <v>44</v>
      </c>
      <c r="F221" t="s">
        <v>93</v>
      </c>
      <c r="G221" t="s">
        <v>46</v>
      </c>
      <c r="H221" t="s">
        <v>47</v>
      </c>
      <c r="I221">
        <v>3526047</v>
      </c>
      <c r="J221">
        <v>2021</v>
      </c>
      <c r="K221">
        <v>4</v>
      </c>
      <c r="L221" t="s">
        <v>33</v>
      </c>
      <c r="M221">
        <v>110</v>
      </c>
      <c r="N221">
        <v>1.5</v>
      </c>
      <c r="O221" s="6">
        <v>73.333333333333329</v>
      </c>
      <c r="P221">
        <v>45</v>
      </c>
      <c r="Q221" s="5">
        <v>4950</v>
      </c>
      <c r="R221" s="4">
        <v>0.25</v>
      </c>
      <c r="S221" s="1">
        <v>3712.5</v>
      </c>
      <c r="T221" s="1">
        <v>1237.5</v>
      </c>
    </row>
    <row r="222" spans="1:22" x14ac:dyDescent="0.55000000000000004">
      <c r="A222" t="s">
        <v>91</v>
      </c>
      <c r="B222" t="s">
        <v>23</v>
      </c>
      <c r="C222" t="s">
        <v>24</v>
      </c>
      <c r="D222" t="s">
        <v>92</v>
      </c>
      <c r="E222" t="s">
        <v>44</v>
      </c>
      <c r="F222" t="s">
        <v>93</v>
      </c>
      <c r="G222" t="s">
        <v>46</v>
      </c>
      <c r="H222" t="s">
        <v>47</v>
      </c>
      <c r="I222">
        <v>3526047</v>
      </c>
      <c r="J222">
        <v>2021</v>
      </c>
      <c r="K222">
        <v>5</v>
      </c>
      <c r="L222" t="s">
        <v>34</v>
      </c>
      <c r="M222">
        <v>50</v>
      </c>
      <c r="N222">
        <v>2</v>
      </c>
      <c r="O222" s="6">
        <v>25</v>
      </c>
      <c r="P222">
        <v>45</v>
      </c>
      <c r="Q222" s="5">
        <v>2250</v>
      </c>
      <c r="R222" s="4">
        <v>0.25</v>
      </c>
      <c r="S222" s="1">
        <v>1687.5</v>
      </c>
      <c r="T222" s="1">
        <v>562.5</v>
      </c>
    </row>
    <row r="223" spans="1:22" x14ac:dyDescent="0.55000000000000004">
      <c r="A223" t="s">
        <v>91</v>
      </c>
      <c r="B223" t="s">
        <v>23</v>
      </c>
      <c r="C223" t="s">
        <v>24</v>
      </c>
      <c r="D223" t="s">
        <v>92</v>
      </c>
      <c r="E223" t="s">
        <v>44</v>
      </c>
      <c r="F223" t="s">
        <v>93</v>
      </c>
      <c r="G223" t="s">
        <v>46</v>
      </c>
      <c r="H223" t="s">
        <v>47</v>
      </c>
      <c r="I223">
        <v>3526047</v>
      </c>
      <c r="J223">
        <v>2021</v>
      </c>
      <c r="K223">
        <v>6</v>
      </c>
      <c r="L223" t="s">
        <v>35</v>
      </c>
      <c r="M223">
        <v>110</v>
      </c>
      <c r="N223">
        <v>1.5</v>
      </c>
      <c r="O223" s="6">
        <v>73.333333333333329</v>
      </c>
      <c r="P223">
        <v>45</v>
      </c>
      <c r="Q223" s="5">
        <v>4950</v>
      </c>
      <c r="R223" s="4">
        <v>0.25</v>
      </c>
      <c r="S223" s="1">
        <v>3712.5</v>
      </c>
      <c r="T223" s="1">
        <v>1237.5</v>
      </c>
    </row>
    <row r="224" spans="1:22" x14ac:dyDescent="0.55000000000000004">
      <c r="A224" t="s">
        <v>91</v>
      </c>
      <c r="B224" t="s">
        <v>23</v>
      </c>
      <c r="C224" t="s">
        <v>24</v>
      </c>
      <c r="D224" t="s">
        <v>92</v>
      </c>
      <c r="E224" t="s">
        <v>44</v>
      </c>
      <c r="F224" t="s">
        <v>93</v>
      </c>
      <c r="G224" t="s">
        <v>46</v>
      </c>
      <c r="H224" t="s">
        <v>47</v>
      </c>
      <c r="I224">
        <v>3526047</v>
      </c>
      <c r="J224">
        <v>2021</v>
      </c>
      <c r="K224">
        <v>7</v>
      </c>
      <c r="L224" t="s">
        <v>36</v>
      </c>
      <c r="M224">
        <v>80</v>
      </c>
      <c r="N224">
        <v>1</v>
      </c>
      <c r="O224" s="6">
        <v>80</v>
      </c>
      <c r="P224">
        <v>45</v>
      </c>
      <c r="Q224" s="5">
        <v>3600</v>
      </c>
      <c r="R224" s="4">
        <v>0.25</v>
      </c>
      <c r="S224" s="1">
        <v>2700</v>
      </c>
      <c r="T224" s="1">
        <v>900</v>
      </c>
    </row>
    <row r="225" spans="1:22" x14ac:dyDescent="0.55000000000000004">
      <c r="A225" t="s">
        <v>91</v>
      </c>
      <c r="B225" t="s">
        <v>23</v>
      </c>
      <c r="C225" t="s">
        <v>24</v>
      </c>
      <c r="D225" t="s">
        <v>92</v>
      </c>
      <c r="E225" t="s">
        <v>44</v>
      </c>
      <c r="F225" t="s">
        <v>93</v>
      </c>
      <c r="G225" t="s">
        <v>46</v>
      </c>
      <c r="H225" t="s">
        <v>47</v>
      </c>
      <c r="I225">
        <v>3526047</v>
      </c>
      <c r="J225">
        <v>2021</v>
      </c>
      <c r="K225">
        <v>8</v>
      </c>
      <c r="L225" t="s">
        <v>37</v>
      </c>
      <c r="M225">
        <v>110</v>
      </c>
      <c r="N225">
        <v>1.5</v>
      </c>
      <c r="O225" s="6">
        <v>73.333333333333329</v>
      </c>
      <c r="P225">
        <v>45</v>
      </c>
      <c r="Q225" s="5">
        <v>4950</v>
      </c>
      <c r="R225" s="4">
        <v>0.25</v>
      </c>
      <c r="S225" s="1">
        <v>3712.5</v>
      </c>
      <c r="T225" s="1">
        <v>1237.5</v>
      </c>
    </row>
    <row r="226" spans="1:22" x14ac:dyDescent="0.55000000000000004">
      <c r="A226" t="s">
        <v>91</v>
      </c>
      <c r="B226" t="s">
        <v>23</v>
      </c>
      <c r="C226" t="s">
        <v>24</v>
      </c>
      <c r="D226" t="s">
        <v>92</v>
      </c>
      <c r="E226" t="s">
        <v>44</v>
      </c>
      <c r="F226" t="s">
        <v>93</v>
      </c>
      <c r="G226" t="s">
        <v>46</v>
      </c>
      <c r="H226" t="s">
        <v>47</v>
      </c>
      <c r="I226">
        <v>3526047</v>
      </c>
      <c r="J226">
        <v>2021</v>
      </c>
      <c r="K226">
        <v>9</v>
      </c>
      <c r="L226" t="s">
        <v>38</v>
      </c>
      <c r="M226">
        <v>130</v>
      </c>
      <c r="N226">
        <v>2</v>
      </c>
      <c r="O226" s="6">
        <v>65</v>
      </c>
      <c r="P226">
        <v>45</v>
      </c>
      <c r="Q226" s="5">
        <v>5850</v>
      </c>
      <c r="R226" s="4">
        <v>0.25</v>
      </c>
      <c r="S226" s="1">
        <v>4387.5</v>
      </c>
      <c r="T226" s="1">
        <v>1462.5</v>
      </c>
    </row>
    <row r="227" spans="1:22" x14ac:dyDescent="0.55000000000000004">
      <c r="A227" t="s">
        <v>91</v>
      </c>
      <c r="B227" t="s">
        <v>23</v>
      </c>
      <c r="C227" t="s">
        <v>24</v>
      </c>
      <c r="D227" t="s">
        <v>92</v>
      </c>
      <c r="E227" t="s">
        <v>44</v>
      </c>
      <c r="F227" t="s">
        <v>93</v>
      </c>
      <c r="G227" t="s">
        <v>46</v>
      </c>
      <c r="H227" t="s">
        <v>47</v>
      </c>
      <c r="I227">
        <v>3526047</v>
      </c>
      <c r="J227">
        <v>2021</v>
      </c>
      <c r="K227">
        <v>10</v>
      </c>
      <c r="L227" t="s">
        <v>39</v>
      </c>
      <c r="M227">
        <v>90</v>
      </c>
      <c r="N227">
        <v>1.5</v>
      </c>
      <c r="O227" s="6">
        <v>60</v>
      </c>
      <c r="P227">
        <v>45</v>
      </c>
      <c r="Q227" s="5">
        <v>4050</v>
      </c>
      <c r="R227" s="4">
        <v>0.25</v>
      </c>
      <c r="S227" s="1">
        <v>3037.5</v>
      </c>
      <c r="T227" s="1">
        <v>1012.5</v>
      </c>
    </row>
    <row r="228" spans="1:22" x14ac:dyDescent="0.55000000000000004">
      <c r="A228" t="s">
        <v>91</v>
      </c>
      <c r="B228" t="s">
        <v>23</v>
      </c>
      <c r="C228" t="s">
        <v>24</v>
      </c>
      <c r="D228" t="s">
        <v>92</v>
      </c>
      <c r="E228" t="s">
        <v>44</v>
      </c>
      <c r="F228" t="s">
        <v>93</v>
      </c>
      <c r="G228" t="s">
        <v>46</v>
      </c>
      <c r="H228" t="s">
        <v>47</v>
      </c>
      <c r="I228">
        <v>3526047</v>
      </c>
      <c r="J228">
        <v>2021</v>
      </c>
      <c r="K228">
        <v>11</v>
      </c>
      <c r="L228" t="s">
        <v>40</v>
      </c>
      <c r="M228">
        <v>40</v>
      </c>
      <c r="N228">
        <v>1.5</v>
      </c>
      <c r="O228" s="6">
        <v>26.666666666666668</v>
      </c>
      <c r="P228">
        <v>45</v>
      </c>
      <c r="Q228" s="5">
        <v>1800</v>
      </c>
      <c r="R228" s="4">
        <v>0.25</v>
      </c>
      <c r="S228" s="1">
        <v>1350</v>
      </c>
      <c r="T228" s="1">
        <v>450</v>
      </c>
    </row>
    <row r="229" spans="1:22" x14ac:dyDescent="0.55000000000000004">
      <c r="A229" t="s">
        <v>91</v>
      </c>
      <c r="B229" t="s">
        <v>23</v>
      </c>
      <c r="C229" t="s">
        <v>24</v>
      </c>
      <c r="D229" t="s">
        <v>92</v>
      </c>
      <c r="E229" t="s">
        <v>44</v>
      </c>
      <c r="F229" t="s">
        <v>93</v>
      </c>
      <c r="G229" t="s">
        <v>46</v>
      </c>
      <c r="H229" t="s">
        <v>47</v>
      </c>
      <c r="I229">
        <v>3526047</v>
      </c>
      <c r="J229">
        <v>2021</v>
      </c>
      <c r="K229">
        <v>12</v>
      </c>
      <c r="L229" t="s">
        <v>41</v>
      </c>
      <c r="M229">
        <v>20</v>
      </c>
      <c r="N229">
        <v>2</v>
      </c>
      <c r="O229" s="6">
        <v>10</v>
      </c>
      <c r="P229">
        <v>45</v>
      </c>
      <c r="Q229" s="5">
        <v>900</v>
      </c>
      <c r="R229" s="4">
        <v>0.25</v>
      </c>
      <c r="S229" s="1">
        <v>675</v>
      </c>
      <c r="T229" s="1">
        <v>225</v>
      </c>
    </row>
    <row r="230" spans="1:22" x14ac:dyDescent="0.55000000000000004">
      <c r="A230" t="s">
        <v>94</v>
      </c>
      <c r="B230" t="s">
        <v>23</v>
      </c>
      <c r="C230" t="s">
        <v>24</v>
      </c>
      <c r="D230" t="s">
        <v>95</v>
      </c>
      <c r="E230" t="s">
        <v>26</v>
      </c>
      <c r="F230" t="s">
        <v>96</v>
      </c>
      <c r="G230" t="s">
        <v>28</v>
      </c>
      <c r="H230" t="s">
        <v>29</v>
      </c>
      <c r="I230">
        <v>3520005</v>
      </c>
      <c r="J230">
        <v>2021</v>
      </c>
      <c r="K230">
        <v>1</v>
      </c>
      <c r="L230" t="s">
        <v>30</v>
      </c>
      <c r="M230">
        <v>70</v>
      </c>
      <c r="N230">
        <v>2</v>
      </c>
      <c r="O230" s="6">
        <v>35</v>
      </c>
      <c r="P230">
        <v>25</v>
      </c>
      <c r="Q230" s="5">
        <v>1750</v>
      </c>
      <c r="R230" s="4">
        <v>0.15</v>
      </c>
      <c r="S230" s="1">
        <v>1487.5</v>
      </c>
      <c r="T230" s="1">
        <v>262.5</v>
      </c>
      <c r="U230" s="1">
        <v>3862.5</v>
      </c>
      <c r="V230" s="1">
        <v>21887.5</v>
      </c>
    </row>
    <row r="231" spans="1:22" x14ac:dyDescent="0.55000000000000004">
      <c r="A231" t="s">
        <v>94</v>
      </c>
      <c r="B231" t="s">
        <v>23</v>
      </c>
      <c r="C231" t="s">
        <v>24</v>
      </c>
      <c r="D231" t="s">
        <v>95</v>
      </c>
      <c r="E231" t="s">
        <v>26</v>
      </c>
      <c r="F231" t="s">
        <v>96</v>
      </c>
      <c r="G231" t="s">
        <v>28</v>
      </c>
      <c r="H231" t="s">
        <v>29</v>
      </c>
      <c r="I231">
        <v>3520005</v>
      </c>
      <c r="J231">
        <v>2021</v>
      </c>
      <c r="K231">
        <v>2</v>
      </c>
      <c r="L231" t="s">
        <v>31</v>
      </c>
      <c r="M231">
        <v>50</v>
      </c>
      <c r="N231">
        <v>1</v>
      </c>
      <c r="O231" s="6">
        <v>50</v>
      </c>
      <c r="P231">
        <v>25</v>
      </c>
      <c r="Q231" s="5">
        <v>1250</v>
      </c>
      <c r="R231" s="4">
        <v>0.15</v>
      </c>
      <c r="S231" s="1">
        <v>1062.5</v>
      </c>
      <c r="T231" s="1">
        <v>187.5</v>
      </c>
    </row>
    <row r="232" spans="1:22" x14ac:dyDescent="0.55000000000000004">
      <c r="A232" t="s">
        <v>94</v>
      </c>
      <c r="B232" t="s">
        <v>23</v>
      </c>
      <c r="C232" t="s">
        <v>24</v>
      </c>
      <c r="D232" t="s">
        <v>95</v>
      </c>
      <c r="E232" t="s">
        <v>26</v>
      </c>
      <c r="F232" t="s">
        <v>96</v>
      </c>
      <c r="G232" t="s">
        <v>28</v>
      </c>
      <c r="H232" t="s">
        <v>29</v>
      </c>
      <c r="I232">
        <v>3520005</v>
      </c>
      <c r="J232">
        <v>2021</v>
      </c>
      <c r="K232">
        <v>3</v>
      </c>
      <c r="L232" t="s">
        <v>32</v>
      </c>
      <c r="M232">
        <v>90</v>
      </c>
      <c r="N232">
        <v>2</v>
      </c>
      <c r="O232" s="6">
        <v>45</v>
      </c>
      <c r="P232">
        <v>25</v>
      </c>
      <c r="Q232" s="5">
        <v>2250</v>
      </c>
      <c r="R232" s="4">
        <v>0.15</v>
      </c>
      <c r="S232" s="1">
        <v>1912.5</v>
      </c>
      <c r="T232" s="1">
        <v>337.5</v>
      </c>
    </row>
    <row r="233" spans="1:22" x14ac:dyDescent="0.55000000000000004">
      <c r="A233" t="s">
        <v>94</v>
      </c>
      <c r="B233" t="s">
        <v>23</v>
      </c>
      <c r="C233" t="s">
        <v>24</v>
      </c>
      <c r="D233" t="s">
        <v>95</v>
      </c>
      <c r="E233" t="s">
        <v>26</v>
      </c>
      <c r="F233" t="s">
        <v>96</v>
      </c>
      <c r="G233" t="s">
        <v>28</v>
      </c>
      <c r="H233" t="s">
        <v>29</v>
      </c>
      <c r="I233">
        <v>3520005</v>
      </c>
      <c r="J233">
        <v>2021</v>
      </c>
      <c r="K233">
        <v>4</v>
      </c>
      <c r="L233" t="s">
        <v>33</v>
      </c>
      <c r="M233">
        <v>120</v>
      </c>
      <c r="N233">
        <v>1</v>
      </c>
      <c r="O233" s="6">
        <v>120</v>
      </c>
      <c r="P233">
        <v>25</v>
      </c>
      <c r="Q233" s="5">
        <v>3000</v>
      </c>
      <c r="R233" s="4">
        <v>0.15</v>
      </c>
      <c r="S233" s="1">
        <v>2550</v>
      </c>
      <c r="T233" s="1">
        <v>450</v>
      </c>
    </row>
    <row r="234" spans="1:22" x14ac:dyDescent="0.55000000000000004">
      <c r="A234" t="s">
        <v>94</v>
      </c>
      <c r="B234" t="s">
        <v>23</v>
      </c>
      <c r="C234" t="s">
        <v>24</v>
      </c>
      <c r="D234" t="s">
        <v>95</v>
      </c>
      <c r="E234" t="s">
        <v>26</v>
      </c>
      <c r="F234" t="s">
        <v>96</v>
      </c>
      <c r="G234" t="s">
        <v>28</v>
      </c>
      <c r="H234" t="s">
        <v>29</v>
      </c>
      <c r="I234">
        <v>3520005</v>
      </c>
      <c r="J234">
        <v>2021</v>
      </c>
      <c r="K234">
        <v>5</v>
      </c>
      <c r="L234" t="s">
        <v>34</v>
      </c>
      <c r="M234">
        <v>160</v>
      </c>
      <c r="N234">
        <v>1.5</v>
      </c>
      <c r="O234" s="6">
        <v>106.66666666666667</v>
      </c>
      <c r="P234">
        <v>25</v>
      </c>
      <c r="Q234" s="5">
        <v>4000</v>
      </c>
      <c r="R234" s="4">
        <v>0.15</v>
      </c>
      <c r="S234" s="1">
        <v>3400</v>
      </c>
      <c r="T234" s="1">
        <v>600</v>
      </c>
    </row>
    <row r="235" spans="1:22" x14ac:dyDescent="0.55000000000000004">
      <c r="A235" t="s">
        <v>94</v>
      </c>
      <c r="B235" t="s">
        <v>23</v>
      </c>
      <c r="C235" t="s">
        <v>24</v>
      </c>
      <c r="D235" t="s">
        <v>95</v>
      </c>
      <c r="E235" t="s">
        <v>26</v>
      </c>
      <c r="F235" t="s">
        <v>96</v>
      </c>
      <c r="G235" t="s">
        <v>28</v>
      </c>
      <c r="H235" t="s">
        <v>29</v>
      </c>
      <c r="I235">
        <v>3520005</v>
      </c>
      <c r="J235">
        <v>2021</v>
      </c>
      <c r="K235">
        <v>6</v>
      </c>
      <c r="L235" t="s">
        <v>35</v>
      </c>
      <c r="M235">
        <v>30</v>
      </c>
      <c r="N235">
        <v>1.5</v>
      </c>
      <c r="O235" s="6">
        <v>20</v>
      </c>
      <c r="P235">
        <v>25</v>
      </c>
      <c r="Q235" s="5">
        <v>750</v>
      </c>
      <c r="R235" s="4">
        <v>0.15</v>
      </c>
      <c r="S235" s="1">
        <v>637.5</v>
      </c>
      <c r="T235" s="1">
        <v>112.5</v>
      </c>
    </row>
    <row r="236" spans="1:22" x14ac:dyDescent="0.55000000000000004">
      <c r="A236" t="s">
        <v>94</v>
      </c>
      <c r="B236" t="s">
        <v>23</v>
      </c>
      <c r="C236" t="s">
        <v>24</v>
      </c>
      <c r="D236" t="s">
        <v>95</v>
      </c>
      <c r="E236" t="s">
        <v>26</v>
      </c>
      <c r="F236" t="s">
        <v>96</v>
      </c>
      <c r="G236" t="s">
        <v>28</v>
      </c>
      <c r="H236" t="s">
        <v>29</v>
      </c>
      <c r="I236">
        <v>3520005</v>
      </c>
      <c r="J236">
        <v>2021</v>
      </c>
      <c r="K236">
        <v>7</v>
      </c>
      <c r="L236" t="s">
        <v>36</v>
      </c>
      <c r="M236">
        <v>80</v>
      </c>
      <c r="N236">
        <v>1.5</v>
      </c>
      <c r="O236" s="6">
        <v>53.333333333333336</v>
      </c>
      <c r="P236">
        <v>25</v>
      </c>
      <c r="Q236" s="5">
        <v>2000</v>
      </c>
      <c r="R236" s="4">
        <v>0.15</v>
      </c>
      <c r="S236" s="1">
        <v>1700</v>
      </c>
      <c r="T236" s="1">
        <v>300</v>
      </c>
    </row>
    <row r="237" spans="1:22" x14ac:dyDescent="0.55000000000000004">
      <c r="A237" t="s">
        <v>94</v>
      </c>
      <c r="B237" t="s">
        <v>23</v>
      </c>
      <c r="C237" t="s">
        <v>24</v>
      </c>
      <c r="D237" t="s">
        <v>95</v>
      </c>
      <c r="E237" t="s">
        <v>26</v>
      </c>
      <c r="F237" t="s">
        <v>96</v>
      </c>
      <c r="G237" t="s">
        <v>28</v>
      </c>
      <c r="H237" t="s">
        <v>29</v>
      </c>
      <c r="I237">
        <v>3520005</v>
      </c>
      <c r="J237">
        <v>2021</v>
      </c>
      <c r="K237">
        <v>8</v>
      </c>
      <c r="L237" t="s">
        <v>37</v>
      </c>
      <c r="M237">
        <v>100</v>
      </c>
      <c r="N237">
        <v>1.5</v>
      </c>
      <c r="O237" s="6">
        <v>66.666666666666671</v>
      </c>
      <c r="P237">
        <v>25</v>
      </c>
      <c r="Q237" s="5">
        <v>2500</v>
      </c>
      <c r="R237" s="4">
        <v>0.15</v>
      </c>
      <c r="S237" s="1">
        <v>2125</v>
      </c>
      <c r="T237" s="1">
        <v>375</v>
      </c>
    </row>
    <row r="238" spans="1:22" x14ac:dyDescent="0.55000000000000004">
      <c r="A238" t="s">
        <v>94</v>
      </c>
      <c r="B238" t="s">
        <v>23</v>
      </c>
      <c r="C238" t="s">
        <v>24</v>
      </c>
      <c r="D238" t="s">
        <v>95</v>
      </c>
      <c r="E238" t="s">
        <v>26</v>
      </c>
      <c r="F238" t="s">
        <v>96</v>
      </c>
      <c r="G238" t="s">
        <v>28</v>
      </c>
      <c r="H238" t="s">
        <v>29</v>
      </c>
      <c r="I238">
        <v>3520005</v>
      </c>
      <c r="J238">
        <v>2021</v>
      </c>
      <c r="K238">
        <v>9</v>
      </c>
      <c r="L238" t="s">
        <v>38</v>
      </c>
      <c r="M238">
        <v>100</v>
      </c>
      <c r="N238">
        <v>2</v>
      </c>
      <c r="O238" s="6">
        <v>50</v>
      </c>
      <c r="P238">
        <v>25</v>
      </c>
      <c r="Q238" s="5">
        <v>2500</v>
      </c>
      <c r="R238" s="4">
        <v>0.15</v>
      </c>
      <c r="S238" s="1">
        <v>2125</v>
      </c>
      <c r="T238" s="1">
        <v>375</v>
      </c>
    </row>
    <row r="239" spans="1:22" x14ac:dyDescent="0.55000000000000004">
      <c r="A239" t="s">
        <v>94</v>
      </c>
      <c r="B239" t="s">
        <v>23</v>
      </c>
      <c r="C239" t="s">
        <v>24</v>
      </c>
      <c r="D239" t="s">
        <v>95</v>
      </c>
      <c r="E239" t="s">
        <v>26</v>
      </c>
      <c r="F239" t="s">
        <v>96</v>
      </c>
      <c r="G239" t="s">
        <v>28</v>
      </c>
      <c r="H239" t="s">
        <v>29</v>
      </c>
      <c r="I239">
        <v>3520005</v>
      </c>
      <c r="J239">
        <v>2021</v>
      </c>
      <c r="K239">
        <v>10</v>
      </c>
      <c r="L239" t="s">
        <v>39</v>
      </c>
      <c r="M239">
        <v>30</v>
      </c>
      <c r="N239">
        <v>2</v>
      </c>
      <c r="O239" s="6">
        <v>15</v>
      </c>
      <c r="P239">
        <v>25</v>
      </c>
      <c r="Q239" s="5">
        <v>750</v>
      </c>
      <c r="R239" s="4">
        <v>0.15</v>
      </c>
      <c r="S239" s="1">
        <v>637.5</v>
      </c>
      <c r="T239" s="1">
        <v>112.5</v>
      </c>
    </row>
    <row r="240" spans="1:22" x14ac:dyDescent="0.55000000000000004">
      <c r="A240" t="s">
        <v>94</v>
      </c>
      <c r="B240" t="s">
        <v>23</v>
      </c>
      <c r="C240" t="s">
        <v>24</v>
      </c>
      <c r="D240" t="s">
        <v>95</v>
      </c>
      <c r="E240" t="s">
        <v>26</v>
      </c>
      <c r="F240" t="s">
        <v>96</v>
      </c>
      <c r="G240" t="s">
        <v>28</v>
      </c>
      <c r="H240" t="s">
        <v>29</v>
      </c>
      <c r="I240">
        <v>3520005</v>
      </c>
      <c r="J240">
        <v>2021</v>
      </c>
      <c r="K240">
        <v>11</v>
      </c>
      <c r="L240" t="s">
        <v>40</v>
      </c>
      <c r="M240">
        <v>160</v>
      </c>
      <c r="N240">
        <v>1.5</v>
      </c>
      <c r="O240" s="6">
        <v>106.66666666666667</v>
      </c>
      <c r="P240">
        <v>25</v>
      </c>
      <c r="Q240" s="5">
        <v>4000</v>
      </c>
      <c r="R240" s="4">
        <v>0.15</v>
      </c>
      <c r="S240" s="1">
        <v>3400</v>
      </c>
      <c r="T240" s="1">
        <v>600</v>
      </c>
    </row>
    <row r="241" spans="1:22" x14ac:dyDescent="0.55000000000000004">
      <c r="A241" t="s">
        <v>94</v>
      </c>
      <c r="B241" t="s">
        <v>23</v>
      </c>
      <c r="C241" t="s">
        <v>24</v>
      </c>
      <c r="D241" t="s">
        <v>95</v>
      </c>
      <c r="E241" t="s">
        <v>26</v>
      </c>
      <c r="F241" t="s">
        <v>96</v>
      </c>
      <c r="G241" t="s">
        <v>28</v>
      </c>
      <c r="H241" t="s">
        <v>29</v>
      </c>
      <c r="I241">
        <v>3520005</v>
      </c>
      <c r="J241">
        <v>2021</v>
      </c>
      <c r="K241">
        <v>12</v>
      </c>
      <c r="L241" t="s">
        <v>41</v>
      </c>
      <c r="M241">
        <v>40</v>
      </c>
      <c r="N241">
        <v>2</v>
      </c>
      <c r="O241" s="6">
        <v>20</v>
      </c>
      <c r="P241">
        <v>25</v>
      </c>
      <c r="Q241" s="5">
        <v>1000</v>
      </c>
      <c r="R241" s="4">
        <v>0.15</v>
      </c>
      <c r="S241" s="1">
        <v>850</v>
      </c>
      <c r="T241" s="1">
        <v>150</v>
      </c>
    </row>
    <row r="242" spans="1:22" x14ac:dyDescent="0.55000000000000004">
      <c r="A242" t="s">
        <v>97</v>
      </c>
      <c r="B242" t="s">
        <v>23</v>
      </c>
      <c r="C242" t="s">
        <v>24</v>
      </c>
      <c r="D242" t="s">
        <v>98</v>
      </c>
      <c r="E242" t="s">
        <v>26</v>
      </c>
      <c r="F242" t="s">
        <v>99</v>
      </c>
      <c r="G242" t="s">
        <v>28</v>
      </c>
      <c r="H242" t="s">
        <v>29</v>
      </c>
      <c r="I242">
        <v>3520005</v>
      </c>
      <c r="J242">
        <v>2021</v>
      </c>
      <c r="K242">
        <v>1</v>
      </c>
      <c r="L242" t="s">
        <v>30</v>
      </c>
      <c r="M242">
        <v>90</v>
      </c>
      <c r="N242">
        <v>1</v>
      </c>
      <c r="O242" s="6">
        <v>90</v>
      </c>
      <c r="P242">
        <v>25</v>
      </c>
      <c r="Q242" s="5">
        <v>2250</v>
      </c>
      <c r="R242" s="4">
        <v>0.15</v>
      </c>
      <c r="S242" s="1">
        <v>1912.5</v>
      </c>
      <c r="T242" s="1">
        <v>337.5</v>
      </c>
      <c r="U242" s="1">
        <v>4312.5</v>
      </c>
      <c r="V242" s="1">
        <v>24437.5</v>
      </c>
    </row>
    <row r="243" spans="1:22" x14ac:dyDescent="0.55000000000000004">
      <c r="A243" t="s">
        <v>97</v>
      </c>
      <c r="B243" t="s">
        <v>23</v>
      </c>
      <c r="C243" t="s">
        <v>24</v>
      </c>
      <c r="D243" t="s">
        <v>98</v>
      </c>
      <c r="E243" t="s">
        <v>26</v>
      </c>
      <c r="F243" t="s">
        <v>99</v>
      </c>
      <c r="G243" t="s">
        <v>28</v>
      </c>
      <c r="H243" t="s">
        <v>29</v>
      </c>
      <c r="I243">
        <v>3520005</v>
      </c>
      <c r="J243">
        <v>2021</v>
      </c>
      <c r="K243">
        <v>2</v>
      </c>
      <c r="L243" t="s">
        <v>31</v>
      </c>
      <c r="M243">
        <v>120</v>
      </c>
      <c r="N243">
        <v>1</v>
      </c>
      <c r="O243" s="6">
        <v>120</v>
      </c>
      <c r="P243">
        <v>25</v>
      </c>
      <c r="Q243" s="5">
        <v>3000</v>
      </c>
      <c r="R243" s="4">
        <v>0.15</v>
      </c>
      <c r="S243" s="1">
        <v>2550</v>
      </c>
      <c r="T243" s="1">
        <v>450</v>
      </c>
    </row>
    <row r="244" spans="1:22" x14ac:dyDescent="0.55000000000000004">
      <c r="A244" t="s">
        <v>97</v>
      </c>
      <c r="B244" t="s">
        <v>23</v>
      </c>
      <c r="C244" t="s">
        <v>24</v>
      </c>
      <c r="D244" t="s">
        <v>98</v>
      </c>
      <c r="E244" t="s">
        <v>26</v>
      </c>
      <c r="F244" t="s">
        <v>99</v>
      </c>
      <c r="G244" t="s">
        <v>28</v>
      </c>
      <c r="H244" t="s">
        <v>29</v>
      </c>
      <c r="I244">
        <v>3520005</v>
      </c>
      <c r="J244">
        <v>2021</v>
      </c>
      <c r="K244">
        <v>3</v>
      </c>
      <c r="L244" t="s">
        <v>32</v>
      </c>
      <c r="M244">
        <v>120</v>
      </c>
      <c r="N244">
        <v>1.5</v>
      </c>
      <c r="O244" s="6">
        <v>80</v>
      </c>
      <c r="P244">
        <v>25</v>
      </c>
      <c r="Q244" s="5">
        <v>3000</v>
      </c>
      <c r="R244" s="4">
        <v>0.15</v>
      </c>
      <c r="S244" s="1">
        <v>2550</v>
      </c>
      <c r="T244" s="1">
        <v>450</v>
      </c>
    </row>
    <row r="245" spans="1:22" x14ac:dyDescent="0.55000000000000004">
      <c r="A245" t="s">
        <v>97</v>
      </c>
      <c r="B245" t="s">
        <v>23</v>
      </c>
      <c r="C245" t="s">
        <v>24</v>
      </c>
      <c r="D245" t="s">
        <v>98</v>
      </c>
      <c r="E245" t="s">
        <v>26</v>
      </c>
      <c r="F245" t="s">
        <v>99</v>
      </c>
      <c r="G245" t="s">
        <v>28</v>
      </c>
      <c r="H245" t="s">
        <v>29</v>
      </c>
      <c r="I245">
        <v>3520005</v>
      </c>
      <c r="J245">
        <v>2021</v>
      </c>
      <c r="K245">
        <v>4</v>
      </c>
      <c r="L245" t="s">
        <v>33</v>
      </c>
      <c r="M245">
        <v>60</v>
      </c>
      <c r="N245">
        <v>2</v>
      </c>
      <c r="O245" s="6">
        <v>30</v>
      </c>
      <c r="P245">
        <v>25</v>
      </c>
      <c r="Q245" s="5">
        <v>1500</v>
      </c>
      <c r="R245" s="4">
        <v>0.15</v>
      </c>
      <c r="S245" s="1">
        <v>1275</v>
      </c>
      <c r="T245" s="1">
        <v>225</v>
      </c>
    </row>
    <row r="246" spans="1:22" x14ac:dyDescent="0.55000000000000004">
      <c r="A246" t="s">
        <v>97</v>
      </c>
      <c r="B246" t="s">
        <v>23</v>
      </c>
      <c r="C246" t="s">
        <v>24</v>
      </c>
      <c r="D246" t="s">
        <v>98</v>
      </c>
      <c r="E246" t="s">
        <v>26</v>
      </c>
      <c r="F246" t="s">
        <v>99</v>
      </c>
      <c r="G246" t="s">
        <v>28</v>
      </c>
      <c r="H246" t="s">
        <v>29</v>
      </c>
      <c r="I246">
        <v>3520005</v>
      </c>
      <c r="J246">
        <v>2021</v>
      </c>
      <c r="K246">
        <v>5</v>
      </c>
      <c r="L246" t="s">
        <v>34</v>
      </c>
      <c r="M246">
        <v>70</v>
      </c>
      <c r="N246">
        <v>1.5</v>
      </c>
      <c r="O246" s="6">
        <v>46.666666666666664</v>
      </c>
      <c r="P246">
        <v>25</v>
      </c>
      <c r="Q246" s="5">
        <v>1750</v>
      </c>
      <c r="R246" s="4">
        <v>0.15</v>
      </c>
      <c r="S246" s="1">
        <v>1487.5</v>
      </c>
      <c r="T246" s="1">
        <v>262.5</v>
      </c>
    </row>
    <row r="247" spans="1:22" x14ac:dyDescent="0.55000000000000004">
      <c r="A247" t="s">
        <v>97</v>
      </c>
      <c r="B247" t="s">
        <v>23</v>
      </c>
      <c r="C247" t="s">
        <v>24</v>
      </c>
      <c r="D247" t="s">
        <v>98</v>
      </c>
      <c r="E247" t="s">
        <v>26</v>
      </c>
      <c r="F247" t="s">
        <v>99</v>
      </c>
      <c r="G247" t="s">
        <v>28</v>
      </c>
      <c r="H247" t="s">
        <v>29</v>
      </c>
      <c r="I247">
        <v>3520005</v>
      </c>
      <c r="J247">
        <v>2021</v>
      </c>
      <c r="K247">
        <v>6</v>
      </c>
      <c r="L247" t="s">
        <v>35</v>
      </c>
      <c r="M247">
        <v>110</v>
      </c>
      <c r="N247">
        <v>2</v>
      </c>
      <c r="O247" s="6">
        <v>55</v>
      </c>
      <c r="P247">
        <v>25</v>
      </c>
      <c r="Q247" s="5">
        <v>2750</v>
      </c>
      <c r="R247" s="4">
        <v>0.15</v>
      </c>
      <c r="S247" s="1">
        <v>2337.5</v>
      </c>
      <c r="T247" s="1">
        <v>412.5</v>
      </c>
    </row>
    <row r="248" spans="1:22" x14ac:dyDescent="0.55000000000000004">
      <c r="A248" t="s">
        <v>97</v>
      </c>
      <c r="B248" t="s">
        <v>23</v>
      </c>
      <c r="C248" t="s">
        <v>24</v>
      </c>
      <c r="D248" t="s">
        <v>98</v>
      </c>
      <c r="E248" t="s">
        <v>26</v>
      </c>
      <c r="F248" t="s">
        <v>99</v>
      </c>
      <c r="G248" t="s">
        <v>28</v>
      </c>
      <c r="H248" t="s">
        <v>29</v>
      </c>
      <c r="I248">
        <v>3520005</v>
      </c>
      <c r="J248">
        <v>2021</v>
      </c>
      <c r="K248">
        <v>7</v>
      </c>
      <c r="L248" t="s">
        <v>36</v>
      </c>
      <c r="M248">
        <v>100</v>
      </c>
      <c r="N248">
        <v>1</v>
      </c>
      <c r="O248" s="6">
        <v>100</v>
      </c>
      <c r="P248">
        <v>25</v>
      </c>
      <c r="Q248" s="5">
        <v>2500</v>
      </c>
      <c r="R248" s="4">
        <v>0.15</v>
      </c>
      <c r="S248" s="1">
        <v>2125</v>
      </c>
      <c r="T248" s="1">
        <v>375</v>
      </c>
    </row>
    <row r="249" spans="1:22" x14ac:dyDescent="0.55000000000000004">
      <c r="A249" t="s">
        <v>97</v>
      </c>
      <c r="B249" t="s">
        <v>23</v>
      </c>
      <c r="C249" t="s">
        <v>24</v>
      </c>
      <c r="D249" t="s">
        <v>98</v>
      </c>
      <c r="E249" t="s">
        <v>26</v>
      </c>
      <c r="F249" t="s">
        <v>99</v>
      </c>
      <c r="G249" t="s">
        <v>28</v>
      </c>
      <c r="H249" t="s">
        <v>29</v>
      </c>
      <c r="I249">
        <v>3520005</v>
      </c>
      <c r="J249">
        <v>2021</v>
      </c>
      <c r="K249">
        <v>8</v>
      </c>
      <c r="L249" t="s">
        <v>37</v>
      </c>
      <c r="M249">
        <v>140</v>
      </c>
      <c r="N249">
        <v>1.5</v>
      </c>
      <c r="O249" s="6">
        <v>93.333333333333329</v>
      </c>
      <c r="P249">
        <v>25</v>
      </c>
      <c r="Q249" s="5">
        <v>3500</v>
      </c>
      <c r="R249" s="4">
        <v>0.15</v>
      </c>
      <c r="S249" s="1">
        <v>2975</v>
      </c>
      <c r="T249" s="1">
        <v>525</v>
      </c>
    </row>
    <row r="250" spans="1:22" x14ac:dyDescent="0.55000000000000004">
      <c r="A250" t="s">
        <v>97</v>
      </c>
      <c r="B250" t="s">
        <v>23</v>
      </c>
      <c r="C250" t="s">
        <v>24</v>
      </c>
      <c r="D250" t="s">
        <v>98</v>
      </c>
      <c r="E250" t="s">
        <v>26</v>
      </c>
      <c r="F250" t="s">
        <v>99</v>
      </c>
      <c r="G250" t="s">
        <v>28</v>
      </c>
      <c r="H250" t="s">
        <v>29</v>
      </c>
      <c r="I250">
        <v>3520005</v>
      </c>
      <c r="J250">
        <v>2021</v>
      </c>
      <c r="K250">
        <v>9</v>
      </c>
      <c r="L250" t="s">
        <v>38</v>
      </c>
      <c r="M250">
        <v>30</v>
      </c>
      <c r="N250">
        <v>1.5</v>
      </c>
      <c r="O250" s="6">
        <v>20</v>
      </c>
      <c r="P250">
        <v>25</v>
      </c>
      <c r="Q250" s="5">
        <v>750</v>
      </c>
      <c r="R250" s="4">
        <v>0.15</v>
      </c>
      <c r="S250" s="1">
        <v>637.5</v>
      </c>
      <c r="T250" s="1">
        <v>112.5</v>
      </c>
    </row>
    <row r="251" spans="1:22" x14ac:dyDescent="0.55000000000000004">
      <c r="A251" t="s">
        <v>97</v>
      </c>
      <c r="B251" t="s">
        <v>23</v>
      </c>
      <c r="C251" t="s">
        <v>24</v>
      </c>
      <c r="D251" t="s">
        <v>98</v>
      </c>
      <c r="E251" t="s">
        <v>26</v>
      </c>
      <c r="F251" t="s">
        <v>99</v>
      </c>
      <c r="G251" t="s">
        <v>28</v>
      </c>
      <c r="H251" t="s">
        <v>29</v>
      </c>
      <c r="I251">
        <v>3520005</v>
      </c>
      <c r="J251">
        <v>2021</v>
      </c>
      <c r="K251">
        <v>10</v>
      </c>
      <c r="L251" t="s">
        <v>39</v>
      </c>
      <c r="M251">
        <v>140</v>
      </c>
      <c r="N251">
        <v>2</v>
      </c>
      <c r="O251" s="6">
        <v>70</v>
      </c>
      <c r="P251">
        <v>25</v>
      </c>
      <c r="Q251" s="5">
        <v>3500</v>
      </c>
      <c r="R251" s="4">
        <v>0.15</v>
      </c>
      <c r="S251" s="1">
        <v>2975</v>
      </c>
      <c r="T251" s="1">
        <v>525</v>
      </c>
    </row>
    <row r="252" spans="1:22" x14ac:dyDescent="0.55000000000000004">
      <c r="A252" t="s">
        <v>97</v>
      </c>
      <c r="B252" t="s">
        <v>23</v>
      </c>
      <c r="C252" t="s">
        <v>24</v>
      </c>
      <c r="D252" t="s">
        <v>98</v>
      </c>
      <c r="E252" t="s">
        <v>26</v>
      </c>
      <c r="F252" t="s">
        <v>99</v>
      </c>
      <c r="G252" t="s">
        <v>28</v>
      </c>
      <c r="H252" t="s">
        <v>29</v>
      </c>
      <c r="I252">
        <v>3520005</v>
      </c>
      <c r="J252">
        <v>2021</v>
      </c>
      <c r="K252">
        <v>11</v>
      </c>
      <c r="L252" t="s">
        <v>40</v>
      </c>
      <c r="M252">
        <v>60</v>
      </c>
      <c r="N252">
        <v>1</v>
      </c>
      <c r="O252" s="6">
        <v>60</v>
      </c>
      <c r="P252">
        <v>25</v>
      </c>
      <c r="Q252" s="5">
        <v>1500</v>
      </c>
      <c r="R252" s="4">
        <v>0.15</v>
      </c>
      <c r="S252" s="1">
        <v>1275</v>
      </c>
      <c r="T252" s="1">
        <v>225</v>
      </c>
    </row>
    <row r="253" spans="1:22" x14ac:dyDescent="0.55000000000000004">
      <c r="A253" t="s">
        <v>97</v>
      </c>
      <c r="B253" t="s">
        <v>23</v>
      </c>
      <c r="C253" t="s">
        <v>24</v>
      </c>
      <c r="D253" t="s">
        <v>98</v>
      </c>
      <c r="E253" t="s">
        <v>26</v>
      </c>
      <c r="F253" t="s">
        <v>99</v>
      </c>
      <c r="G253" t="s">
        <v>28</v>
      </c>
      <c r="H253" t="s">
        <v>29</v>
      </c>
      <c r="I253">
        <v>3520005</v>
      </c>
      <c r="J253">
        <v>2021</v>
      </c>
      <c r="K253">
        <v>12</v>
      </c>
      <c r="L253" t="s">
        <v>41</v>
      </c>
      <c r="M253">
        <v>110</v>
      </c>
      <c r="N253">
        <v>1</v>
      </c>
      <c r="O253" s="6">
        <v>110</v>
      </c>
      <c r="P253">
        <v>25</v>
      </c>
      <c r="Q253" s="5">
        <v>2750</v>
      </c>
      <c r="R253" s="4">
        <v>0.15</v>
      </c>
      <c r="S253" s="1">
        <v>2337.5</v>
      </c>
      <c r="T253" s="1">
        <v>412.5</v>
      </c>
    </row>
    <row r="254" spans="1:22" x14ac:dyDescent="0.55000000000000004">
      <c r="A254" t="s">
        <v>100</v>
      </c>
      <c r="B254" t="s">
        <v>23</v>
      </c>
      <c r="C254" t="s">
        <v>24</v>
      </c>
      <c r="D254" t="s">
        <v>101</v>
      </c>
      <c r="E254" t="s">
        <v>44</v>
      </c>
      <c r="F254" t="s">
        <v>63</v>
      </c>
      <c r="G254" t="s">
        <v>46</v>
      </c>
      <c r="H254" t="s">
        <v>47</v>
      </c>
      <c r="I254">
        <v>3526047</v>
      </c>
      <c r="J254">
        <v>2021</v>
      </c>
      <c r="K254">
        <v>1</v>
      </c>
      <c r="L254" t="s">
        <v>30</v>
      </c>
      <c r="M254">
        <v>40</v>
      </c>
      <c r="N254">
        <v>1</v>
      </c>
      <c r="O254" s="6">
        <v>40</v>
      </c>
      <c r="P254">
        <v>45</v>
      </c>
      <c r="Q254" s="5">
        <v>1800</v>
      </c>
      <c r="R254" s="4">
        <v>0.25</v>
      </c>
      <c r="S254" s="1">
        <v>1350</v>
      </c>
      <c r="T254" s="1">
        <v>450</v>
      </c>
      <c r="U254" s="1">
        <v>10125</v>
      </c>
      <c r="V254" s="1">
        <v>30375</v>
      </c>
    </row>
    <row r="255" spans="1:22" x14ac:dyDescent="0.55000000000000004">
      <c r="A255" t="s">
        <v>100</v>
      </c>
      <c r="B255" t="s">
        <v>23</v>
      </c>
      <c r="C255" t="s">
        <v>24</v>
      </c>
      <c r="D255" t="s">
        <v>101</v>
      </c>
      <c r="E255" t="s">
        <v>44</v>
      </c>
      <c r="F255" t="s">
        <v>63</v>
      </c>
      <c r="G255" t="s">
        <v>46</v>
      </c>
      <c r="H255" t="s">
        <v>47</v>
      </c>
      <c r="I255">
        <v>3526047</v>
      </c>
      <c r="J255">
        <v>2021</v>
      </c>
      <c r="K255">
        <v>2</v>
      </c>
      <c r="L255" t="s">
        <v>31</v>
      </c>
      <c r="M255">
        <v>100</v>
      </c>
      <c r="N255">
        <v>2</v>
      </c>
      <c r="O255" s="6">
        <v>50</v>
      </c>
      <c r="P255">
        <v>45</v>
      </c>
      <c r="Q255" s="5">
        <v>4500</v>
      </c>
      <c r="R255" s="4">
        <v>0.25</v>
      </c>
      <c r="S255" s="1">
        <v>3375</v>
      </c>
      <c r="T255" s="1">
        <v>1125</v>
      </c>
    </row>
    <row r="256" spans="1:22" x14ac:dyDescent="0.55000000000000004">
      <c r="A256" t="s">
        <v>100</v>
      </c>
      <c r="B256" t="s">
        <v>23</v>
      </c>
      <c r="C256" t="s">
        <v>24</v>
      </c>
      <c r="D256" t="s">
        <v>101</v>
      </c>
      <c r="E256" t="s">
        <v>44</v>
      </c>
      <c r="F256" t="s">
        <v>63</v>
      </c>
      <c r="G256" t="s">
        <v>46</v>
      </c>
      <c r="H256" t="s">
        <v>47</v>
      </c>
      <c r="I256">
        <v>3526047</v>
      </c>
      <c r="J256">
        <v>2021</v>
      </c>
      <c r="K256">
        <v>3</v>
      </c>
      <c r="L256" t="s">
        <v>32</v>
      </c>
      <c r="M256">
        <v>40</v>
      </c>
      <c r="N256">
        <v>2</v>
      </c>
      <c r="O256" s="6">
        <v>20</v>
      </c>
      <c r="P256">
        <v>45</v>
      </c>
      <c r="Q256" s="5">
        <v>1800</v>
      </c>
      <c r="R256" s="4">
        <v>0.25</v>
      </c>
      <c r="S256" s="1">
        <v>1350</v>
      </c>
      <c r="T256" s="1">
        <v>450</v>
      </c>
    </row>
    <row r="257" spans="1:22" x14ac:dyDescent="0.55000000000000004">
      <c r="A257" t="s">
        <v>100</v>
      </c>
      <c r="B257" t="s">
        <v>23</v>
      </c>
      <c r="C257" t="s">
        <v>24</v>
      </c>
      <c r="D257" t="s">
        <v>101</v>
      </c>
      <c r="E257" t="s">
        <v>44</v>
      </c>
      <c r="F257" t="s">
        <v>63</v>
      </c>
      <c r="G257" t="s">
        <v>46</v>
      </c>
      <c r="H257" t="s">
        <v>47</v>
      </c>
      <c r="I257">
        <v>3526047</v>
      </c>
      <c r="J257">
        <v>2021</v>
      </c>
      <c r="K257">
        <v>4</v>
      </c>
      <c r="L257" t="s">
        <v>33</v>
      </c>
      <c r="M257">
        <v>70</v>
      </c>
      <c r="N257">
        <v>2</v>
      </c>
      <c r="O257" s="6">
        <v>35</v>
      </c>
      <c r="P257">
        <v>45</v>
      </c>
      <c r="Q257" s="5">
        <v>3150</v>
      </c>
      <c r="R257" s="4">
        <v>0.25</v>
      </c>
      <c r="S257" s="1">
        <v>2362.5</v>
      </c>
      <c r="T257" s="1">
        <v>787.5</v>
      </c>
    </row>
    <row r="258" spans="1:22" x14ac:dyDescent="0.55000000000000004">
      <c r="A258" t="s">
        <v>100</v>
      </c>
      <c r="B258" t="s">
        <v>23</v>
      </c>
      <c r="C258" t="s">
        <v>24</v>
      </c>
      <c r="D258" t="s">
        <v>101</v>
      </c>
      <c r="E258" t="s">
        <v>44</v>
      </c>
      <c r="F258" t="s">
        <v>63</v>
      </c>
      <c r="G258" t="s">
        <v>46</v>
      </c>
      <c r="H258" t="s">
        <v>47</v>
      </c>
      <c r="I258">
        <v>3526047</v>
      </c>
      <c r="J258">
        <v>2021</v>
      </c>
      <c r="K258">
        <v>5</v>
      </c>
      <c r="L258" t="s">
        <v>34</v>
      </c>
      <c r="M258">
        <v>20</v>
      </c>
      <c r="N258">
        <v>1.5</v>
      </c>
      <c r="O258" s="6">
        <v>13.333333333333334</v>
      </c>
      <c r="P258">
        <v>45</v>
      </c>
      <c r="Q258" s="5">
        <v>900</v>
      </c>
      <c r="R258" s="4">
        <v>0.25</v>
      </c>
      <c r="S258" s="1">
        <v>675</v>
      </c>
      <c r="T258" s="1">
        <v>225</v>
      </c>
    </row>
    <row r="259" spans="1:22" x14ac:dyDescent="0.55000000000000004">
      <c r="A259" t="s">
        <v>100</v>
      </c>
      <c r="B259" t="s">
        <v>23</v>
      </c>
      <c r="C259" t="s">
        <v>24</v>
      </c>
      <c r="D259" t="s">
        <v>101</v>
      </c>
      <c r="E259" t="s">
        <v>44</v>
      </c>
      <c r="F259" t="s">
        <v>63</v>
      </c>
      <c r="G259" t="s">
        <v>46</v>
      </c>
      <c r="H259" t="s">
        <v>47</v>
      </c>
      <c r="I259">
        <v>3526047</v>
      </c>
      <c r="J259">
        <v>2021</v>
      </c>
      <c r="K259">
        <v>6</v>
      </c>
      <c r="L259" t="s">
        <v>35</v>
      </c>
      <c r="M259">
        <v>120</v>
      </c>
      <c r="N259">
        <v>1</v>
      </c>
      <c r="O259" s="6">
        <v>120</v>
      </c>
      <c r="P259">
        <v>45</v>
      </c>
      <c r="Q259" s="5">
        <v>5400</v>
      </c>
      <c r="R259" s="4">
        <v>0.25</v>
      </c>
      <c r="S259" s="1">
        <v>4050</v>
      </c>
      <c r="T259" s="1">
        <v>1350</v>
      </c>
    </row>
    <row r="260" spans="1:22" x14ac:dyDescent="0.55000000000000004">
      <c r="A260" t="s">
        <v>100</v>
      </c>
      <c r="B260" t="s">
        <v>23</v>
      </c>
      <c r="C260" t="s">
        <v>24</v>
      </c>
      <c r="D260" t="s">
        <v>101</v>
      </c>
      <c r="E260" t="s">
        <v>44</v>
      </c>
      <c r="F260" t="s">
        <v>63</v>
      </c>
      <c r="G260" t="s">
        <v>46</v>
      </c>
      <c r="H260" t="s">
        <v>47</v>
      </c>
      <c r="I260">
        <v>3526047</v>
      </c>
      <c r="J260">
        <v>2021</v>
      </c>
      <c r="K260">
        <v>7</v>
      </c>
      <c r="L260" t="s">
        <v>36</v>
      </c>
      <c r="M260">
        <v>30</v>
      </c>
      <c r="N260">
        <v>2</v>
      </c>
      <c r="O260" s="6">
        <v>15</v>
      </c>
      <c r="P260">
        <v>45</v>
      </c>
      <c r="Q260" s="5">
        <v>1350</v>
      </c>
      <c r="R260" s="4">
        <v>0.25</v>
      </c>
      <c r="S260" s="1">
        <v>1012.5</v>
      </c>
      <c r="T260" s="1">
        <v>337.5</v>
      </c>
    </row>
    <row r="261" spans="1:22" x14ac:dyDescent="0.55000000000000004">
      <c r="A261" t="s">
        <v>100</v>
      </c>
      <c r="B261" t="s">
        <v>23</v>
      </c>
      <c r="C261" t="s">
        <v>24</v>
      </c>
      <c r="D261" t="s">
        <v>101</v>
      </c>
      <c r="E261" t="s">
        <v>44</v>
      </c>
      <c r="F261" t="s">
        <v>63</v>
      </c>
      <c r="G261" t="s">
        <v>46</v>
      </c>
      <c r="H261" t="s">
        <v>47</v>
      </c>
      <c r="I261">
        <v>3526047</v>
      </c>
      <c r="J261">
        <v>2021</v>
      </c>
      <c r="K261">
        <v>8</v>
      </c>
      <c r="L261" t="s">
        <v>37</v>
      </c>
      <c r="M261">
        <v>90</v>
      </c>
      <c r="N261">
        <v>2</v>
      </c>
      <c r="O261" s="6">
        <v>45</v>
      </c>
      <c r="P261">
        <v>45</v>
      </c>
      <c r="Q261" s="5">
        <v>4050</v>
      </c>
      <c r="R261" s="4">
        <v>0.25</v>
      </c>
      <c r="S261" s="1">
        <v>3037.5</v>
      </c>
      <c r="T261" s="1">
        <v>1012.5</v>
      </c>
    </row>
    <row r="262" spans="1:22" x14ac:dyDescent="0.55000000000000004">
      <c r="A262" t="s">
        <v>100</v>
      </c>
      <c r="B262" t="s">
        <v>23</v>
      </c>
      <c r="C262" t="s">
        <v>24</v>
      </c>
      <c r="D262" t="s">
        <v>101</v>
      </c>
      <c r="E262" t="s">
        <v>44</v>
      </c>
      <c r="F262" t="s">
        <v>63</v>
      </c>
      <c r="G262" t="s">
        <v>46</v>
      </c>
      <c r="H262" t="s">
        <v>47</v>
      </c>
      <c r="I262">
        <v>3526047</v>
      </c>
      <c r="J262">
        <v>2021</v>
      </c>
      <c r="K262">
        <v>9</v>
      </c>
      <c r="L262" t="s">
        <v>38</v>
      </c>
      <c r="M262">
        <v>60</v>
      </c>
      <c r="N262">
        <v>1</v>
      </c>
      <c r="O262" s="6">
        <v>60</v>
      </c>
      <c r="P262">
        <v>45</v>
      </c>
      <c r="Q262" s="5">
        <v>2700</v>
      </c>
      <c r="R262" s="4">
        <v>0.25</v>
      </c>
      <c r="S262" s="1">
        <v>2025</v>
      </c>
      <c r="T262" s="1">
        <v>675</v>
      </c>
    </row>
    <row r="263" spans="1:22" x14ac:dyDescent="0.55000000000000004">
      <c r="A263" t="s">
        <v>100</v>
      </c>
      <c r="B263" t="s">
        <v>23</v>
      </c>
      <c r="C263" t="s">
        <v>24</v>
      </c>
      <c r="D263" t="s">
        <v>101</v>
      </c>
      <c r="E263" t="s">
        <v>44</v>
      </c>
      <c r="F263" t="s">
        <v>63</v>
      </c>
      <c r="G263" t="s">
        <v>46</v>
      </c>
      <c r="H263" t="s">
        <v>47</v>
      </c>
      <c r="I263">
        <v>3526047</v>
      </c>
      <c r="J263">
        <v>2021</v>
      </c>
      <c r="K263">
        <v>10</v>
      </c>
      <c r="L263" t="s">
        <v>39</v>
      </c>
      <c r="M263">
        <v>130</v>
      </c>
      <c r="N263">
        <v>1</v>
      </c>
      <c r="O263" s="6">
        <v>130</v>
      </c>
      <c r="P263">
        <v>45</v>
      </c>
      <c r="Q263" s="5">
        <v>5850</v>
      </c>
      <c r="R263" s="4">
        <v>0.25</v>
      </c>
      <c r="S263" s="1">
        <v>4387.5</v>
      </c>
      <c r="T263" s="1">
        <v>1462.5</v>
      </c>
    </row>
    <row r="264" spans="1:22" x14ac:dyDescent="0.55000000000000004">
      <c r="A264" t="s">
        <v>100</v>
      </c>
      <c r="B264" t="s">
        <v>23</v>
      </c>
      <c r="C264" t="s">
        <v>24</v>
      </c>
      <c r="D264" t="s">
        <v>101</v>
      </c>
      <c r="E264" t="s">
        <v>44</v>
      </c>
      <c r="F264" t="s">
        <v>63</v>
      </c>
      <c r="G264" t="s">
        <v>46</v>
      </c>
      <c r="H264" t="s">
        <v>47</v>
      </c>
      <c r="I264">
        <v>3526047</v>
      </c>
      <c r="J264">
        <v>2021</v>
      </c>
      <c r="K264">
        <v>11</v>
      </c>
      <c r="L264" t="s">
        <v>40</v>
      </c>
      <c r="M264">
        <v>40</v>
      </c>
      <c r="N264">
        <v>1</v>
      </c>
      <c r="O264" s="6">
        <v>40</v>
      </c>
      <c r="P264">
        <v>45</v>
      </c>
      <c r="Q264" s="5">
        <v>1800</v>
      </c>
      <c r="R264" s="4">
        <v>0.25</v>
      </c>
      <c r="S264" s="1">
        <v>1350</v>
      </c>
      <c r="T264" s="1">
        <v>450</v>
      </c>
    </row>
    <row r="265" spans="1:22" x14ac:dyDescent="0.55000000000000004">
      <c r="A265" t="s">
        <v>100</v>
      </c>
      <c r="B265" t="s">
        <v>23</v>
      </c>
      <c r="C265" t="s">
        <v>24</v>
      </c>
      <c r="D265" t="s">
        <v>101</v>
      </c>
      <c r="E265" t="s">
        <v>44</v>
      </c>
      <c r="F265" t="s">
        <v>63</v>
      </c>
      <c r="G265" t="s">
        <v>46</v>
      </c>
      <c r="H265" t="s">
        <v>47</v>
      </c>
      <c r="I265">
        <v>3526047</v>
      </c>
      <c r="J265">
        <v>2021</v>
      </c>
      <c r="K265">
        <v>12</v>
      </c>
      <c r="L265" t="s">
        <v>41</v>
      </c>
      <c r="M265">
        <v>160</v>
      </c>
      <c r="N265">
        <v>2</v>
      </c>
      <c r="O265" s="6">
        <v>80</v>
      </c>
      <c r="P265">
        <v>45</v>
      </c>
      <c r="Q265" s="5">
        <v>7200</v>
      </c>
      <c r="R265" s="4">
        <v>0.25</v>
      </c>
      <c r="S265" s="1">
        <v>5400</v>
      </c>
      <c r="T265" s="1">
        <v>1800</v>
      </c>
    </row>
    <row r="266" spans="1:22" x14ac:dyDescent="0.55000000000000004">
      <c r="A266" t="s">
        <v>102</v>
      </c>
      <c r="B266" t="s">
        <v>23</v>
      </c>
      <c r="C266" t="s">
        <v>24</v>
      </c>
      <c r="D266" t="s">
        <v>103</v>
      </c>
      <c r="E266" t="s">
        <v>57</v>
      </c>
      <c r="F266" t="s">
        <v>54</v>
      </c>
      <c r="G266" t="s">
        <v>28</v>
      </c>
      <c r="H266" t="s">
        <v>51</v>
      </c>
      <c r="I266">
        <v>3520005</v>
      </c>
      <c r="J266">
        <v>2021</v>
      </c>
      <c r="K266">
        <v>1</v>
      </c>
      <c r="L266" t="s">
        <v>30</v>
      </c>
      <c r="M266">
        <v>40</v>
      </c>
      <c r="N266">
        <v>1</v>
      </c>
      <c r="O266" s="6">
        <v>40</v>
      </c>
      <c r="P266">
        <v>25</v>
      </c>
      <c r="Q266" s="5">
        <v>1000</v>
      </c>
      <c r="R266" s="4">
        <v>0.15</v>
      </c>
      <c r="S266" s="1">
        <v>850</v>
      </c>
      <c r="T266" s="1">
        <v>150</v>
      </c>
      <c r="U266" s="1">
        <v>4050</v>
      </c>
      <c r="V266" s="1">
        <v>22950</v>
      </c>
    </row>
    <row r="267" spans="1:22" x14ac:dyDescent="0.55000000000000004">
      <c r="A267" t="s">
        <v>102</v>
      </c>
      <c r="B267" t="s">
        <v>23</v>
      </c>
      <c r="C267" t="s">
        <v>24</v>
      </c>
      <c r="D267" t="s">
        <v>103</v>
      </c>
      <c r="E267" t="s">
        <v>57</v>
      </c>
      <c r="F267" t="s">
        <v>54</v>
      </c>
      <c r="G267" t="s">
        <v>28</v>
      </c>
      <c r="H267" t="s">
        <v>51</v>
      </c>
      <c r="I267">
        <v>3520005</v>
      </c>
      <c r="J267">
        <v>2021</v>
      </c>
      <c r="K267">
        <v>2</v>
      </c>
      <c r="L267" t="s">
        <v>31</v>
      </c>
      <c r="M267">
        <v>160</v>
      </c>
      <c r="N267">
        <v>1</v>
      </c>
      <c r="O267" s="6">
        <v>160</v>
      </c>
      <c r="P267">
        <v>25</v>
      </c>
      <c r="Q267" s="5">
        <v>4000</v>
      </c>
      <c r="R267" s="4">
        <v>0.15</v>
      </c>
      <c r="S267" s="1">
        <v>3400</v>
      </c>
      <c r="T267" s="1">
        <v>600</v>
      </c>
    </row>
    <row r="268" spans="1:22" x14ac:dyDescent="0.55000000000000004">
      <c r="A268" t="s">
        <v>102</v>
      </c>
      <c r="B268" t="s">
        <v>23</v>
      </c>
      <c r="C268" t="s">
        <v>24</v>
      </c>
      <c r="D268" t="s">
        <v>103</v>
      </c>
      <c r="E268" t="s">
        <v>57</v>
      </c>
      <c r="F268" t="s">
        <v>54</v>
      </c>
      <c r="G268" t="s">
        <v>28</v>
      </c>
      <c r="H268" t="s">
        <v>51</v>
      </c>
      <c r="I268">
        <v>3520005</v>
      </c>
      <c r="J268">
        <v>2021</v>
      </c>
      <c r="K268">
        <v>3</v>
      </c>
      <c r="L268" t="s">
        <v>32</v>
      </c>
      <c r="M268">
        <v>120</v>
      </c>
      <c r="N268">
        <v>1</v>
      </c>
      <c r="O268" s="6">
        <v>120</v>
      </c>
      <c r="P268">
        <v>25</v>
      </c>
      <c r="Q268" s="5">
        <v>3000</v>
      </c>
      <c r="R268" s="4">
        <v>0.15</v>
      </c>
      <c r="S268" s="1">
        <v>2550</v>
      </c>
      <c r="T268" s="1">
        <v>450</v>
      </c>
    </row>
    <row r="269" spans="1:22" x14ac:dyDescent="0.55000000000000004">
      <c r="A269" t="s">
        <v>102</v>
      </c>
      <c r="B269" t="s">
        <v>23</v>
      </c>
      <c r="C269" t="s">
        <v>24</v>
      </c>
      <c r="D269" t="s">
        <v>103</v>
      </c>
      <c r="E269" t="s">
        <v>57</v>
      </c>
      <c r="F269" t="s">
        <v>54</v>
      </c>
      <c r="G269" t="s">
        <v>28</v>
      </c>
      <c r="H269" t="s">
        <v>51</v>
      </c>
      <c r="I269">
        <v>3520005</v>
      </c>
      <c r="J269">
        <v>2021</v>
      </c>
      <c r="K269">
        <v>4</v>
      </c>
      <c r="L269" t="s">
        <v>33</v>
      </c>
      <c r="M269">
        <v>90</v>
      </c>
      <c r="N269">
        <v>1.5</v>
      </c>
      <c r="O269" s="6">
        <v>60</v>
      </c>
      <c r="P269">
        <v>25</v>
      </c>
      <c r="Q269" s="5">
        <v>2250</v>
      </c>
      <c r="R269" s="4">
        <v>0.15</v>
      </c>
      <c r="S269" s="1">
        <v>1912.5</v>
      </c>
      <c r="T269" s="1">
        <v>337.5</v>
      </c>
    </row>
    <row r="270" spans="1:22" x14ac:dyDescent="0.55000000000000004">
      <c r="A270" t="s">
        <v>102</v>
      </c>
      <c r="B270" t="s">
        <v>23</v>
      </c>
      <c r="C270" t="s">
        <v>24</v>
      </c>
      <c r="D270" t="s">
        <v>103</v>
      </c>
      <c r="E270" t="s">
        <v>57</v>
      </c>
      <c r="F270" t="s">
        <v>54</v>
      </c>
      <c r="G270" t="s">
        <v>28</v>
      </c>
      <c r="H270" t="s">
        <v>51</v>
      </c>
      <c r="I270">
        <v>3520005</v>
      </c>
      <c r="J270">
        <v>2021</v>
      </c>
      <c r="K270">
        <v>5</v>
      </c>
      <c r="L270" t="s">
        <v>34</v>
      </c>
      <c r="M270">
        <v>130</v>
      </c>
      <c r="N270">
        <v>1.5</v>
      </c>
      <c r="O270" s="6">
        <v>86.666666666666671</v>
      </c>
      <c r="P270">
        <v>25</v>
      </c>
      <c r="Q270" s="5">
        <v>3250</v>
      </c>
      <c r="R270" s="4">
        <v>0.15</v>
      </c>
      <c r="S270" s="1">
        <v>2762.5</v>
      </c>
      <c r="T270" s="1">
        <v>487.5</v>
      </c>
    </row>
    <row r="271" spans="1:22" x14ac:dyDescent="0.55000000000000004">
      <c r="A271" t="s">
        <v>102</v>
      </c>
      <c r="B271" t="s">
        <v>23</v>
      </c>
      <c r="C271" t="s">
        <v>24</v>
      </c>
      <c r="D271" t="s">
        <v>103</v>
      </c>
      <c r="E271" t="s">
        <v>57</v>
      </c>
      <c r="F271" t="s">
        <v>54</v>
      </c>
      <c r="G271" t="s">
        <v>28</v>
      </c>
      <c r="H271" t="s">
        <v>51</v>
      </c>
      <c r="I271">
        <v>3520005</v>
      </c>
      <c r="J271">
        <v>2021</v>
      </c>
      <c r="K271">
        <v>6</v>
      </c>
      <c r="L271" t="s">
        <v>35</v>
      </c>
      <c r="M271">
        <v>40</v>
      </c>
      <c r="N271">
        <v>1</v>
      </c>
      <c r="O271" s="6">
        <v>40</v>
      </c>
      <c r="P271">
        <v>25</v>
      </c>
      <c r="Q271" s="5">
        <v>1000</v>
      </c>
      <c r="R271" s="4">
        <v>0.15</v>
      </c>
      <c r="S271" s="1">
        <v>850</v>
      </c>
      <c r="T271" s="1">
        <v>150</v>
      </c>
    </row>
    <row r="272" spans="1:22" x14ac:dyDescent="0.55000000000000004">
      <c r="A272" t="s">
        <v>102</v>
      </c>
      <c r="B272" t="s">
        <v>23</v>
      </c>
      <c r="C272" t="s">
        <v>24</v>
      </c>
      <c r="D272" t="s">
        <v>103</v>
      </c>
      <c r="E272" t="s">
        <v>57</v>
      </c>
      <c r="F272" t="s">
        <v>54</v>
      </c>
      <c r="G272" t="s">
        <v>28</v>
      </c>
      <c r="H272" t="s">
        <v>51</v>
      </c>
      <c r="I272">
        <v>3520005</v>
      </c>
      <c r="J272">
        <v>2021</v>
      </c>
      <c r="K272">
        <v>7</v>
      </c>
      <c r="L272" t="s">
        <v>36</v>
      </c>
      <c r="M272">
        <v>40</v>
      </c>
      <c r="N272">
        <v>2</v>
      </c>
      <c r="O272" s="6">
        <v>20</v>
      </c>
      <c r="P272">
        <v>25</v>
      </c>
      <c r="Q272" s="5">
        <v>1000</v>
      </c>
      <c r="R272" s="4">
        <v>0.15</v>
      </c>
      <c r="S272" s="1">
        <v>850</v>
      </c>
      <c r="T272" s="1">
        <v>150</v>
      </c>
    </row>
    <row r="273" spans="1:22" x14ac:dyDescent="0.55000000000000004">
      <c r="A273" t="s">
        <v>102</v>
      </c>
      <c r="B273" t="s">
        <v>23</v>
      </c>
      <c r="C273" t="s">
        <v>24</v>
      </c>
      <c r="D273" t="s">
        <v>103</v>
      </c>
      <c r="E273" t="s">
        <v>57</v>
      </c>
      <c r="F273" t="s">
        <v>54</v>
      </c>
      <c r="G273" t="s">
        <v>28</v>
      </c>
      <c r="H273" t="s">
        <v>51</v>
      </c>
      <c r="I273">
        <v>3520005</v>
      </c>
      <c r="J273">
        <v>2021</v>
      </c>
      <c r="K273">
        <v>8</v>
      </c>
      <c r="L273" t="s">
        <v>37</v>
      </c>
      <c r="M273">
        <v>120</v>
      </c>
      <c r="N273">
        <v>2</v>
      </c>
      <c r="O273" s="6">
        <v>60</v>
      </c>
      <c r="P273">
        <v>25</v>
      </c>
      <c r="Q273" s="5">
        <v>3000</v>
      </c>
      <c r="R273" s="4">
        <v>0.15</v>
      </c>
      <c r="S273" s="1">
        <v>2550</v>
      </c>
      <c r="T273" s="1">
        <v>450</v>
      </c>
    </row>
    <row r="274" spans="1:22" x14ac:dyDescent="0.55000000000000004">
      <c r="A274" t="s">
        <v>102</v>
      </c>
      <c r="B274" t="s">
        <v>23</v>
      </c>
      <c r="C274" t="s">
        <v>24</v>
      </c>
      <c r="D274" t="s">
        <v>103</v>
      </c>
      <c r="E274" t="s">
        <v>57</v>
      </c>
      <c r="F274" t="s">
        <v>54</v>
      </c>
      <c r="G274" t="s">
        <v>28</v>
      </c>
      <c r="H274" t="s">
        <v>51</v>
      </c>
      <c r="I274">
        <v>3520005</v>
      </c>
      <c r="J274">
        <v>2021</v>
      </c>
      <c r="K274">
        <v>9</v>
      </c>
      <c r="L274" t="s">
        <v>38</v>
      </c>
      <c r="M274">
        <v>60</v>
      </c>
      <c r="N274">
        <v>1</v>
      </c>
      <c r="O274" s="6">
        <v>60</v>
      </c>
      <c r="P274">
        <v>25</v>
      </c>
      <c r="Q274" s="5">
        <v>1500</v>
      </c>
      <c r="R274" s="4">
        <v>0.15</v>
      </c>
      <c r="S274" s="1">
        <v>1275</v>
      </c>
      <c r="T274" s="1">
        <v>225</v>
      </c>
    </row>
    <row r="275" spans="1:22" x14ac:dyDescent="0.55000000000000004">
      <c r="A275" t="s">
        <v>102</v>
      </c>
      <c r="B275" t="s">
        <v>23</v>
      </c>
      <c r="C275" t="s">
        <v>24</v>
      </c>
      <c r="D275" t="s">
        <v>103</v>
      </c>
      <c r="E275" t="s">
        <v>57</v>
      </c>
      <c r="F275" t="s">
        <v>54</v>
      </c>
      <c r="G275" t="s">
        <v>28</v>
      </c>
      <c r="H275" t="s">
        <v>51</v>
      </c>
      <c r="I275">
        <v>3520005</v>
      </c>
      <c r="J275">
        <v>2021</v>
      </c>
      <c r="K275">
        <v>10</v>
      </c>
      <c r="L275" t="s">
        <v>39</v>
      </c>
      <c r="M275">
        <v>90</v>
      </c>
      <c r="N275">
        <v>1.5</v>
      </c>
      <c r="O275" s="6">
        <v>60</v>
      </c>
      <c r="P275">
        <v>25</v>
      </c>
      <c r="Q275" s="5">
        <v>2250</v>
      </c>
      <c r="R275" s="4">
        <v>0.15</v>
      </c>
      <c r="S275" s="1">
        <v>1912.5</v>
      </c>
      <c r="T275" s="1">
        <v>337.5</v>
      </c>
    </row>
    <row r="276" spans="1:22" x14ac:dyDescent="0.55000000000000004">
      <c r="A276" t="s">
        <v>102</v>
      </c>
      <c r="B276" t="s">
        <v>23</v>
      </c>
      <c r="C276" t="s">
        <v>24</v>
      </c>
      <c r="D276" t="s">
        <v>103</v>
      </c>
      <c r="E276" t="s">
        <v>57</v>
      </c>
      <c r="F276" t="s">
        <v>54</v>
      </c>
      <c r="G276" t="s">
        <v>28</v>
      </c>
      <c r="H276" t="s">
        <v>51</v>
      </c>
      <c r="I276">
        <v>3520005</v>
      </c>
      <c r="J276">
        <v>2021</v>
      </c>
      <c r="K276">
        <v>11</v>
      </c>
      <c r="L276" t="s">
        <v>40</v>
      </c>
      <c r="M276">
        <v>100</v>
      </c>
      <c r="N276">
        <v>2</v>
      </c>
      <c r="O276" s="6">
        <v>50</v>
      </c>
      <c r="P276">
        <v>25</v>
      </c>
      <c r="Q276" s="5">
        <v>2500</v>
      </c>
      <c r="R276" s="4">
        <v>0.15</v>
      </c>
      <c r="S276" s="1">
        <v>2125</v>
      </c>
      <c r="T276" s="1">
        <v>375</v>
      </c>
    </row>
    <row r="277" spans="1:22" x14ac:dyDescent="0.55000000000000004">
      <c r="A277" t="s">
        <v>102</v>
      </c>
      <c r="B277" t="s">
        <v>23</v>
      </c>
      <c r="C277" t="s">
        <v>24</v>
      </c>
      <c r="D277" t="s">
        <v>103</v>
      </c>
      <c r="E277" t="s">
        <v>57</v>
      </c>
      <c r="F277" t="s">
        <v>54</v>
      </c>
      <c r="G277" t="s">
        <v>28</v>
      </c>
      <c r="H277" t="s">
        <v>51</v>
      </c>
      <c r="I277">
        <v>3520005</v>
      </c>
      <c r="J277">
        <v>2021</v>
      </c>
      <c r="K277">
        <v>12</v>
      </c>
      <c r="L277" t="s">
        <v>41</v>
      </c>
      <c r="M277">
        <v>90</v>
      </c>
      <c r="N277">
        <v>1</v>
      </c>
      <c r="O277" s="6">
        <v>90</v>
      </c>
      <c r="P277">
        <v>25</v>
      </c>
      <c r="Q277" s="5">
        <v>2250</v>
      </c>
      <c r="R277" s="4">
        <v>0.15</v>
      </c>
      <c r="S277" s="1">
        <v>1912.5</v>
      </c>
      <c r="T277" s="1">
        <v>337.5</v>
      </c>
    </row>
    <row r="278" spans="1:22" x14ac:dyDescent="0.55000000000000004">
      <c r="A278" t="s">
        <v>104</v>
      </c>
      <c r="B278" t="s">
        <v>23</v>
      </c>
      <c r="C278" t="s">
        <v>24</v>
      </c>
      <c r="D278" t="s">
        <v>105</v>
      </c>
      <c r="E278" t="s">
        <v>44</v>
      </c>
      <c r="F278" t="s">
        <v>106</v>
      </c>
      <c r="G278" t="s">
        <v>46</v>
      </c>
      <c r="H278" t="s">
        <v>47</v>
      </c>
      <c r="I278">
        <v>3521005</v>
      </c>
      <c r="J278">
        <v>2021</v>
      </c>
      <c r="K278">
        <v>1</v>
      </c>
      <c r="L278" t="s">
        <v>30</v>
      </c>
      <c r="M278">
        <v>50</v>
      </c>
      <c r="N278">
        <v>1</v>
      </c>
      <c r="O278" s="6">
        <v>50</v>
      </c>
      <c r="P278">
        <v>45</v>
      </c>
      <c r="Q278" s="5">
        <v>2250</v>
      </c>
      <c r="R278" s="4">
        <v>0.25</v>
      </c>
      <c r="S278" s="1">
        <v>1687.5</v>
      </c>
      <c r="T278" s="1">
        <v>562.5</v>
      </c>
      <c r="U278" s="1">
        <v>11925</v>
      </c>
      <c r="V278" s="1">
        <v>35775</v>
      </c>
    </row>
    <row r="279" spans="1:22" x14ac:dyDescent="0.55000000000000004">
      <c r="A279" t="s">
        <v>104</v>
      </c>
      <c r="B279" t="s">
        <v>23</v>
      </c>
      <c r="C279" t="s">
        <v>24</v>
      </c>
      <c r="D279" t="s">
        <v>105</v>
      </c>
      <c r="E279" t="s">
        <v>44</v>
      </c>
      <c r="F279" t="s">
        <v>106</v>
      </c>
      <c r="G279" t="s">
        <v>46</v>
      </c>
      <c r="H279" t="s">
        <v>47</v>
      </c>
      <c r="I279">
        <v>3521005</v>
      </c>
      <c r="J279">
        <v>2021</v>
      </c>
      <c r="K279">
        <v>2</v>
      </c>
      <c r="L279" t="s">
        <v>31</v>
      </c>
      <c r="M279">
        <v>100</v>
      </c>
      <c r="N279">
        <v>2</v>
      </c>
      <c r="O279" s="6">
        <v>50</v>
      </c>
      <c r="P279">
        <v>45</v>
      </c>
      <c r="Q279" s="5">
        <v>4500</v>
      </c>
      <c r="R279" s="4">
        <v>0.25</v>
      </c>
      <c r="S279" s="1">
        <v>3375</v>
      </c>
      <c r="T279" s="1">
        <v>1125</v>
      </c>
    </row>
    <row r="280" spans="1:22" x14ac:dyDescent="0.55000000000000004">
      <c r="A280" t="s">
        <v>104</v>
      </c>
      <c r="B280" t="s">
        <v>23</v>
      </c>
      <c r="C280" t="s">
        <v>24</v>
      </c>
      <c r="D280" t="s">
        <v>105</v>
      </c>
      <c r="E280" t="s">
        <v>44</v>
      </c>
      <c r="F280" t="s">
        <v>106</v>
      </c>
      <c r="G280" t="s">
        <v>46</v>
      </c>
      <c r="H280" t="s">
        <v>47</v>
      </c>
      <c r="I280">
        <v>3521005</v>
      </c>
      <c r="J280">
        <v>2021</v>
      </c>
      <c r="K280">
        <v>3</v>
      </c>
      <c r="L280" t="s">
        <v>32</v>
      </c>
      <c r="M280">
        <v>70</v>
      </c>
      <c r="N280">
        <v>1.5</v>
      </c>
      <c r="O280" s="6">
        <v>46.666666666666664</v>
      </c>
      <c r="P280">
        <v>45</v>
      </c>
      <c r="Q280" s="5">
        <v>3150</v>
      </c>
      <c r="R280" s="4">
        <v>0.25</v>
      </c>
      <c r="S280" s="1">
        <v>2362.5</v>
      </c>
      <c r="T280" s="1">
        <v>787.5</v>
      </c>
    </row>
    <row r="281" spans="1:22" x14ac:dyDescent="0.55000000000000004">
      <c r="A281" t="s">
        <v>104</v>
      </c>
      <c r="B281" t="s">
        <v>23</v>
      </c>
      <c r="C281" t="s">
        <v>24</v>
      </c>
      <c r="D281" t="s">
        <v>105</v>
      </c>
      <c r="E281" t="s">
        <v>44</v>
      </c>
      <c r="F281" t="s">
        <v>106</v>
      </c>
      <c r="G281" t="s">
        <v>46</v>
      </c>
      <c r="H281" t="s">
        <v>47</v>
      </c>
      <c r="I281">
        <v>3521005</v>
      </c>
      <c r="J281">
        <v>2021</v>
      </c>
      <c r="K281">
        <v>4</v>
      </c>
      <c r="L281" t="s">
        <v>33</v>
      </c>
      <c r="M281">
        <v>90</v>
      </c>
      <c r="N281">
        <v>1</v>
      </c>
      <c r="O281" s="6">
        <v>90</v>
      </c>
      <c r="P281">
        <v>45</v>
      </c>
      <c r="Q281" s="5">
        <v>4050</v>
      </c>
      <c r="R281" s="4">
        <v>0.25</v>
      </c>
      <c r="S281" s="1">
        <v>3037.5</v>
      </c>
      <c r="T281" s="1">
        <v>1012.5</v>
      </c>
    </row>
    <row r="282" spans="1:22" x14ac:dyDescent="0.55000000000000004">
      <c r="A282" t="s">
        <v>104</v>
      </c>
      <c r="B282" t="s">
        <v>23</v>
      </c>
      <c r="C282" t="s">
        <v>24</v>
      </c>
      <c r="D282" t="s">
        <v>105</v>
      </c>
      <c r="E282" t="s">
        <v>44</v>
      </c>
      <c r="F282" t="s">
        <v>106</v>
      </c>
      <c r="G282" t="s">
        <v>46</v>
      </c>
      <c r="H282" t="s">
        <v>47</v>
      </c>
      <c r="I282">
        <v>3521005</v>
      </c>
      <c r="J282">
        <v>2021</v>
      </c>
      <c r="K282">
        <v>5</v>
      </c>
      <c r="L282" t="s">
        <v>34</v>
      </c>
      <c r="M282">
        <v>140</v>
      </c>
      <c r="N282">
        <v>1</v>
      </c>
      <c r="O282" s="6">
        <v>140</v>
      </c>
      <c r="P282">
        <v>45</v>
      </c>
      <c r="Q282" s="5">
        <v>6300</v>
      </c>
      <c r="R282" s="4">
        <v>0.25</v>
      </c>
      <c r="S282" s="1">
        <v>4725</v>
      </c>
      <c r="T282" s="1">
        <v>1575</v>
      </c>
    </row>
    <row r="283" spans="1:22" x14ac:dyDescent="0.55000000000000004">
      <c r="A283" t="s">
        <v>104</v>
      </c>
      <c r="B283" t="s">
        <v>23</v>
      </c>
      <c r="C283" t="s">
        <v>24</v>
      </c>
      <c r="D283" t="s">
        <v>105</v>
      </c>
      <c r="E283" t="s">
        <v>44</v>
      </c>
      <c r="F283" t="s">
        <v>106</v>
      </c>
      <c r="G283" t="s">
        <v>46</v>
      </c>
      <c r="H283" t="s">
        <v>47</v>
      </c>
      <c r="I283">
        <v>3521005</v>
      </c>
      <c r="J283">
        <v>2021</v>
      </c>
      <c r="K283">
        <v>6</v>
      </c>
      <c r="L283" t="s">
        <v>35</v>
      </c>
      <c r="M283">
        <v>120</v>
      </c>
      <c r="N283">
        <v>1</v>
      </c>
      <c r="O283" s="6">
        <v>120</v>
      </c>
      <c r="P283">
        <v>45</v>
      </c>
      <c r="Q283" s="5">
        <v>5400</v>
      </c>
      <c r="R283" s="4">
        <v>0.25</v>
      </c>
      <c r="S283" s="1">
        <v>4050</v>
      </c>
      <c r="T283" s="1">
        <v>1350</v>
      </c>
    </row>
    <row r="284" spans="1:22" x14ac:dyDescent="0.55000000000000004">
      <c r="A284" t="s">
        <v>104</v>
      </c>
      <c r="B284" t="s">
        <v>23</v>
      </c>
      <c r="C284" t="s">
        <v>24</v>
      </c>
      <c r="D284" t="s">
        <v>105</v>
      </c>
      <c r="E284" t="s">
        <v>44</v>
      </c>
      <c r="F284" t="s">
        <v>106</v>
      </c>
      <c r="G284" t="s">
        <v>46</v>
      </c>
      <c r="H284" t="s">
        <v>47</v>
      </c>
      <c r="I284">
        <v>3521005</v>
      </c>
      <c r="J284">
        <v>2021</v>
      </c>
      <c r="K284">
        <v>7</v>
      </c>
      <c r="L284" t="s">
        <v>36</v>
      </c>
      <c r="M284">
        <v>50</v>
      </c>
      <c r="N284">
        <v>1.5</v>
      </c>
      <c r="O284" s="6">
        <v>33.333333333333336</v>
      </c>
      <c r="P284">
        <v>45</v>
      </c>
      <c r="Q284" s="5">
        <v>2250</v>
      </c>
      <c r="R284" s="4">
        <v>0.25</v>
      </c>
      <c r="S284" s="1">
        <v>1687.5</v>
      </c>
      <c r="T284" s="1">
        <v>562.5</v>
      </c>
    </row>
    <row r="285" spans="1:22" x14ac:dyDescent="0.55000000000000004">
      <c r="A285" t="s">
        <v>104</v>
      </c>
      <c r="B285" t="s">
        <v>23</v>
      </c>
      <c r="C285" t="s">
        <v>24</v>
      </c>
      <c r="D285" t="s">
        <v>105</v>
      </c>
      <c r="E285" t="s">
        <v>44</v>
      </c>
      <c r="F285" t="s">
        <v>106</v>
      </c>
      <c r="G285" t="s">
        <v>46</v>
      </c>
      <c r="H285" t="s">
        <v>47</v>
      </c>
      <c r="I285">
        <v>3521005</v>
      </c>
      <c r="J285">
        <v>2021</v>
      </c>
      <c r="K285">
        <v>8</v>
      </c>
      <c r="L285" t="s">
        <v>37</v>
      </c>
      <c r="M285">
        <v>160</v>
      </c>
      <c r="N285">
        <v>1</v>
      </c>
      <c r="O285" s="6">
        <v>160</v>
      </c>
      <c r="P285">
        <v>45</v>
      </c>
      <c r="Q285" s="5">
        <v>7200</v>
      </c>
      <c r="R285" s="4">
        <v>0.25</v>
      </c>
      <c r="S285" s="1">
        <v>5400</v>
      </c>
      <c r="T285" s="1">
        <v>1800</v>
      </c>
    </row>
    <row r="286" spans="1:22" x14ac:dyDescent="0.55000000000000004">
      <c r="A286" t="s">
        <v>104</v>
      </c>
      <c r="B286" t="s">
        <v>23</v>
      </c>
      <c r="C286" t="s">
        <v>24</v>
      </c>
      <c r="D286" t="s">
        <v>105</v>
      </c>
      <c r="E286" t="s">
        <v>44</v>
      </c>
      <c r="F286" t="s">
        <v>106</v>
      </c>
      <c r="G286" t="s">
        <v>46</v>
      </c>
      <c r="H286" t="s">
        <v>47</v>
      </c>
      <c r="I286">
        <v>3521005</v>
      </c>
      <c r="J286">
        <v>2021</v>
      </c>
      <c r="K286">
        <v>9</v>
      </c>
      <c r="L286" t="s">
        <v>38</v>
      </c>
      <c r="M286">
        <v>30</v>
      </c>
      <c r="N286">
        <v>1</v>
      </c>
      <c r="O286" s="6">
        <v>30</v>
      </c>
      <c r="P286">
        <v>45</v>
      </c>
      <c r="Q286" s="5">
        <v>1350</v>
      </c>
      <c r="R286" s="4">
        <v>0.25</v>
      </c>
      <c r="S286" s="1">
        <v>1012.5</v>
      </c>
      <c r="T286" s="1">
        <v>337.5</v>
      </c>
    </row>
    <row r="287" spans="1:22" x14ac:dyDescent="0.55000000000000004">
      <c r="A287" t="s">
        <v>104</v>
      </c>
      <c r="B287" t="s">
        <v>23</v>
      </c>
      <c r="C287" t="s">
        <v>24</v>
      </c>
      <c r="D287" t="s">
        <v>105</v>
      </c>
      <c r="E287" t="s">
        <v>44</v>
      </c>
      <c r="F287" t="s">
        <v>106</v>
      </c>
      <c r="G287" t="s">
        <v>46</v>
      </c>
      <c r="H287" t="s">
        <v>47</v>
      </c>
      <c r="I287">
        <v>3521005</v>
      </c>
      <c r="J287">
        <v>2021</v>
      </c>
      <c r="K287">
        <v>10</v>
      </c>
      <c r="L287" t="s">
        <v>39</v>
      </c>
      <c r="M287">
        <v>100</v>
      </c>
      <c r="N287">
        <v>1</v>
      </c>
      <c r="O287" s="6">
        <v>100</v>
      </c>
      <c r="P287">
        <v>45</v>
      </c>
      <c r="Q287" s="5">
        <v>4500</v>
      </c>
      <c r="R287" s="4">
        <v>0.25</v>
      </c>
      <c r="S287" s="1">
        <v>3375</v>
      </c>
      <c r="T287" s="1">
        <v>1125</v>
      </c>
    </row>
    <row r="288" spans="1:22" x14ac:dyDescent="0.55000000000000004">
      <c r="A288" t="s">
        <v>104</v>
      </c>
      <c r="B288" t="s">
        <v>23</v>
      </c>
      <c r="C288" t="s">
        <v>24</v>
      </c>
      <c r="D288" t="s">
        <v>105</v>
      </c>
      <c r="E288" t="s">
        <v>44</v>
      </c>
      <c r="F288" t="s">
        <v>106</v>
      </c>
      <c r="G288" t="s">
        <v>46</v>
      </c>
      <c r="H288" t="s">
        <v>47</v>
      </c>
      <c r="I288">
        <v>3521005</v>
      </c>
      <c r="J288">
        <v>2021</v>
      </c>
      <c r="K288">
        <v>11</v>
      </c>
      <c r="L288" t="s">
        <v>40</v>
      </c>
      <c r="M288">
        <v>120</v>
      </c>
      <c r="N288">
        <v>2</v>
      </c>
      <c r="O288" s="6">
        <v>60</v>
      </c>
      <c r="P288">
        <v>45</v>
      </c>
      <c r="Q288" s="5">
        <v>5400</v>
      </c>
      <c r="R288" s="4">
        <v>0.25</v>
      </c>
      <c r="S288" s="1">
        <v>4050</v>
      </c>
      <c r="T288" s="1">
        <v>1350</v>
      </c>
    </row>
    <row r="289" spans="1:22" x14ac:dyDescent="0.55000000000000004">
      <c r="A289" t="s">
        <v>104</v>
      </c>
      <c r="B289" t="s">
        <v>23</v>
      </c>
      <c r="C289" t="s">
        <v>24</v>
      </c>
      <c r="D289" t="s">
        <v>105</v>
      </c>
      <c r="E289" t="s">
        <v>44</v>
      </c>
      <c r="F289" t="s">
        <v>106</v>
      </c>
      <c r="G289" t="s">
        <v>46</v>
      </c>
      <c r="H289" t="s">
        <v>47</v>
      </c>
      <c r="I289">
        <v>3521005</v>
      </c>
      <c r="J289">
        <v>2021</v>
      </c>
      <c r="K289">
        <v>12</v>
      </c>
      <c r="L289" t="s">
        <v>41</v>
      </c>
      <c r="M289">
        <v>30</v>
      </c>
      <c r="N289">
        <v>1</v>
      </c>
      <c r="O289" s="6">
        <v>30</v>
      </c>
      <c r="P289">
        <v>45</v>
      </c>
      <c r="Q289" s="5">
        <v>1350</v>
      </c>
      <c r="R289" s="4">
        <v>0.25</v>
      </c>
      <c r="S289" s="1">
        <v>1012.5</v>
      </c>
      <c r="T289" s="1">
        <v>337.5</v>
      </c>
    </row>
    <row r="290" spans="1:22" x14ac:dyDescent="0.55000000000000004">
      <c r="A290" t="s">
        <v>107</v>
      </c>
      <c r="B290" t="s">
        <v>23</v>
      </c>
      <c r="C290" t="s">
        <v>24</v>
      </c>
      <c r="D290" t="s">
        <v>108</v>
      </c>
      <c r="E290" t="s">
        <v>26</v>
      </c>
      <c r="F290" t="s">
        <v>99</v>
      </c>
      <c r="G290" t="s">
        <v>28</v>
      </c>
      <c r="H290" t="s">
        <v>29</v>
      </c>
      <c r="I290">
        <v>3521005</v>
      </c>
      <c r="J290">
        <v>2021</v>
      </c>
      <c r="K290">
        <v>1</v>
      </c>
      <c r="L290" t="s">
        <v>30</v>
      </c>
      <c r="M290">
        <v>50</v>
      </c>
      <c r="N290">
        <v>1</v>
      </c>
      <c r="O290" s="6">
        <v>50</v>
      </c>
      <c r="P290">
        <v>25</v>
      </c>
      <c r="Q290" s="5">
        <v>1250</v>
      </c>
      <c r="R290" s="4">
        <v>0.15</v>
      </c>
      <c r="S290" s="1">
        <v>1062.5</v>
      </c>
      <c r="T290" s="1">
        <v>187.5</v>
      </c>
      <c r="U290" s="1">
        <v>3075</v>
      </c>
      <c r="V290" s="1">
        <v>17425</v>
      </c>
    </row>
    <row r="291" spans="1:22" x14ac:dyDescent="0.55000000000000004">
      <c r="A291" t="s">
        <v>107</v>
      </c>
      <c r="B291" t="s">
        <v>23</v>
      </c>
      <c r="C291" t="s">
        <v>24</v>
      </c>
      <c r="D291" t="s">
        <v>108</v>
      </c>
      <c r="E291" t="s">
        <v>26</v>
      </c>
      <c r="F291" t="s">
        <v>99</v>
      </c>
      <c r="G291" t="s">
        <v>28</v>
      </c>
      <c r="H291" t="s">
        <v>29</v>
      </c>
      <c r="I291">
        <v>3521005</v>
      </c>
      <c r="J291">
        <v>2021</v>
      </c>
      <c r="K291">
        <v>2</v>
      </c>
      <c r="L291" t="s">
        <v>31</v>
      </c>
      <c r="M291">
        <v>50</v>
      </c>
      <c r="N291">
        <v>2</v>
      </c>
      <c r="O291" s="6">
        <v>25</v>
      </c>
      <c r="P291">
        <v>25</v>
      </c>
      <c r="Q291" s="5">
        <v>1250</v>
      </c>
      <c r="R291" s="4">
        <v>0.15</v>
      </c>
      <c r="S291" s="1">
        <v>1062.5</v>
      </c>
      <c r="T291" s="1">
        <v>187.5</v>
      </c>
    </row>
    <row r="292" spans="1:22" x14ac:dyDescent="0.55000000000000004">
      <c r="A292" t="s">
        <v>107</v>
      </c>
      <c r="B292" t="s">
        <v>23</v>
      </c>
      <c r="C292" t="s">
        <v>24</v>
      </c>
      <c r="D292" t="s">
        <v>108</v>
      </c>
      <c r="E292" t="s">
        <v>26</v>
      </c>
      <c r="F292" t="s">
        <v>99</v>
      </c>
      <c r="G292" t="s">
        <v>28</v>
      </c>
      <c r="H292" t="s">
        <v>29</v>
      </c>
      <c r="I292">
        <v>3521005</v>
      </c>
      <c r="J292">
        <v>2021</v>
      </c>
      <c r="K292">
        <v>3</v>
      </c>
      <c r="L292" t="s">
        <v>32</v>
      </c>
      <c r="M292">
        <v>60</v>
      </c>
      <c r="N292">
        <v>1</v>
      </c>
      <c r="O292" s="6">
        <v>60</v>
      </c>
      <c r="P292">
        <v>25</v>
      </c>
      <c r="Q292" s="5">
        <v>1500</v>
      </c>
      <c r="R292" s="4">
        <v>0.15</v>
      </c>
      <c r="S292" s="1">
        <v>1275</v>
      </c>
      <c r="T292" s="1">
        <v>225</v>
      </c>
    </row>
    <row r="293" spans="1:22" x14ac:dyDescent="0.55000000000000004">
      <c r="A293" t="s">
        <v>107</v>
      </c>
      <c r="B293" t="s">
        <v>23</v>
      </c>
      <c r="C293" t="s">
        <v>24</v>
      </c>
      <c r="D293" t="s">
        <v>108</v>
      </c>
      <c r="E293" t="s">
        <v>26</v>
      </c>
      <c r="F293" t="s">
        <v>99</v>
      </c>
      <c r="G293" t="s">
        <v>28</v>
      </c>
      <c r="H293" t="s">
        <v>29</v>
      </c>
      <c r="I293">
        <v>3521005</v>
      </c>
      <c r="J293">
        <v>2021</v>
      </c>
      <c r="K293">
        <v>4</v>
      </c>
      <c r="L293" t="s">
        <v>33</v>
      </c>
      <c r="M293">
        <v>40</v>
      </c>
      <c r="N293">
        <v>2</v>
      </c>
      <c r="O293" s="6">
        <v>20</v>
      </c>
      <c r="P293">
        <v>25</v>
      </c>
      <c r="Q293" s="5">
        <v>1000</v>
      </c>
      <c r="R293" s="4">
        <v>0.15</v>
      </c>
      <c r="S293" s="1">
        <v>850</v>
      </c>
      <c r="T293" s="1">
        <v>150</v>
      </c>
    </row>
    <row r="294" spans="1:22" x14ac:dyDescent="0.55000000000000004">
      <c r="A294" t="s">
        <v>107</v>
      </c>
      <c r="B294" t="s">
        <v>23</v>
      </c>
      <c r="C294" t="s">
        <v>24</v>
      </c>
      <c r="D294" t="s">
        <v>108</v>
      </c>
      <c r="E294" t="s">
        <v>26</v>
      </c>
      <c r="F294" t="s">
        <v>99</v>
      </c>
      <c r="G294" t="s">
        <v>28</v>
      </c>
      <c r="H294" t="s">
        <v>29</v>
      </c>
      <c r="I294">
        <v>3521005</v>
      </c>
      <c r="J294">
        <v>2021</v>
      </c>
      <c r="K294">
        <v>5</v>
      </c>
      <c r="L294" t="s">
        <v>34</v>
      </c>
      <c r="M294">
        <v>40</v>
      </c>
      <c r="N294">
        <v>1.5</v>
      </c>
      <c r="O294" s="6">
        <v>26.666666666666668</v>
      </c>
      <c r="P294">
        <v>25</v>
      </c>
      <c r="Q294" s="5">
        <v>1000</v>
      </c>
      <c r="R294" s="4">
        <v>0.15</v>
      </c>
      <c r="S294" s="1">
        <v>850</v>
      </c>
      <c r="T294" s="1">
        <v>150</v>
      </c>
    </row>
    <row r="295" spans="1:22" x14ac:dyDescent="0.55000000000000004">
      <c r="A295" t="s">
        <v>107</v>
      </c>
      <c r="B295" t="s">
        <v>23</v>
      </c>
      <c r="C295" t="s">
        <v>24</v>
      </c>
      <c r="D295" t="s">
        <v>108</v>
      </c>
      <c r="E295" t="s">
        <v>26</v>
      </c>
      <c r="F295" t="s">
        <v>99</v>
      </c>
      <c r="G295" t="s">
        <v>28</v>
      </c>
      <c r="H295" t="s">
        <v>29</v>
      </c>
      <c r="I295">
        <v>3521005</v>
      </c>
      <c r="J295">
        <v>2021</v>
      </c>
      <c r="K295">
        <v>6</v>
      </c>
      <c r="L295" t="s">
        <v>35</v>
      </c>
      <c r="M295">
        <v>50</v>
      </c>
      <c r="N295">
        <v>2</v>
      </c>
      <c r="O295" s="6">
        <v>25</v>
      </c>
      <c r="P295">
        <v>25</v>
      </c>
      <c r="Q295" s="5">
        <v>1250</v>
      </c>
      <c r="R295" s="4">
        <v>0.15</v>
      </c>
      <c r="S295" s="1">
        <v>1062.5</v>
      </c>
      <c r="T295" s="1">
        <v>187.5</v>
      </c>
    </row>
    <row r="296" spans="1:22" x14ac:dyDescent="0.55000000000000004">
      <c r="A296" t="s">
        <v>107</v>
      </c>
      <c r="B296" t="s">
        <v>23</v>
      </c>
      <c r="C296" t="s">
        <v>24</v>
      </c>
      <c r="D296" t="s">
        <v>108</v>
      </c>
      <c r="E296" t="s">
        <v>26</v>
      </c>
      <c r="F296" t="s">
        <v>99</v>
      </c>
      <c r="G296" t="s">
        <v>28</v>
      </c>
      <c r="H296" t="s">
        <v>29</v>
      </c>
      <c r="I296">
        <v>3521005</v>
      </c>
      <c r="J296">
        <v>2021</v>
      </c>
      <c r="K296">
        <v>7</v>
      </c>
      <c r="L296" t="s">
        <v>36</v>
      </c>
      <c r="M296">
        <v>60</v>
      </c>
      <c r="N296">
        <v>1</v>
      </c>
      <c r="O296" s="6">
        <v>60</v>
      </c>
      <c r="P296">
        <v>25</v>
      </c>
      <c r="Q296" s="5">
        <v>1500</v>
      </c>
      <c r="R296" s="4">
        <v>0.15</v>
      </c>
      <c r="S296" s="1">
        <v>1275</v>
      </c>
      <c r="T296" s="1">
        <v>225</v>
      </c>
    </row>
    <row r="297" spans="1:22" x14ac:dyDescent="0.55000000000000004">
      <c r="A297" t="s">
        <v>107</v>
      </c>
      <c r="B297" t="s">
        <v>23</v>
      </c>
      <c r="C297" t="s">
        <v>24</v>
      </c>
      <c r="D297" t="s">
        <v>108</v>
      </c>
      <c r="E297" t="s">
        <v>26</v>
      </c>
      <c r="F297" t="s">
        <v>99</v>
      </c>
      <c r="G297" t="s">
        <v>28</v>
      </c>
      <c r="H297" t="s">
        <v>29</v>
      </c>
      <c r="I297">
        <v>3521005</v>
      </c>
      <c r="J297">
        <v>2021</v>
      </c>
      <c r="K297">
        <v>8</v>
      </c>
      <c r="L297" t="s">
        <v>37</v>
      </c>
      <c r="M297">
        <v>160</v>
      </c>
      <c r="N297">
        <v>1.5</v>
      </c>
      <c r="O297" s="6">
        <v>106.66666666666667</v>
      </c>
      <c r="P297">
        <v>25</v>
      </c>
      <c r="Q297" s="5">
        <v>4000</v>
      </c>
      <c r="R297" s="4">
        <v>0.15</v>
      </c>
      <c r="S297" s="1">
        <v>3400</v>
      </c>
      <c r="T297" s="1">
        <v>600</v>
      </c>
    </row>
    <row r="298" spans="1:22" x14ac:dyDescent="0.55000000000000004">
      <c r="A298" t="s">
        <v>107</v>
      </c>
      <c r="B298" t="s">
        <v>23</v>
      </c>
      <c r="C298" t="s">
        <v>24</v>
      </c>
      <c r="D298" t="s">
        <v>108</v>
      </c>
      <c r="E298" t="s">
        <v>26</v>
      </c>
      <c r="F298" t="s">
        <v>99</v>
      </c>
      <c r="G298" t="s">
        <v>28</v>
      </c>
      <c r="H298" t="s">
        <v>29</v>
      </c>
      <c r="I298">
        <v>3521005</v>
      </c>
      <c r="J298">
        <v>2021</v>
      </c>
      <c r="K298">
        <v>9</v>
      </c>
      <c r="L298" t="s">
        <v>38</v>
      </c>
      <c r="M298">
        <v>60</v>
      </c>
      <c r="N298">
        <v>1.5</v>
      </c>
      <c r="O298" s="6">
        <v>40</v>
      </c>
      <c r="P298">
        <v>25</v>
      </c>
      <c r="Q298" s="5">
        <v>1500</v>
      </c>
      <c r="R298" s="4">
        <v>0.15</v>
      </c>
      <c r="S298" s="1">
        <v>1275</v>
      </c>
      <c r="T298" s="1">
        <v>225</v>
      </c>
    </row>
    <row r="299" spans="1:22" x14ac:dyDescent="0.55000000000000004">
      <c r="A299" t="s">
        <v>107</v>
      </c>
      <c r="B299" t="s">
        <v>23</v>
      </c>
      <c r="C299" t="s">
        <v>24</v>
      </c>
      <c r="D299" t="s">
        <v>108</v>
      </c>
      <c r="E299" t="s">
        <v>26</v>
      </c>
      <c r="F299" t="s">
        <v>99</v>
      </c>
      <c r="G299" t="s">
        <v>28</v>
      </c>
      <c r="H299" t="s">
        <v>29</v>
      </c>
      <c r="I299">
        <v>3521005</v>
      </c>
      <c r="J299">
        <v>2021</v>
      </c>
      <c r="K299">
        <v>10</v>
      </c>
      <c r="L299" t="s">
        <v>39</v>
      </c>
      <c r="M299">
        <v>100</v>
      </c>
      <c r="N299">
        <v>1</v>
      </c>
      <c r="O299" s="6">
        <v>100</v>
      </c>
      <c r="P299">
        <v>25</v>
      </c>
      <c r="Q299" s="5">
        <v>2500</v>
      </c>
      <c r="R299" s="4">
        <v>0.15</v>
      </c>
      <c r="S299" s="1">
        <v>2125</v>
      </c>
      <c r="T299" s="1">
        <v>375</v>
      </c>
    </row>
    <row r="300" spans="1:22" x14ac:dyDescent="0.55000000000000004">
      <c r="A300" t="s">
        <v>107</v>
      </c>
      <c r="B300" t="s">
        <v>23</v>
      </c>
      <c r="C300" t="s">
        <v>24</v>
      </c>
      <c r="D300" t="s">
        <v>108</v>
      </c>
      <c r="E300" t="s">
        <v>26</v>
      </c>
      <c r="F300" t="s">
        <v>99</v>
      </c>
      <c r="G300" t="s">
        <v>28</v>
      </c>
      <c r="H300" t="s">
        <v>29</v>
      </c>
      <c r="I300">
        <v>3521005</v>
      </c>
      <c r="J300">
        <v>2021</v>
      </c>
      <c r="K300">
        <v>11</v>
      </c>
      <c r="L300" t="s">
        <v>40</v>
      </c>
      <c r="M300">
        <v>110</v>
      </c>
      <c r="N300">
        <v>1.5</v>
      </c>
      <c r="O300" s="6">
        <v>73.333333333333329</v>
      </c>
      <c r="P300">
        <v>25</v>
      </c>
      <c r="Q300" s="5">
        <v>2750</v>
      </c>
      <c r="R300" s="4">
        <v>0.15</v>
      </c>
      <c r="S300" s="1">
        <v>2337.5</v>
      </c>
      <c r="T300" s="1">
        <v>412.5</v>
      </c>
    </row>
    <row r="301" spans="1:22" x14ac:dyDescent="0.55000000000000004">
      <c r="A301" t="s">
        <v>107</v>
      </c>
      <c r="B301" t="s">
        <v>23</v>
      </c>
      <c r="C301" t="s">
        <v>24</v>
      </c>
      <c r="D301" t="s">
        <v>108</v>
      </c>
      <c r="E301" t="s">
        <v>26</v>
      </c>
      <c r="F301" t="s">
        <v>99</v>
      </c>
      <c r="G301" t="s">
        <v>28</v>
      </c>
      <c r="H301" t="s">
        <v>29</v>
      </c>
      <c r="I301">
        <v>3521005</v>
      </c>
      <c r="J301">
        <v>2021</v>
      </c>
      <c r="K301">
        <v>12</v>
      </c>
      <c r="L301" t="s">
        <v>41</v>
      </c>
      <c r="M301">
        <v>40</v>
      </c>
      <c r="N301">
        <v>1.5</v>
      </c>
      <c r="O301" s="6">
        <v>26.666666666666668</v>
      </c>
      <c r="P301">
        <v>25</v>
      </c>
      <c r="Q301" s="5">
        <v>1000</v>
      </c>
      <c r="R301" s="4">
        <v>0.15</v>
      </c>
      <c r="S301" s="1">
        <v>850</v>
      </c>
      <c r="T301" s="1">
        <v>150</v>
      </c>
    </row>
    <row r="302" spans="1:22" x14ac:dyDescent="0.55000000000000004">
      <c r="A302" t="s">
        <v>109</v>
      </c>
      <c r="B302" t="s">
        <v>23</v>
      </c>
      <c r="C302" t="s">
        <v>24</v>
      </c>
      <c r="D302" t="s">
        <v>110</v>
      </c>
      <c r="E302" t="s">
        <v>26</v>
      </c>
      <c r="F302" t="s">
        <v>111</v>
      </c>
      <c r="G302" t="s">
        <v>28</v>
      </c>
      <c r="H302" t="s">
        <v>29</v>
      </c>
      <c r="I302">
        <v>3526047</v>
      </c>
      <c r="J302">
        <v>2021</v>
      </c>
      <c r="K302">
        <v>1</v>
      </c>
      <c r="L302" t="s">
        <v>30</v>
      </c>
      <c r="M302">
        <v>160</v>
      </c>
      <c r="N302">
        <v>1</v>
      </c>
      <c r="O302" s="6">
        <v>160</v>
      </c>
      <c r="P302">
        <v>25</v>
      </c>
      <c r="Q302" s="5">
        <v>4000</v>
      </c>
      <c r="R302" s="4">
        <v>0.15</v>
      </c>
      <c r="S302" s="1">
        <v>3400</v>
      </c>
      <c r="T302" s="1">
        <v>600</v>
      </c>
      <c r="U302" s="1">
        <v>3750</v>
      </c>
      <c r="V302" s="1">
        <v>21250</v>
      </c>
    </row>
    <row r="303" spans="1:22" x14ac:dyDescent="0.55000000000000004">
      <c r="A303" t="s">
        <v>109</v>
      </c>
      <c r="B303" t="s">
        <v>23</v>
      </c>
      <c r="C303" t="s">
        <v>24</v>
      </c>
      <c r="D303" t="s">
        <v>110</v>
      </c>
      <c r="E303" t="s">
        <v>26</v>
      </c>
      <c r="F303" t="s">
        <v>111</v>
      </c>
      <c r="G303" t="s">
        <v>28</v>
      </c>
      <c r="H303" t="s">
        <v>29</v>
      </c>
      <c r="I303">
        <v>3526047</v>
      </c>
      <c r="J303">
        <v>2021</v>
      </c>
      <c r="K303">
        <v>2</v>
      </c>
      <c r="L303" t="s">
        <v>31</v>
      </c>
      <c r="M303">
        <v>80</v>
      </c>
      <c r="N303">
        <v>1</v>
      </c>
      <c r="O303" s="6">
        <v>80</v>
      </c>
      <c r="P303">
        <v>25</v>
      </c>
      <c r="Q303" s="5">
        <v>2000</v>
      </c>
      <c r="R303" s="4">
        <v>0.15</v>
      </c>
      <c r="S303" s="1">
        <v>1700</v>
      </c>
      <c r="T303" s="1">
        <v>300</v>
      </c>
    </row>
    <row r="304" spans="1:22" x14ac:dyDescent="0.55000000000000004">
      <c r="A304" t="s">
        <v>109</v>
      </c>
      <c r="B304" t="s">
        <v>23</v>
      </c>
      <c r="C304" t="s">
        <v>24</v>
      </c>
      <c r="D304" t="s">
        <v>110</v>
      </c>
      <c r="E304" t="s">
        <v>26</v>
      </c>
      <c r="F304" t="s">
        <v>111</v>
      </c>
      <c r="G304" t="s">
        <v>28</v>
      </c>
      <c r="H304" t="s">
        <v>29</v>
      </c>
      <c r="I304">
        <v>3526047</v>
      </c>
      <c r="J304">
        <v>2021</v>
      </c>
      <c r="K304">
        <v>3</v>
      </c>
      <c r="L304" t="s">
        <v>32</v>
      </c>
      <c r="M304">
        <v>120</v>
      </c>
      <c r="N304">
        <v>1.5</v>
      </c>
      <c r="O304" s="6">
        <v>80</v>
      </c>
      <c r="P304">
        <v>25</v>
      </c>
      <c r="Q304" s="5">
        <v>3000</v>
      </c>
      <c r="R304" s="4">
        <v>0.15</v>
      </c>
      <c r="S304" s="1">
        <v>2550</v>
      </c>
      <c r="T304" s="1">
        <v>450</v>
      </c>
    </row>
    <row r="305" spans="1:22" x14ac:dyDescent="0.55000000000000004">
      <c r="A305" t="s">
        <v>109</v>
      </c>
      <c r="B305" t="s">
        <v>23</v>
      </c>
      <c r="C305" t="s">
        <v>24</v>
      </c>
      <c r="D305" t="s">
        <v>110</v>
      </c>
      <c r="E305" t="s">
        <v>26</v>
      </c>
      <c r="F305" t="s">
        <v>111</v>
      </c>
      <c r="G305" t="s">
        <v>28</v>
      </c>
      <c r="H305" t="s">
        <v>29</v>
      </c>
      <c r="I305">
        <v>3526047</v>
      </c>
      <c r="J305">
        <v>2021</v>
      </c>
      <c r="K305">
        <v>4</v>
      </c>
      <c r="L305" t="s">
        <v>33</v>
      </c>
      <c r="M305">
        <v>30</v>
      </c>
      <c r="N305">
        <v>2</v>
      </c>
      <c r="O305" s="6">
        <v>15</v>
      </c>
      <c r="P305">
        <v>25</v>
      </c>
      <c r="Q305" s="5">
        <v>750</v>
      </c>
      <c r="R305" s="4">
        <v>0.15</v>
      </c>
      <c r="S305" s="1">
        <v>637.5</v>
      </c>
      <c r="T305" s="1">
        <v>112.5</v>
      </c>
    </row>
    <row r="306" spans="1:22" x14ac:dyDescent="0.55000000000000004">
      <c r="A306" t="s">
        <v>109</v>
      </c>
      <c r="B306" t="s">
        <v>23</v>
      </c>
      <c r="C306" t="s">
        <v>24</v>
      </c>
      <c r="D306" t="s">
        <v>110</v>
      </c>
      <c r="E306" t="s">
        <v>26</v>
      </c>
      <c r="F306" t="s">
        <v>111</v>
      </c>
      <c r="G306" t="s">
        <v>28</v>
      </c>
      <c r="H306" t="s">
        <v>29</v>
      </c>
      <c r="I306">
        <v>3526047</v>
      </c>
      <c r="J306">
        <v>2021</v>
      </c>
      <c r="K306">
        <v>5</v>
      </c>
      <c r="L306" t="s">
        <v>34</v>
      </c>
      <c r="M306">
        <v>40</v>
      </c>
      <c r="N306">
        <v>2</v>
      </c>
      <c r="O306" s="6">
        <v>20</v>
      </c>
      <c r="P306">
        <v>25</v>
      </c>
      <c r="Q306" s="5">
        <v>1000</v>
      </c>
      <c r="R306" s="4">
        <v>0.15</v>
      </c>
      <c r="S306" s="1">
        <v>850</v>
      </c>
      <c r="T306" s="1">
        <v>150</v>
      </c>
    </row>
    <row r="307" spans="1:22" x14ac:dyDescent="0.55000000000000004">
      <c r="A307" t="s">
        <v>109</v>
      </c>
      <c r="B307" t="s">
        <v>23</v>
      </c>
      <c r="C307" t="s">
        <v>24</v>
      </c>
      <c r="D307" t="s">
        <v>110</v>
      </c>
      <c r="E307" t="s">
        <v>26</v>
      </c>
      <c r="F307" t="s">
        <v>111</v>
      </c>
      <c r="G307" t="s">
        <v>28</v>
      </c>
      <c r="H307" t="s">
        <v>29</v>
      </c>
      <c r="I307">
        <v>3526047</v>
      </c>
      <c r="J307">
        <v>2021</v>
      </c>
      <c r="K307">
        <v>6</v>
      </c>
      <c r="L307" t="s">
        <v>35</v>
      </c>
      <c r="M307">
        <v>120</v>
      </c>
      <c r="N307">
        <v>1</v>
      </c>
      <c r="O307" s="6">
        <v>120</v>
      </c>
      <c r="P307">
        <v>25</v>
      </c>
      <c r="Q307" s="5">
        <v>3000</v>
      </c>
      <c r="R307" s="4">
        <v>0.15</v>
      </c>
      <c r="S307" s="1">
        <v>2550</v>
      </c>
      <c r="T307" s="1">
        <v>450</v>
      </c>
    </row>
    <row r="308" spans="1:22" x14ac:dyDescent="0.55000000000000004">
      <c r="A308" t="s">
        <v>109</v>
      </c>
      <c r="B308" t="s">
        <v>23</v>
      </c>
      <c r="C308" t="s">
        <v>24</v>
      </c>
      <c r="D308" t="s">
        <v>110</v>
      </c>
      <c r="E308" t="s">
        <v>26</v>
      </c>
      <c r="F308" t="s">
        <v>111</v>
      </c>
      <c r="G308" t="s">
        <v>28</v>
      </c>
      <c r="H308" t="s">
        <v>29</v>
      </c>
      <c r="I308">
        <v>3526047</v>
      </c>
      <c r="J308">
        <v>2021</v>
      </c>
      <c r="K308">
        <v>7</v>
      </c>
      <c r="L308" t="s">
        <v>36</v>
      </c>
      <c r="M308">
        <v>30</v>
      </c>
      <c r="N308">
        <v>2</v>
      </c>
      <c r="O308" s="6">
        <v>15</v>
      </c>
      <c r="P308">
        <v>25</v>
      </c>
      <c r="Q308" s="5">
        <v>750</v>
      </c>
      <c r="R308" s="4">
        <v>0.15</v>
      </c>
      <c r="S308" s="1">
        <v>637.5</v>
      </c>
      <c r="T308" s="1">
        <v>112.5</v>
      </c>
    </row>
    <row r="309" spans="1:22" x14ac:dyDescent="0.55000000000000004">
      <c r="A309" t="s">
        <v>109</v>
      </c>
      <c r="B309" t="s">
        <v>23</v>
      </c>
      <c r="C309" t="s">
        <v>24</v>
      </c>
      <c r="D309" t="s">
        <v>110</v>
      </c>
      <c r="E309" t="s">
        <v>26</v>
      </c>
      <c r="F309" t="s">
        <v>111</v>
      </c>
      <c r="G309" t="s">
        <v>28</v>
      </c>
      <c r="H309" t="s">
        <v>29</v>
      </c>
      <c r="I309">
        <v>3526047</v>
      </c>
      <c r="J309">
        <v>2021</v>
      </c>
      <c r="K309">
        <v>8</v>
      </c>
      <c r="L309" t="s">
        <v>37</v>
      </c>
      <c r="M309">
        <v>40</v>
      </c>
      <c r="N309">
        <v>1.5</v>
      </c>
      <c r="O309" s="6">
        <v>26.666666666666668</v>
      </c>
      <c r="P309">
        <v>25</v>
      </c>
      <c r="Q309" s="5">
        <v>1000</v>
      </c>
      <c r="R309" s="4">
        <v>0.15</v>
      </c>
      <c r="S309" s="1">
        <v>850</v>
      </c>
      <c r="T309" s="1">
        <v>150</v>
      </c>
    </row>
    <row r="310" spans="1:22" x14ac:dyDescent="0.55000000000000004">
      <c r="A310" t="s">
        <v>109</v>
      </c>
      <c r="B310" t="s">
        <v>23</v>
      </c>
      <c r="C310" t="s">
        <v>24</v>
      </c>
      <c r="D310" t="s">
        <v>110</v>
      </c>
      <c r="E310" t="s">
        <v>26</v>
      </c>
      <c r="F310" t="s">
        <v>111</v>
      </c>
      <c r="G310" t="s">
        <v>28</v>
      </c>
      <c r="H310" t="s">
        <v>29</v>
      </c>
      <c r="I310">
        <v>3526047</v>
      </c>
      <c r="J310">
        <v>2021</v>
      </c>
      <c r="K310">
        <v>9</v>
      </c>
      <c r="L310" t="s">
        <v>38</v>
      </c>
      <c r="M310">
        <v>120</v>
      </c>
      <c r="N310">
        <v>1</v>
      </c>
      <c r="O310" s="6">
        <v>120</v>
      </c>
      <c r="P310">
        <v>25</v>
      </c>
      <c r="Q310" s="5">
        <v>3000</v>
      </c>
      <c r="R310" s="4">
        <v>0.15</v>
      </c>
      <c r="S310" s="1">
        <v>2550</v>
      </c>
      <c r="T310" s="1">
        <v>450</v>
      </c>
    </row>
    <row r="311" spans="1:22" x14ac:dyDescent="0.55000000000000004">
      <c r="A311" t="s">
        <v>109</v>
      </c>
      <c r="B311" t="s">
        <v>23</v>
      </c>
      <c r="C311" t="s">
        <v>24</v>
      </c>
      <c r="D311" t="s">
        <v>110</v>
      </c>
      <c r="E311" t="s">
        <v>26</v>
      </c>
      <c r="F311" t="s">
        <v>111</v>
      </c>
      <c r="G311" t="s">
        <v>28</v>
      </c>
      <c r="H311" t="s">
        <v>29</v>
      </c>
      <c r="I311">
        <v>3526047</v>
      </c>
      <c r="J311">
        <v>2021</v>
      </c>
      <c r="K311">
        <v>10</v>
      </c>
      <c r="L311" t="s">
        <v>39</v>
      </c>
      <c r="M311">
        <v>100</v>
      </c>
      <c r="N311">
        <v>1.5</v>
      </c>
      <c r="O311" s="6">
        <v>66.666666666666671</v>
      </c>
      <c r="P311">
        <v>25</v>
      </c>
      <c r="Q311" s="5">
        <v>2500</v>
      </c>
      <c r="R311" s="4">
        <v>0.15</v>
      </c>
      <c r="S311" s="1">
        <v>2125</v>
      </c>
      <c r="T311" s="1">
        <v>375</v>
      </c>
    </row>
    <row r="312" spans="1:22" x14ac:dyDescent="0.55000000000000004">
      <c r="A312" t="s">
        <v>109</v>
      </c>
      <c r="B312" t="s">
        <v>23</v>
      </c>
      <c r="C312" t="s">
        <v>24</v>
      </c>
      <c r="D312" t="s">
        <v>110</v>
      </c>
      <c r="E312" t="s">
        <v>26</v>
      </c>
      <c r="F312" t="s">
        <v>111</v>
      </c>
      <c r="G312" t="s">
        <v>28</v>
      </c>
      <c r="H312" t="s">
        <v>29</v>
      </c>
      <c r="I312">
        <v>3526047</v>
      </c>
      <c r="J312">
        <v>2021</v>
      </c>
      <c r="K312">
        <v>11</v>
      </c>
      <c r="L312" t="s">
        <v>40</v>
      </c>
      <c r="M312">
        <v>40</v>
      </c>
      <c r="N312">
        <v>1.5</v>
      </c>
      <c r="O312" s="6">
        <v>26.666666666666668</v>
      </c>
      <c r="P312">
        <v>25</v>
      </c>
      <c r="Q312" s="5">
        <v>1000</v>
      </c>
      <c r="R312" s="4">
        <v>0.15</v>
      </c>
      <c r="S312" s="1">
        <v>850</v>
      </c>
      <c r="T312" s="1">
        <v>150</v>
      </c>
    </row>
    <row r="313" spans="1:22" x14ac:dyDescent="0.55000000000000004">
      <c r="A313" t="s">
        <v>109</v>
      </c>
      <c r="B313" t="s">
        <v>23</v>
      </c>
      <c r="C313" t="s">
        <v>24</v>
      </c>
      <c r="D313" t="s">
        <v>110</v>
      </c>
      <c r="E313" t="s">
        <v>26</v>
      </c>
      <c r="F313" t="s">
        <v>111</v>
      </c>
      <c r="G313" t="s">
        <v>28</v>
      </c>
      <c r="H313" t="s">
        <v>29</v>
      </c>
      <c r="I313">
        <v>3526047</v>
      </c>
      <c r="J313">
        <v>2021</v>
      </c>
      <c r="K313">
        <v>12</v>
      </c>
      <c r="L313" t="s">
        <v>41</v>
      </c>
      <c r="M313">
        <v>120</v>
      </c>
      <c r="N313">
        <v>1</v>
      </c>
      <c r="O313" s="6">
        <v>120</v>
      </c>
      <c r="P313">
        <v>25</v>
      </c>
      <c r="Q313" s="5">
        <v>3000</v>
      </c>
      <c r="R313" s="4">
        <v>0.15</v>
      </c>
      <c r="S313" s="1">
        <v>2550</v>
      </c>
      <c r="T313" s="1">
        <v>450</v>
      </c>
    </row>
    <row r="314" spans="1:22" x14ac:dyDescent="0.55000000000000004">
      <c r="A314" t="s">
        <v>112</v>
      </c>
      <c r="B314" t="s">
        <v>23</v>
      </c>
      <c r="C314" t="s">
        <v>24</v>
      </c>
      <c r="D314" t="s">
        <v>113</v>
      </c>
      <c r="E314" t="s">
        <v>44</v>
      </c>
      <c r="F314" t="s">
        <v>111</v>
      </c>
      <c r="G314" t="s">
        <v>46</v>
      </c>
      <c r="H314" t="s">
        <v>47</v>
      </c>
      <c r="I314">
        <v>3521005</v>
      </c>
      <c r="J314">
        <v>2021</v>
      </c>
      <c r="K314">
        <v>1</v>
      </c>
      <c r="L314" t="s">
        <v>30</v>
      </c>
      <c r="M314">
        <v>100</v>
      </c>
      <c r="N314">
        <v>1</v>
      </c>
      <c r="O314" s="6">
        <v>100</v>
      </c>
      <c r="P314">
        <v>45</v>
      </c>
      <c r="Q314" s="5">
        <v>4500</v>
      </c>
      <c r="R314" s="4">
        <v>0.25</v>
      </c>
      <c r="S314" s="1">
        <v>3375</v>
      </c>
      <c r="T314" s="1">
        <v>1125</v>
      </c>
      <c r="U314" s="1">
        <v>11137.5</v>
      </c>
      <c r="V314" s="1">
        <v>33412.5</v>
      </c>
    </row>
    <row r="315" spans="1:22" x14ac:dyDescent="0.55000000000000004">
      <c r="A315" t="s">
        <v>112</v>
      </c>
      <c r="B315" t="s">
        <v>23</v>
      </c>
      <c r="C315" t="s">
        <v>24</v>
      </c>
      <c r="D315" t="s">
        <v>113</v>
      </c>
      <c r="E315" t="s">
        <v>44</v>
      </c>
      <c r="F315" t="s">
        <v>111</v>
      </c>
      <c r="G315" t="s">
        <v>46</v>
      </c>
      <c r="H315" t="s">
        <v>47</v>
      </c>
      <c r="I315">
        <v>3521005</v>
      </c>
      <c r="J315">
        <v>2021</v>
      </c>
      <c r="K315">
        <v>2</v>
      </c>
      <c r="L315" t="s">
        <v>31</v>
      </c>
      <c r="M315">
        <v>130</v>
      </c>
      <c r="N315">
        <v>1.5</v>
      </c>
      <c r="O315" s="6">
        <v>86.666666666666671</v>
      </c>
      <c r="P315">
        <v>45</v>
      </c>
      <c r="Q315" s="5">
        <v>5850</v>
      </c>
      <c r="R315" s="4">
        <v>0.25</v>
      </c>
      <c r="S315" s="1">
        <v>4387.5</v>
      </c>
      <c r="T315" s="1">
        <v>1462.5</v>
      </c>
    </row>
    <row r="316" spans="1:22" x14ac:dyDescent="0.55000000000000004">
      <c r="A316" t="s">
        <v>112</v>
      </c>
      <c r="B316" t="s">
        <v>23</v>
      </c>
      <c r="C316" t="s">
        <v>24</v>
      </c>
      <c r="D316" t="s">
        <v>113</v>
      </c>
      <c r="E316" t="s">
        <v>44</v>
      </c>
      <c r="F316" t="s">
        <v>111</v>
      </c>
      <c r="G316" t="s">
        <v>46</v>
      </c>
      <c r="H316" t="s">
        <v>47</v>
      </c>
      <c r="I316">
        <v>3521005</v>
      </c>
      <c r="J316">
        <v>2021</v>
      </c>
      <c r="K316">
        <v>3</v>
      </c>
      <c r="L316" t="s">
        <v>32</v>
      </c>
      <c r="M316">
        <v>120</v>
      </c>
      <c r="N316">
        <v>2</v>
      </c>
      <c r="O316" s="6">
        <v>60</v>
      </c>
      <c r="P316">
        <v>45</v>
      </c>
      <c r="Q316" s="5">
        <v>5400</v>
      </c>
      <c r="R316" s="4">
        <v>0.25</v>
      </c>
      <c r="S316" s="1">
        <v>4050</v>
      </c>
      <c r="T316" s="1">
        <v>1350</v>
      </c>
    </row>
    <row r="317" spans="1:22" x14ac:dyDescent="0.55000000000000004">
      <c r="A317" t="s">
        <v>112</v>
      </c>
      <c r="B317" t="s">
        <v>23</v>
      </c>
      <c r="C317" t="s">
        <v>24</v>
      </c>
      <c r="D317" t="s">
        <v>113</v>
      </c>
      <c r="E317" t="s">
        <v>44</v>
      </c>
      <c r="F317" t="s">
        <v>111</v>
      </c>
      <c r="G317" t="s">
        <v>46</v>
      </c>
      <c r="H317" t="s">
        <v>47</v>
      </c>
      <c r="I317">
        <v>3521005</v>
      </c>
      <c r="J317">
        <v>2021</v>
      </c>
      <c r="K317">
        <v>4</v>
      </c>
      <c r="L317" t="s">
        <v>33</v>
      </c>
      <c r="M317">
        <v>110</v>
      </c>
      <c r="N317">
        <v>1.5</v>
      </c>
      <c r="O317" s="6">
        <v>73.333333333333329</v>
      </c>
      <c r="P317">
        <v>45</v>
      </c>
      <c r="Q317" s="5">
        <v>4950</v>
      </c>
      <c r="R317" s="4">
        <v>0.25</v>
      </c>
      <c r="S317" s="1">
        <v>3712.5</v>
      </c>
      <c r="T317" s="1">
        <v>1237.5</v>
      </c>
    </row>
    <row r="318" spans="1:22" x14ac:dyDescent="0.55000000000000004">
      <c r="A318" t="s">
        <v>112</v>
      </c>
      <c r="B318" t="s">
        <v>23</v>
      </c>
      <c r="C318" t="s">
        <v>24</v>
      </c>
      <c r="D318" t="s">
        <v>113</v>
      </c>
      <c r="E318" t="s">
        <v>44</v>
      </c>
      <c r="F318" t="s">
        <v>111</v>
      </c>
      <c r="G318" t="s">
        <v>46</v>
      </c>
      <c r="H318" t="s">
        <v>47</v>
      </c>
      <c r="I318">
        <v>3521005</v>
      </c>
      <c r="J318">
        <v>2021</v>
      </c>
      <c r="K318">
        <v>5</v>
      </c>
      <c r="L318" t="s">
        <v>34</v>
      </c>
      <c r="M318">
        <v>80</v>
      </c>
      <c r="N318">
        <v>2</v>
      </c>
      <c r="O318" s="6">
        <v>40</v>
      </c>
      <c r="P318">
        <v>45</v>
      </c>
      <c r="Q318" s="5">
        <v>3600</v>
      </c>
      <c r="R318" s="4">
        <v>0.25</v>
      </c>
      <c r="S318" s="1">
        <v>2700</v>
      </c>
      <c r="T318" s="1">
        <v>900</v>
      </c>
    </row>
    <row r="319" spans="1:22" x14ac:dyDescent="0.55000000000000004">
      <c r="A319" t="s">
        <v>112</v>
      </c>
      <c r="B319" t="s">
        <v>23</v>
      </c>
      <c r="C319" t="s">
        <v>24</v>
      </c>
      <c r="D319" t="s">
        <v>113</v>
      </c>
      <c r="E319" t="s">
        <v>44</v>
      </c>
      <c r="F319" t="s">
        <v>111</v>
      </c>
      <c r="G319" t="s">
        <v>46</v>
      </c>
      <c r="H319" t="s">
        <v>47</v>
      </c>
      <c r="I319">
        <v>3521005</v>
      </c>
      <c r="J319">
        <v>2021</v>
      </c>
      <c r="K319">
        <v>6</v>
      </c>
      <c r="L319" t="s">
        <v>35</v>
      </c>
      <c r="M319">
        <v>40</v>
      </c>
      <c r="N319">
        <v>1</v>
      </c>
      <c r="O319" s="6">
        <v>40</v>
      </c>
      <c r="P319">
        <v>45</v>
      </c>
      <c r="Q319" s="5">
        <v>1800</v>
      </c>
      <c r="R319" s="4">
        <v>0.25</v>
      </c>
      <c r="S319" s="1">
        <v>1350</v>
      </c>
      <c r="T319" s="1">
        <v>450</v>
      </c>
    </row>
    <row r="320" spans="1:22" x14ac:dyDescent="0.55000000000000004">
      <c r="A320" t="s">
        <v>112</v>
      </c>
      <c r="B320" t="s">
        <v>23</v>
      </c>
      <c r="C320" t="s">
        <v>24</v>
      </c>
      <c r="D320" t="s">
        <v>113</v>
      </c>
      <c r="E320" t="s">
        <v>44</v>
      </c>
      <c r="F320" t="s">
        <v>111</v>
      </c>
      <c r="G320" t="s">
        <v>46</v>
      </c>
      <c r="H320" t="s">
        <v>47</v>
      </c>
      <c r="I320">
        <v>3521005</v>
      </c>
      <c r="J320">
        <v>2021</v>
      </c>
      <c r="K320">
        <v>7</v>
      </c>
      <c r="L320" t="s">
        <v>36</v>
      </c>
      <c r="M320">
        <v>100</v>
      </c>
      <c r="N320">
        <v>1</v>
      </c>
      <c r="O320" s="6">
        <v>100</v>
      </c>
      <c r="P320">
        <v>45</v>
      </c>
      <c r="Q320" s="5">
        <v>4500</v>
      </c>
      <c r="R320" s="4">
        <v>0.25</v>
      </c>
      <c r="S320" s="1">
        <v>3375</v>
      </c>
      <c r="T320" s="1">
        <v>1125</v>
      </c>
    </row>
    <row r="321" spans="1:22" x14ac:dyDescent="0.55000000000000004">
      <c r="A321" t="s">
        <v>112</v>
      </c>
      <c r="B321" t="s">
        <v>23</v>
      </c>
      <c r="C321" t="s">
        <v>24</v>
      </c>
      <c r="D321" t="s">
        <v>113</v>
      </c>
      <c r="E321" t="s">
        <v>44</v>
      </c>
      <c r="F321" t="s">
        <v>111</v>
      </c>
      <c r="G321" t="s">
        <v>46</v>
      </c>
      <c r="H321" t="s">
        <v>47</v>
      </c>
      <c r="I321">
        <v>3521005</v>
      </c>
      <c r="J321">
        <v>2021</v>
      </c>
      <c r="K321">
        <v>8</v>
      </c>
      <c r="L321" t="s">
        <v>37</v>
      </c>
      <c r="M321">
        <v>20</v>
      </c>
      <c r="N321">
        <v>1</v>
      </c>
      <c r="O321" s="6">
        <v>20</v>
      </c>
      <c r="P321">
        <v>45</v>
      </c>
      <c r="Q321" s="5">
        <v>900</v>
      </c>
      <c r="R321" s="4">
        <v>0.25</v>
      </c>
      <c r="S321" s="1">
        <v>675</v>
      </c>
      <c r="T321" s="1">
        <v>225</v>
      </c>
    </row>
    <row r="322" spans="1:22" x14ac:dyDescent="0.55000000000000004">
      <c r="A322" t="s">
        <v>112</v>
      </c>
      <c r="B322" t="s">
        <v>23</v>
      </c>
      <c r="C322" t="s">
        <v>24</v>
      </c>
      <c r="D322" t="s">
        <v>113</v>
      </c>
      <c r="E322" t="s">
        <v>44</v>
      </c>
      <c r="F322" t="s">
        <v>111</v>
      </c>
      <c r="G322" t="s">
        <v>46</v>
      </c>
      <c r="H322" t="s">
        <v>47</v>
      </c>
      <c r="I322">
        <v>3521005</v>
      </c>
      <c r="J322">
        <v>2021</v>
      </c>
      <c r="K322">
        <v>9</v>
      </c>
      <c r="L322" t="s">
        <v>38</v>
      </c>
      <c r="M322">
        <v>30</v>
      </c>
      <c r="N322">
        <v>1</v>
      </c>
      <c r="O322" s="6">
        <v>30</v>
      </c>
      <c r="P322">
        <v>45</v>
      </c>
      <c r="Q322" s="5">
        <v>1350</v>
      </c>
      <c r="R322" s="4">
        <v>0.25</v>
      </c>
      <c r="S322" s="1">
        <v>1012.5</v>
      </c>
      <c r="T322" s="1">
        <v>337.5</v>
      </c>
    </row>
    <row r="323" spans="1:22" x14ac:dyDescent="0.55000000000000004">
      <c r="A323" t="s">
        <v>112</v>
      </c>
      <c r="B323" t="s">
        <v>23</v>
      </c>
      <c r="C323" t="s">
        <v>24</v>
      </c>
      <c r="D323" t="s">
        <v>113</v>
      </c>
      <c r="E323" t="s">
        <v>44</v>
      </c>
      <c r="F323" t="s">
        <v>111</v>
      </c>
      <c r="G323" t="s">
        <v>46</v>
      </c>
      <c r="H323" t="s">
        <v>47</v>
      </c>
      <c r="I323">
        <v>3521005</v>
      </c>
      <c r="J323">
        <v>2021</v>
      </c>
      <c r="K323">
        <v>10</v>
      </c>
      <c r="L323" t="s">
        <v>39</v>
      </c>
      <c r="M323">
        <v>40</v>
      </c>
      <c r="N323">
        <v>1.5</v>
      </c>
      <c r="O323" s="6">
        <v>26.666666666666668</v>
      </c>
      <c r="P323">
        <v>45</v>
      </c>
      <c r="Q323" s="5">
        <v>1800</v>
      </c>
      <c r="R323" s="4">
        <v>0.25</v>
      </c>
      <c r="S323" s="1">
        <v>1350</v>
      </c>
      <c r="T323" s="1">
        <v>450</v>
      </c>
    </row>
    <row r="324" spans="1:22" x14ac:dyDescent="0.55000000000000004">
      <c r="A324" t="s">
        <v>112</v>
      </c>
      <c r="B324" t="s">
        <v>23</v>
      </c>
      <c r="C324" t="s">
        <v>24</v>
      </c>
      <c r="D324" t="s">
        <v>113</v>
      </c>
      <c r="E324" t="s">
        <v>44</v>
      </c>
      <c r="F324" t="s">
        <v>111</v>
      </c>
      <c r="G324" t="s">
        <v>46</v>
      </c>
      <c r="H324" t="s">
        <v>47</v>
      </c>
      <c r="I324">
        <v>3521005</v>
      </c>
      <c r="J324">
        <v>2021</v>
      </c>
      <c r="K324">
        <v>11</v>
      </c>
      <c r="L324" t="s">
        <v>40</v>
      </c>
      <c r="M324">
        <v>110</v>
      </c>
      <c r="N324">
        <v>2</v>
      </c>
      <c r="O324" s="6">
        <v>55</v>
      </c>
      <c r="P324">
        <v>45</v>
      </c>
      <c r="Q324" s="5">
        <v>4950</v>
      </c>
      <c r="R324" s="4">
        <v>0.25</v>
      </c>
      <c r="S324" s="1">
        <v>3712.5</v>
      </c>
      <c r="T324" s="1">
        <v>1237.5</v>
      </c>
    </row>
    <row r="325" spans="1:22" x14ac:dyDescent="0.55000000000000004">
      <c r="A325" t="s">
        <v>112</v>
      </c>
      <c r="B325" t="s">
        <v>23</v>
      </c>
      <c r="C325" t="s">
        <v>24</v>
      </c>
      <c r="D325" t="s">
        <v>113</v>
      </c>
      <c r="E325" t="s">
        <v>44</v>
      </c>
      <c r="F325" t="s">
        <v>111</v>
      </c>
      <c r="G325" t="s">
        <v>46</v>
      </c>
      <c r="H325" t="s">
        <v>47</v>
      </c>
      <c r="I325">
        <v>3521005</v>
      </c>
      <c r="J325">
        <v>2021</v>
      </c>
      <c r="K325">
        <v>12</v>
      </c>
      <c r="L325" t="s">
        <v>41</v>
      </c>
      <c r="M325">
        <v>110</v>
      </c>
      <c r="N325">
        <v>1</v>
      </c>
      <c r="O325" s="6">
        <v>110</v>
      </c>
      <c r="P325">
        <v>45</v>
      </c>
      <c r="Q325" s="5">
        <v>4950</v>
      </c>
      <c r="R325" s="4">
        <v>0.25</v>
      </c>
      <c r="S325" s="1">
        <v>3712.5</v>
      </c>
      <c r="T325" s="1">
        <v>1237.5</v>
      </c>
    </row>
    <row r="326" spans="1:22" x14ac:dyDescent="0.55000000000000004">
      <c r="A326" t="s">
        <v>114</v>
      </c>
      <c r="B326" t="s">
        <v>23</v>
      </c>
      <c r="C326" t="s">
        <v>24</v>
      </c>
      <c r="D326" t="s">
        <v>115</v>
      </c>
      <c r="E326" t="s">
        <v>57</v>
      </c>
      <c r="F326" t="s">
        <v>74</v>
      </c>
      <c r="G326" t="s">
        <v>28</v>
      </c>
      <c r="H326" t="s">
        <v>51</v>
      </c>
      <c r="I326">
        <v>3521005</v>
      </c>
      <c r="J326">
        <v>2021</v>
      </c>
      <c r="K326">
        <v>1</v>
      </c>
      <c r="L326" t="s">
        <v>30</v>
      </c>
      <c r="M326">
        <v>110</v>
      </c>
      <c r="N326">
        <v>2</v>
      </c>
      <c r="O326" s="6">
        <v>55</v>
      </c>
      <c r="P326">
        <v>25</v>
      </c>
      <c r="Q326" s="5">
        <v>2750</v>
      </c>
      <c r="R326" s="4">
        <v>0.15</v>
      </c>
      <c r="S326" s="1">
        <v>2337.5</v>
      </c>
      <c r="T326" s="1">
        <v>412.5</v>
      </c>
      <c r="U326" s="1">
        <v>3825</v>
      </c>
      <c r="V326" s="1">
        <v>21675</v>
      </c>
    </row>
    <row r="327" spans="1:22" x14ac:dyDescent="0.55000000000000004">
      <c r="A327" t="s">
        <v>114</v>
      </c>
      <c r="B327" t="s">
        <v>23</v>
      </c>
      <c r="C327" t="s">
        <v>24</v>
      </c>
      <c r="D327" t="s">
        <v>115</v>
      </c>
      <c r="E327" t="s">
        <v>57</v>
      </c>
      <c r="F327" t="s">
        <v>74</v>
      </c>
      <c r="G327" t="s">
        <v>28</v>
      </c>
      <c r="H327" t="s">
        <v>51</v>
      </c>
      <c r="I327">
        <v>3521005</v>
      </c>
      <c r="J327">
        <v>2021</v>
      </c>
      <c r="K327">
        <v>2</v>
      </c>
      <c r="L327" t="s">
        <v>31</v>
      </c>
      <c r="M327">
        <v>110</v>
      </c>
      <c r="N327">
        <v>1.5</v>
      </c>
      <c r="O327" s="6">
        <v>73.333333333333329</v>
      </c>
      <c r="P327">
        <v>25</v>
      </c>
      <c r="Q327" s="5">
        <v>2750</v>
      </c>
      <c r="R327" s="4">
        <v>0.15</v>
      </c>
      <c r="S327" s="1">
        <v>2337.5</v>
      </c>
      <c r="T327" s="1">
        <v>412.5</v>
      </c>
    </row>
    <row r="328" spans="1:22" x14ac:dyDescent="0.55000000000000004">
      <c r="A328" t="s">
        <v>114</v>
      </c>
      <c r="B328" t="s">
        <v>23</v>
      </c>
      <c r="C328" t="s">
        <v>24</v>
      </c>
      <c r="D328" t="s">
        <v>115</v>
      </c>
      <c r="E328" t="s">
        <v>57</v>
      </c>
      <c r="F328" t="s">
        <v>74</v>
      </c>
      <c r="G328" t="s">
        <v>28</v>
      </c>
      <c r="H328" t="s">
        <v>51</v>
      </c>
      <c r="I328">
        <v>3521005</v>
      </c>
      <c r="J328">
        <v>2021</v>
      </c>
      <c r="K328">
        <v>3</v>
      </c>
      <c r="L328" t="s">
        <v>32</v>
      </c>
      <c r="M328">
        <v>40</v>
      </c>
      <c r="N328">
        <v>1.5</v>
      </c>
      <c r="O328" s="6">
        <v>26.666666666666668</v>
      </c>
      <c r="P328">
        <v>25</v>
      </c>
      <c r="Q328" s="5">
        <v>1000</v>
      </c>
      <c r="R328" s="4">
        <v>0.15</v>
      </c>
      <c r="S328" s="1">
        <v>850</v>
      </c>
      <c r="T328" s="1">
        <v>150</v>
      </c>
    </row>
    <row r="329" spans="1:22" x14ac:dyDescent="0.55000000000000004">
      <c r="A329" t="s">
        <v>114</v>
      </c>
      <c r="B329" t="s">
        <v>23</v>
      </c>
      <c r="C329" t="s">
        <v>24</v>
      </c>
      <c r="D329" t="s">
        <v>115</v>
      </c>
      <c r="E329" t="s">
        <v>57</v>
      </c>
      <c r="F329" t="s">
        <v>74</v>
      </c>
      <c r="G329" t="s">
        <v>28</v>
      </c>
      <c r="H329" t="s">
        <v>51</v>
      </c>
      <c r="I329">
        <v>3521005</v>
      </c>
      <c r="J329">
        <v>2021</v>
      </c>
      <c r="K329">
        <v>4</v>
      </c>
      <c r="L329" t="s">
        <v>33</v>
      </c>
      <c r="M329">
        <v>70</v>
      </c>
      <c r="N329">
        <v>1</v>
      </c>
      <c r="O329" s="6">
        <v>70</v>
      </c>
      <c r="P329">
        <v>25</v>
      </c>
      <c r="Q329" s="5">
        <v>1750</v>
      </c>
      <c r="R329" s="4">
        <v>0.15</v>
      </c>
      <c r="S329" s="1">
        <v>1487.5</v>
      </c>
      <c r="T329" s="1">
        <v>262.5</v>
      </c>
    </row>
    <row r="330" spans="1:22" x14ac:dyDescent="0.55000000000000004">
      <c r="A330" t="s">
        <v>114</v>
      </c>
      <c r="B330" t="s">
        <v>23</v>
      </c>
      <c r="C330" t="s">
        <v>24</v>
      </c>
      <c r="D330" t="s">
        <v>115</v>
      </c>
      <c r="E330" t="s">
        <v>57</v>
      </c>
      <c r="F330" t="s">
        <v>74</v>
      </c>
      <c r="G330" t="s">
        <v>28</v>
      </c>
      <c r="H330" t="s">
        <v>51</v>
      </c>
      <c r="I330">
        <v>3521005</v>
      </c>
      <c r="J330">
        <v>2021</v>
      </c>
      <c r="K330">
        <v>5</v>
      </c>
      <c r="L330" t="s">
        <v>34</v>
      </c>
      <c r="M330">
        <v>30</v>
      </c>
      <c r="N330">
        <v>1</v>
      </c>
      <c r="O330" s="6">
        <v>30</v>
      </c>
      <c r="P330">
        <v>25</v>
      </c>
      <c r="Q330" s="5">
        <v>750</v>
      </c>
      <c r="R330" s="4">
        <v>0.15</v>
      </c>
      <c r="S330" s="1">
        <v>637.5</v>
      </c>
      <c r="T330" s="1">
        <v>112.5</v>
      </c>
    </row>
    <row r="331" spans="1:22" x14ac:dyDescent="0.55000000000000004">
      <c r="A331" t="s">
        <v>114</v>
      </c>
      <c r="B331" t="s">
        <v>23</v>
      </c>
      <c r="C331" t="s">
        <v>24</v>
      </c>
      <c r="D331" t="s">
        <v>115</v>
      </c>
      <c r="E331" t="s">
        <v>57</v>
      </c>
      <c r="F331" t="s">
        <v>74</v>
      </c>
      <c r="G331" t="s">
        <v>28</v>
      </c>
      <c r="H331" t="s">
        <v>51</v>
      </c>
      <c r="I331">
        <v>3521005</v>
      </c>
      <c r="J331">
        <v>2021</v>
      </c>
      <c r="K331">
        <v>6</v>
      </c>
      <c r="L331" t="s">
        <v>35</v>
      </c>
      <c r="M331">
        <v>160</v>
      </c>
      <c r="N331">
        <v>1.5</v>
      </c>
      <c r="O331" s="6">
        <v>106.66666666666667</v>
      </c>
      <c r="P331">
        <v>25</v>
      </c>
      <c r="Q331" s="5">
        <v>4000</v>
      </c>
      <c r="R331" s="4">
        <v>0.15</v>
      </c>
      <c r="S331" s="1">
        <v>3400</v>
      </c>
      <c r="T331" s="1">
        <v>600</v>
      </c>
    </row>
    <row r="332" spans="1:22" x14ac:dyDescent="0.55000000000000004">
      <c r="A332" t="s">
        <v>114</v>
      </c>
      <c r="B332" t="s">
        <v>23</v>
      </c>
      <c r="C332" t="s">
        <v>24</v>
      </c>
      <c r="D332" t="s">
        <v>115</v>
      </c>
      <c r="E332" t="s">
        <v>57</v>
      </c>
      <c r="F332" t="s">
        <v>74</v>
      </c>
      <c r="G332" t="s">
        <v>28</v>
      </c>
      <c r="H332" t="s">
        <v>51</v>
      </c>
      <c r="I332">
        <v>3521005</v>
      </c>
      <c r="J332">
        <v>2021</v>
      </c>
      <c r="K332">
        <v>7</v>
      </c>
      <c r="L332" t="s">
        <v>36</v>
      </c>
      <c r="M332">
        <v>70</v>
      </c>
      <c r="N332">
        <v>1</v>
      </c>
      <c r="O332" s="6">
        <v>70</v>
      </c>
      <c r="P332">
        <v>25</v>
      </c>
      <c r="Q332" s="5">
        <v>1750</v>
      </c>
      <c r="R332" s="4">
        <v>0.15</v>
      </c>
      <c r="S332" s="1">
        <v>1487.5</v>
      </c>
      <c r="T332" s="1">
        <v>262.5</v>
      </c>
    </row>
    <row r="333" spans="1:22" x14ac:dyDescent="0.55000000000000004">
      <c r="A333" t="s">
        <v>114</v>
      </c>
      <c r="B333" t="s">
        <v>23</v>
      </c>
      <c r="C333" t="s">
        <v>24</v>
      </c>
      <c r="D333" t="s">
        <v>115</v>
      </c>
      <c r="E333" t="s">
        <v>57</v>
      </c>
      <c r="F333" t="s">
        <v>74</v>
      </c>
      <c r="G333" t="s">
        <v>28</v>
      </c>
      <c r="H333" t="s">
        <v>51</v>
      </c>
      <c r="I333">
        <v>3521005</v>
      </c>
      <c r="J333">
        <v>2021</v>
      </c>
      <c r="K333">
        <v>8</v>
      </c>
      <c r="L333" t="s">
        <v>37</v>
      </c>
      <c r="M333">
        <v>120</v>
      </c>
      <c r="N333">
        <v>1</v>
      </c>
      <c r="O333" s="6">
        <v>120</v>
      </c>
      <c r="P333">
        <v>25</v>
      </c>
      <c r="Q333" s="5">
        <v>3000</v>
      </c>
      <c r="R333" s="4">
        <v>0.15</v>
      </c>
      <c r="S333" s="1">
        <v>2550</v>
      </c>
      <c r="T333" s="1">
        <v>450</v>
      </c>
    </row>
    <row r="334" spans="1:22" x14ac:dyDescent="0.55000000000000004">
      <c r="A334" t="s">
        <v>114</v>
      </c>
      <c r="B334" t="s">
        <v>23</v>
      </c>
      <c r="C334" t="s">
        <v>24</v>
      </c>
      <c r="D334" t="s">
        <v>115</v>
      </c>
      <c r="E334" t="s">
        <v>57</v>
      </c>
      <c r="F334" t="s">
        <v>74</v>
      </c>
      <c r="G334" t="s">
        <v>28</v>
      </c>
      <c r="H334" t="s">
        <v>51</v>
      </c>
      <c r="I334">
        <v>3521005</v>
      </c>
      <c r="J334">
        <v>2021</v>
      </c>
      <c r="K334">
        <v>9</v>
      </c>
      <c r="L334" t="s">
        <v>38</v>
      </c>
      <c r="M334">
        <v>60</v>
      </c>
      <c r="N334">
        <v>1.5</v>
      </c>
      <c r="O334" s="6">
        <v>40</v>
      </c>
      <c r="P334">
        <v>25</v>
      </c>
      <c r="Q334" s="5">
        <v>1500</v>
      </c>
      <c r="R334" s="4">
        <v>0.15</v>
      </c>
      <c r="S334" s="1">
        <v>1275</v>
      </c>
      <c r="T334" s="1">
        <v>225</v>
      </c>
    </row>
    <row r="335" spans="1:22" x14ac:dyDescent="0.55000000000000004">
      <c r="A335" t="s">
        <v>114</v>
      </c>
      <c r="B335" t="s">
        <v>23</v>
      </c>
      <c r="C335" t="s">
        <v>24</v>
      </c>
      <c r="D335" t="s">
        <v>115</v>
      </c>
      <c r="E335" t="s">
        <v>57</v>
      </c>
      <c r="F335" t="s">
        <v>74</v>
      </c>
      <c r="G335" t="s">
        <v>28</v>
      </c>
      <c r="H335" t="s">
        <v>51</v>
      </c>
      <c r="I335">
        <v>3521005</v>
      </c>
      <c r="J335">
        <v>2021</v>
      </c>
      <c r="K335">
        <v>10</v>
      </c>
      <c r="L335" t="s">
        <v>39</v>
      </c>
      <c r="M335">
        <v>140</v>
      </c>
      <c r="N335">
        <v>1</v>
      </c>
      <c r="O335" s="6">
        <v>140</v>
      </c>
      <c r="P335">
        <v>25</v>
      </c>
      <c r="Q335" s="5">
        <v>3500</v>
      </c>
      <c r="R335" s="4">
        <v>0.15</v>
      </c>
      <c r="S335" s="1">
        <v>2975</v>
      </c>
      <c r="T335" s="1">
        <v>525</v>
      </c>
    </row>
    <row r="336" spans="1:22" x14ac:dyDescent="0.55000000000000004">
      <c r="A336" t="s">
        <v>114</v>
      </c>
      <c r="B336" t="s">
        <v>23</v>
      </c>
      <c r="C336" t="s">
        <v>24</v>
      </c>
      <c r="D336" t="s">
        <v>115</v>
      </c>
      <c r="E336" t="s">
        <v>57</v>
      </c>
      <c r="F336" t="s">
        <v>74</v>
      </c>
      <c r="G336" t="s">
        <v>28</v>
      </c>
      <c r="H336" t="s">
        <v>51</v>
      </c>
      <c r="I336">
        <v>3521005</v>
      </c>
      <c r="J336">
        <v>2021</v>
      </c>
      <c r="K336">
        <v>11</v>
      </c>
      <c r="L336" t="s">
        <v>40</v>
      </c>
      <c r="M336">
        <v>90</v>
      </c>
      <c r="N336">
        <v>1</v>
      </c>
      <c r="O336" s="6">
        <v>90</v>
      </c>
      <c r="P336">
        <v>25</v>
      </c>
      <c r="Q336" s="5">
        <v>2250</v>
      </c>
      <c r="R336" s="4">
        <v>0.15</v>
      </c>
      <c r="S336" s="1">
        <v>1912.5</v>
      </c>
      <c r="T336" s="1">
        <v>337.5</v>
      </c>
    </row>
    <row r="337" spans="1:22" x14ac:dyDescent="0.55000000000000004">
      <c r="A337" t="s">
        <v>114</v>
      </c>
      <c r="B337" t="s">
        <v>23</v>
      </c>
      <c r="C337" t="s">
        <v>24</v>
      </c>
      <c r="D337" t="s">
        <v>115</v>
      </c>
      <c r="E337" t="s">
        <v>57</v>
      </c>
      <c r="F337" t="s">
        <v>74</v>
      </c>
      <c r="G337" t="s">
        <v>28</v>
      </c>
      <c r="H337" t="s">
        <v>51</v>
      </c>
      <c r="I337">
        <v>3521005</v>
      </c>
      <c r="J337">
        <v>2021</v>
      </c>
      <c r="K337">
        <v>12</v>
      </c>
      <c r="L337" t="s">
        <v>41</v>
      </c>
      <c r="M337">
        <v>20</v>
      </c>
      <c r="N337">
        <v>1</v>
      </c>
      <c r="O337" s="6">
        <v>20</v>
      </c>
      <c r="P337">
        <v>25</v>
      </c>
      <c r="Q337" s="5">
        <v>500</v>
      </c>
      <c r="R337" s="4">
        <v>0.15</v>
      </c>
      <c r="S337" s="1">
        <v>425</v>
      </c>
      <c r="T337" s="1">
        <v>75</v>
      </c>
    </row>
    <row r="338" spans="1:22" x14ac:dyDescent="0.55000000000000004">
      <c r="A338" t="s">
        <v>116</v>
      </c>
      <c r="B338" t="s">
        <v>23</v>
      </c>
      <c r="C338" t="s">
        <v>24</v>
      </c>
      <c r="D338" t="s">
        <v>117</v>
      </c>
      <c r="E338" t="s">
        <v>44</v>
      </c>
      <c r="F338" t="s">
        <v>66</v>
      </c>
      <c r="G338" t="s">
        <v>46</v>
      </c>
      <c r="H338" t="s">
        <v>47</v>
      </c>
      <c r="I338">
        <v>3521005</v>
      </c>
      <c r="J338">
        <v>2021</v>
      </c>
      <c r="K338">
        <v>1</v>
      </c>
      <c r="L338" t="s">
        <v>30</v>
      </c>
      <c r="M338">
        <v>160</v>
      </c>
      <c r="N338">
        <v>1</v>
      </c>
      <c r="O338" s="6">
        <v>160</v>
      </c>
      <c r="P338">
        <v>45</v>
      </c>
      <c r="Q338" s="5">
        <v>7200</v>
      </c>
      <c r="R338" s="4">
        <v>0.25</v>
      </c>
      <c r="S338" s="1">
        <v>5400</v>
      </c>
      <c r="T338" s="1">
        <v>1800</v>
      </c>
      <c r="U338" s="1">
        <v>11250</v>
      </c>
      <c r="V338" s="1">
        <v>33750</v>
      </c>
    </row>
    <row r="339" spans="1:22" x14ac:dyDescent="0.55000000000000004">
      <c r="A339" t="s">
        <v>116</v>
      </c>
      <c r="B339" t="s">
        <v>23</v>
      </c>
      <c r="C339" t="s">
        <v>24</v>
      </c>
      <c r="D339" t="s">
        <v>117</v>
      </c>
      <c r="E339" t="s">
        <v>44</v>
      </c>
      <c r="F339" t="s">
        <v>66</v>
      </c>
      <c r="G339" t="s">
        <v>46</v>
      </c>
      <c r="H339" t="s">
        <v>47</v>
      </c>
      <c r="I339">
        <v>3521005</v>
      </c>
      <c r="J339">
        <v>2021</v>
      </c>
      <c r="K339">
        <v>2</v>
      </c>
      <c r="L339" t="s">
        <v>31</v>
      </c>
      <c r="M339">
        <v>20</v>
      </c>
      <c r="N339">
        <v>1</v>
      </c>
      <c r="O339" s="6">
        <v>20</v>
      </c>
      <c r="P339">
        <v>45</v>
      </c>
      <c r="Q339" s="5">
        <v>900</v>
      </c>
      <c r="R339" s="4">
        <v>0.25</v>
      </c>
      <c r="S339" s="1">
        <v>675</v>
      </c>
      <c r="T339" s="1">
        <v>225</v>
      </c>
    </row>
    <row r="340" spans="1:22" x14ac:dyDescent="0.55000000000000004">
      <c r="A340" t="s">
        <v>116</v>
      </c>
      <c r="B340" t="s">
        <v>23</v>
      </c>
      <c r="C340" t="s">
        <v>24</v>
      </c>
      <c r="D340" t="s">
        <v>117</v>
      </c>
      <c r="E340" t="s">
        <v>44</v>
      </c>
      <c r="F340" t="s">
        <v>66</v>
      </c>
      <c r="G340" t="s">
        <v>46</v>
      </c>
      <c r="H340" t="s">
        <v>47</v>
      </c>
      <c r="I340">
        <v>3521005</v>
      </c>
      <c r="J340">
        <v>2021</v>
      </c>
      <c r="K340">
        <v>3</v>
      </c>
      <c r="L340" t="s">
        <v>32</v>
      </c>
      <c r="M340">
        <v>120</v>
      </c>
      <c r="N340">
        <v>2</v>
      </c>
      <c r="O340" s="6">
        <v>60</v>
      </c>
      <c r="P340">
        <v>45</v>
      </c>
      <c r="Q340" s="5">
        <v>5400</v>
      </c>
      <c r="R340" s="4">
        <v>0.25</v>
      </c>
      <c r="S340" s="1">
        <v>4050</v>
      </c>
      <c r="T340" s="1">
        <v>1350</v>
      </c>
    </row>
    <row r="341" spans="1:22" x14ac:dyDescent="0.55000000000000004">
      <c r="A341" t="s">
        <v>116</v>
      </c>
      <c r="B341" t="s">
        <v>23</v>
      </c>
      <c r="C341" t="s">
        <v>24</v>
      </c>
      <c r="D341" t="s">
        <v>117</v>
      </c>
      <c r="E341" t="s">
        <v>44</v>
      </c>
      <c r="F341" t="s">
        <v>66</v>
      </c>
      <c r="G341" t="s">
        <v>46</v>
      </c>
      <c r="H341" t="s">
        <v>47</v>
      </c>
      <c r="I341">
        <v>3521005</v>
      </c>
      <c r="J341">
        <v>2021</v>
      </c>
      <c r="K341">
        <v>4</v>
      </c>
      <c r="L341" t="s">
        <v>33</v>
      </c>
      <c r="M341">
        <v>40</v>
      </c>
      <c r="N341">
        <v>2</v>
      </c>
      <c r="O341" s="6">
        <v>20</v>
      </c>
      <c r="P341">
        <v>45</v>
      </c>
      <c r="Q341" s="5">
        <v>1800</v>
      </c>
      <c r="R341" s="4">
        <v>0.25</v>
      </c>
      <c r="S341" s="1">
        <v>1350</v>
      </c>
      <c r="T341" s="1">
        <v>450</v>
      </c>
    </row>
    <row r="342" spans="1:22" x14ac:dyDescent="0.55000000000000004">
      <c r="A342" t="s">
        <v>116</v>
      </c>
      <c r="B342" t="s">
        <v>23</v>
      </c>
      <c r="C342" t="s">
        <v>24</v>
      </c>
      <c r="D342" t="s">
        <v>117</v>
      </c>
      <c r="E342" t="s">
        <v>44</v>
      </c>
      <c r="F342" t="s">
        <v>66</v>
      </c>
      <c r="G342" t="s">
        <v>46</v>
      </c>
      <c r="H342" t="s">
        <v>47</v>
      </c>
      <c r="I342">
        <v>3521005</v>
      </c>
      <c r="J342">
        <v>2021</v>
      </c>
      <c r="K342">
        <v>5</v>
      </c>
      <c r="L342" t="s">
        <v>34</v>
      </c>
      <c r="M342">
        <v>120</v>
      </c>
      <c r="N342">
        <v>2</v>
      </c>
      <c r="O342" s="6">
        <v>60</v>
      </c>
      <c r="P342">
        <v>45</v>
      </c>
      <c r="Q342" s="5">
        <v>5400</v>
      </c>
      <c r="R342" s="4">
        <v>0.25</v>
      </c>
      <c r="S342" s="1">
        <v>4050</v>
      </c>
      <c r="T342" s="1">
        <v>1350</v>
      </c>
    </row>
    <row r="343" spans="1:22" x14ac:dyDescent="0.55000000000000004">
      <c r="A343" t="s">
        <v>116</v>
      </c>
      <c r="B343" t="s">
        <v>23</v>
      </c>
      <c r="C343" t="s">
        <v>24</v>
      </c>
      <c r="D343" t="s">
        <v>117</v>
      </c>
      <c r="E343" t="s">
        <v>44</v>
      </c>
      <c r="F343" t="s">
        <v>66</v>
      </c>
      <c r="G343" t="s">
        <v>46</v>
      </c>
      <c r="H343" t="s">
        <v>47</v>
      </c>
      <c r="I343">
        <v>3521005</v>
      </c>
      <c r="J343">
        <v>2021</v>
      </c>
      <c r="K343">
        <v>6</v>
      </c>
      <c r="L343" t="s">
        <v>35</v>
      </c>
      <c r="M343">
        <v>60</v>
      </c>
      <c r="N343">
        <v>1.5</v>
      </c>
      <c r="O343" s="6">
        <v>40</v>
      </c>
      <c r="P343">
        <v>45</v>
      </c>
      <c r="Q343" s="5">
        <v>2700</v>
      </c>
      <c r="R343" s="4">
        <v>0.25</v>
      </c>
      <c r="S343" s="1">
        <v>2025</v>
      </c>
      <c r="T343" s="1">
        <v>675</v>
      </c>
    </row>
    <row r="344" spans="1:22" x14ac:dyDescent="0.55000000000000004">
      <c r="A344" t="s">
        <v>116</v>
      </c>
      <c r="B344" t="s">
        <v>23</v>
      </c>
      <c r="C344" t="s">
        <v>24</v>
      </c>
      <c r="D344" t="s">
        <v>117</v>
      </c>
      <c r="E344" t="s">
        <v>44</v>
      </c>
      <c r="F344" t="s">
        <v>66</v>
      </c>
      <c r="G344" t="s">
        <v>46</v>
      </c>
      <c r="H344" t="s">
        <v>47</v>
      </c>
      <c r="I344">
        <v>3521005</v>
      </c>
      <c r="J344">
        <v>2021</v>
      </c>
      <c r="K344">
        <v>7</v>
      </c>
      <c r="L344" t="s">
        <v>36</v>
      </c>
      <c r="M344">
        <v>60</v>
      </c>
      <c r="N344">
        <v>1.5</v>
      </c>
      <c r="O344" s="6">
        <v>40</v>
      </c>
      <c r="P344">
        <v>45</v>
      </c>
      <c r="Q344" s="5">
        <v>2700</v>
      </c>
      <c r="R344" s="4">
        <v>0.25</v>
      </c>
      <c r="S344" s="1">
        <v>2025</v>
      </c>
      <c r="T344" s="1">
        <v>675</v>
      </c>
    </row>
    <row r="345" spans="1:22" x14ac:dyDescent="0.55000000000000004">
      <c r="A345" t="s">
        <v>116</v>
      </c>
      <c r="B345" t="s">
        <v>23</v>
      </c>
      <c r="C345" t="s">
        <v>24</v>
      </c>
      <c r="D345" t="s">
        <v>117</v>
      </c>
      <c r="E345" t="s">
        <v>44</v>
      </c>
      <c r="F345" t="s">
        <v>66</v>
      </c>
      <c r="G345" t="s">
        <v>46</v>
      </c>
      <c r="H345" t="s">
        <v>47</v>
      </c>
      <c r="I345">
        <v>3521005</v>
      </c>
      <c r="J345">
        <v>2021</v>
      </c>
      <c r="K345">
        <v>8</v>
      </c>
      <c r="L345" t="s">
        <v>37</v>
      </c>
      <c r="M345">
        <v>160</v>
      </c>
      <c r="N345">
        <v>2</v>
      </c>
      <c r="O345" s="6">
        <v>80</v>
      </c>
      <c r="P345">
        <v>45</v>
      </c>
      <c r="Q345" s="5">
        <v>7200</v>
      </c>
      <c r="R345" s="4">
        <v>0.25</v>
      </c>
      <c r="S345" s="1">
        <v>5400</v>
      </c>
      <c r="T345" s="1">
        <v>1800</v>
      </c>
    </row>
    <row r="346" spans="1:22" x14ac:dyDescent="0.55000000000000004">
      <c r="A346" t="s">
        <v>116</v>
      </c>
      <c r="B346" t="s">
        <v>23</v>
      </c>
      <c r="C346" t="s">
        <v>24</v>
      </c>
      <c r="D346" t="s">
        <v>117</v>
      </c>
      <c r="E346" t="s">
        <v>44</v>
      </c>
      <c r="F346" t="s">
        <v>66</v>
      </c>
      <c r="G346" t="s">
        <v>46</v>
      </c>
      <c r="H346" t="s">
        <v>47</v>
      </c>
      <c r="I346">
        <v>3521005</v>
      </c>
      <c r="J346">
        <v>2021</v>
      </c>
      <c r="K346">
        <v>9</v>
      </c>
      <c r="L346" t="s">
        <v>38</v>
      </c>
      <c r="M346">
        <v>30</v>
      </c>
      <c r="N346">
        <v>1</v>
      </c>
      <c r="O346" s="6">
        <v>30</v>
      </c>
      <c r="P346">
        <v>45</v>
      </c>
      <c r="Q346" s="5">
        <v>1350</v>
      </c>
      <c r="R346" s="4">
        <v>0.25</v>
      </c>
      <c r="S346" s="1">
        <v>1012.5</v>
      </c>
      <c r="T346" s="1">
        <v>337.5</v>
      </c>
    </row>
    <row r="347" spans="1:22" x14ac:dyDescent="0.55000000000000004">
      <c r="A347" t="s">
        <v>116</v>
      </c>
      <c r="B347" t="s">
        <v>23</v>
      </c>
      <c r="C347" t="s">
        <v>24</v>
      </c>
      <c r="D347" t="s">
        <v>117</v>
      </c>
      <c r="E347" t="s">
        <v>44</v>
      </c>
      <c r="F347" t="s">
        <v>66</v>
      </c>
      <c r="G347" t="s">
        <v>46</v>
      </c>
      <c r="H347" t="s">
        <v>47</v>
      </c>
      <c r="I347">
        <v>3521005</v>
      </c>
      <c r="J347">
        <v>2021</v>
      </c>
      <c r="K347">
        <v>10</v>
      </c>
      <c r="L347" t="s">
        <v>39</v>
      </c>
      <c r="M347">
        <v>30</v>
      </c>
      <c r="N347">
        <v>1.5</v>
      </c>
      <c r="O347" s="6">
        <v>20</v>
      </c>
      <c r="P347">
        <v>45</v>
      </c>
      <c r="Q347" s="5">
        <v>1350</v>
      </c>
      <c r="R347" s="4">
        <v>0.25</v>
      </c>
      <c r="S347" s="1">
        <v>1012.5</v>
      </c>
      <c r="T347" s="1">
        <v>337.5</v>
      </c>
    </row>
    <row r="348" spans="1:22" x14ac:dyDescent="0.55000000000000004">
      <c r="A348" t="s">
        <v>116</v>
      </c>
      <c r="B348" t="s">
        <v>23</v>
      </c>
      <c r="C348" t="s">
        <v>24</v>
      </c>
      <c r="D348" t="s">
        <v>117</v>
      </c>
      <c r="E348" t="s">
        <v>44</v>
      </c>
      <c r="F348" t="s">
        <v>66</v>
      </c>
      <c r="G348" t="s">
        <v>46</v>
      </c>
      <c r="H348" t="s">
        <v>47</v>
      </c>
      <c r="I348">
        <v>3521005</v>
      </c>
      <c r="J348">
        <v>2021</v>
      </c>
      <c r="K348">
        <v>11</v>
      </c>
      <c r="L348" t="s">
        <v>40</v>
      </c>
      <c r="M348">
        <v>90</v>
      </c>
      <c r="N348">
        <v>1</v>
      </c>
      <c r="O348" s="6">
        <v>90</v>
      </c>
      <c r="P348">
        <v>45</v>
      </c>
      <c r="Q348" s="5">
        <v>4050</v>
      </c>
      <c r="R348" s="4">
        <v>0.25</v>
      </c>
      <c r="S348" s="1">
        <v>3037.5</v>
      </c>
      <c r="T348" s="1">
        <v>1012.5</v>
      </c>
    </row>
    <row r="349" spans="1:22" x14ac:dyDescent="0.55000000000000004">
      <c r="A349" t="s">
        <v>116</v>
      </c>
      <c r="B349" t="s">
        <v>23</v>
      </c>
      <c r="C349" t="s">
        <v>24</v>
      </c>
      <c r="D349" t="s">
        <v>117</v>
      </c>
      <c r="E349" t="s">
        <v>44</v>
      </c>
      <c r="F349" t="s">
        <v>66</v>
      </c>
      <c r="G349" t="s">
        <v>46</v>
      </c>
      <c r="H349" t="s">
        <v>47</v>
      </c>
      <c r="I349">
        <v>3521005</v>
      </c>
      <c r="J349">
        <v>2021</v>
      </c>
      <c r="K349">
        <v>12</v>
      </c>
      <c r="L349" t="s">
        <v>41</v>
      </c>
      <c r="M349">
        <v>110</v>
      </c>
      <c r="N349">
        <v>1.5</v>
      </c>
      <c r="O349" s="6">
        <v>73.333333333333329</v>
      </c>
      <c r="P349">
        <v>45</v>
      </c>
      <c r="Q349" s="5">
        <v>4950</v>
      </c>
      <c r="R349" s="4">
        <v>0.25</v>
      </c>
      <c r="S349" s="1">
        <v>3712.5</v>
      </c>
      <c r="T349" s="1">
        <v>1237.5</v>
      </c>
    </row>
    <row r="350" spans="1:22" x14ac:dyDescent="0.55000000000000004">
      <c r="A350" t="s">
        <v>118</v>
      </c>
      <c r="B350" t="s">
        <v>23</v>
      </c>
      <c r="C350" t="s">
        <v>24</v>
      </c>
      <c r="D350" t="s">
        <v>119</v>
      </c>
      <c r="E350" t="s">
        <v>26</v>
      </c>
      <c r="F350" t="s">
        <v>120</v>
      </c>
      <c r="G350" t="s">
        <v>28</v>
      </c>
      <c r="H350" t="s">
        <v>29</v>
      </c>
      <c r="I350">
        <v>3521005</v>
      </c>
      <c r="J350">
        <v>2021</v>
      </c>
      <c r="K350">
        <v>1</v>
      </c>
      <c r="L350" t="s">
        <v>30</v>
      </c>
      <c r="M350">
        <v>100</v>
      </c>
      <c r="N350">
        <v>1.5</v>
      </c>
      <c r="O350" s="6">
        <v>66.666666666666671</v>
      </c>
      <c r="P350">
        <v>25</v>
      </c>
      <c r="Q350" s="5">
        <v>2500</v>
      </c>
      <c r="R350" s="4">
        <v>0.15</v>
      </c>
      <c r="S350" s="1">
        <v>2125</v>
      </c>
      <c r="T350" s="1">
        <v>375</v>
      </c>
      <c r="U350" s="1">
        <v>4612.5</v>
      </c>
      <c r="V350" s="1">
        <v>26137.5</v>
      </c>
    </row>
    <row r="351" spans="1:22" x14ac:dyDescent="0.55000000000000004">
      <c r="A351" t="s">
        <v>118</v>
      </c>
      <c r="B351" t="s">
        <v>23</v>
      </c>
      <c r="C351" t="s">
        <v>24</v>
      </c>
      <c r="D351" t="s">
        <v>119</v>
      </c>
      <c r="E351" t="s">
        <v>26</v>
      </c>
      <c r="F351" t="s">
        <v>120</v>
      </c>
      <c r="G351" t="s">
        <v>28</v>
      </c>
      <c r="H351" t="s">
        <v>29</v>
      </c>
      <c r="I351">
        <v>3521005</v>
      </c>
      <c r="J351">
        <v>2021</v>
      </c>
      <c r="K351">
        <v>2</v>
      </c>
      <c r="L351" t="s">
        <v>31</v>
      </c>
      <c r="M351">
        <v>90</v>
      </c>
      <c r="N351">
        <v>1.5</v>
      </c>
      <c r="O351" s="6">
        <v>60</v>
      </c>
      <c r="P351">
        <v>25</v>
      </c>
      <c r="Q351" s="5">
        <v>2250</v>
      </c>
      <c r="R351" s="4">
        <v>0.15</v>
      </c>
      <c r="S351" s="1">
        <v>1912.5</v>
      </c>
      <c r="T351" s="1">
        <v>337.5</v>
      </c>
    </row>
    <row r="352" spans="1:22" x14ac:dyDescent="0.55000000000000004">
      <c r="A352" t="s">
        <v>118</v>
      </c>
      <c r="B352" t="s">
        <v>23</v>
      </c>
      <c r="C352" t="s">
        <v>24</v>
      </c>
      <c r="D352" t="s">
        <v>119</v>
      </c>
      <c r="E352" t="s">
        <v>26</v>
      </c>
      <c r="F352" t="s">
        <v>120</v>
      </c>
      <c r="G352" t="s">
        <v>28</v>
      </c>
      <c r="H352" t="s">
        <v>29</v>
      </c>
      <c r="I352">
        <v>3521005</v>
      </c>
      <c r="J352">
        <v>2021</v>
      </c>
      <c r="K352">
        <v>3</v>
      </c>
      <c r="L352" t="s">
        <v>32</v>
      </c>
      <c r="M352">
        <v>80</v>
      </c>
      <c r="N352">
        <v>1</v>
      </c>
      <c r="O352" s="6">
        <v>80</v>
      </c>
      <c r="P352">
        <v>25</v>
      </c>
      <c r="Q352" s="5">
        <v>2000</v>
      </c>
      <c r="R352" s="4">
        <v>0.15</v>
      </c>
      <c r="S352" s="1">
        <v>1700</v>
      </c>
      <c r="T352" s="1">
        <v>300</v>
      </c>
    </row>
    <row r="353" spans="1:22" x14ac:dyDescent="0.55000000000000004">
      <c r="A353" t="s">
        <v>118</v>
      </c>
      <c r="B353" t="s">
        <v>23</v>
      </c>
      <c r="C353" t="s">
        <v>24</v>
      </c>
      <c r="D353" t="s">
        <v>119</v>
      </c>
      <c r="E353" t="s">
        <v>26</v>
      </c>
      <c r="F353" t="s">
        <v>120</v>
      </c>
      <c r="G353" t="s">
        <v>28</v>
      </c>
      <c r="H353" t="s">
        <v>29</v>
      </c>
      <c r="I353">
        <v>3521005</v>
      </c>
      <c r="J353">
        <v>2021</v>
      </c>
      <c r="K353">
        <v>4</v>
      </c>
      <c r="L353" t="s">
        <v>33</v>
      </c>
      <c r="M353">
        <v>160</v>
      </c>
      <c r="N353">
        <v>1.5</v>
      </c>
      <c r="O353" s="6">
        <v>106.66666666666667</v>
      </c>
      <c r="P353">
        <v>25</v>
      </c>
      <c r="Q353" s="5">
        <v>4000</v>
      </c>
      <c r="R353" s="4">
        <v>0.15</v>
      </c>
      <c r="S353" s="1">
        <v>3400</v>
      </c>
      <c r="T353" s="1">
        <v>600</v>
      </c>
    </row>
    <row r="354" spans="1:22" x14ac:dyDescent="0.55000000000000004">
      <c r="A354" t="s">
        <v>118</v>
      </c>
      <c r="B354" t="s">
        <v>23</v>
      </c>
      <c r="C354" t="s">
        <v>24</v>
      </c>
      <c r="D354" t="s">
        <v>119</v>
      </c>
      <c r="E354" t="s">
        <v>26</v>
      </c>
      <c r="F354" t="s">
        <v>120</v>
      </c>
      <c r="G354" t="s">
        <v>28</v>
      </c>
      <c r="H354" t="s">
        <v>29</v>
      </c>
      <c r="I354">
        <v>3521005</v>
      </c>
      <c r="J354">
        <v>2021</v>
      </c>
      <c r="K354">
        <v>5</v>
      </c>
      <c r="L354" t="s">
        <v>34</v>
      </c>
      <c r="M354">
        <v>100</v>
      </c>
      <c r="N354">
        <v>1.5</v>
      </c>
      <c r="O354" s="6">
        <v>66.666666666666671</v>
      </c>
      <c r="P354">
        <v>25</v>
      </c>
      <c r="Q354" s="5">
        <v>2500</v>
      </c>
      <c r="R354" s="4">
        <v>0.15</v>
      </c>
      <c r="S354" s="1">
        <v>2125</v>
      </c>
      <c r="T354" s="1">
        <v>375</v>
      </c>
    </row>
    <row r="355" spans="1:22" x14ac:dyDescent="0.55000000000000004">
      <c r="A355" t="s">
        <v>118</v>
      </c>
      <c r="B355" t="s">
        <v>23</v>
      </c>
      <c r="C355" t="s">
        <v>24</v>
      </c>
      <c r="D355" t="s">
        <v>119</v>
      </c>
      <c r="E355" t="s">
        <v>26</v>
      </c>
      <c r="F355" t="s">
        <v>120</v>
      </c>
      <c r="G355" t="s">
        <v>28</v>
      </c>
      <c r="H355" t="s">
        <v>29</v>
      </c>
      <c r="I355">
        <v>3521005</v>
      </c>
      <c r="J355">
        <v>2021</v>
      </c>
      <c r="K355">
        <v>6</v>
      </c>
      <c r="L355" t="s">
        <v>35</v>
      </c>
      <c r="M355">
        <v>70</v>
      </c>
      <c r="N355">
        <v>1</v>
      </c>
      <c r="O355" s="6">
        <v>70</v>
      </c>
      <c r="P355">
        <v>25</v>
      </c>
      <c r="Q355" s="5">
        <v>1750</v>
      </c>
      <c r="R355" s="4">
        <v>0.15</v>
      </c>
      <c r="S355" s="1">
        <v>1487.5</v>
      </c>
      <c r="T355" s="1">
        <v>262.5</v>
      </c>
    </row>
    <row r="356" spans="1:22" x14ac:dyDescent="0.55000000000000004">
      <c r="A356" t="s">
        <v>118</v>
      </c>
      <c r="B356" t="s">
        <v>23</v>
      </c>
      <c r="C356" t="s">
        <v>24</v>
      </c>
      <c r="D356" t="s">
        <v>119</v>
      </c>
      <c r="E356" t="s">
        <v>26</v>
      </c>
      <c r="F356" t="s">
        <v>120</v>
      </c>
      <c r="G356" t="s">
        <v>28</v>
      </c>
      <c r="H356" t="s">
        <v>29</v>
      </c>
      <c r="I356">
        <v>3521005</v>
      </c>
      <c r="J356">
        <v>2021</v>
      </c>
      <c r="K356">
        <v>7</v>
      </c>
      <c r="L356" t="s">
        <v>36</v>
      </c>
      <c r="M356">
        <v>140</v>
      </c>
      <c r="N356">
        <v>1.5</v>
      </c>
      <c r="O356" s="6">
        <v>93.333333333333329</v>
      </c>
      <c r="P356">
        <v>25</v>
      </c>
      <c r="Q356" s="5">
        <v>3500</v>
      </c>
      <c r="R356" s="4">
        <v>0.15</v>
      </c>
      <c r="S356" s="1">
        <v>2975</v>
      </c>
      <c r="T356" s="1">
        <v>525</v>
      </c>
    </row>
    <row r="357" spans="1:22" x14ac:dyDescent="0.55000000000000004">
      <c r="A357" t="s">
        <v>118</v>
      </c>
      <c r="B357" t="s">
        <v>23</v>
      </c>
      <c r="C357" t="s">
        <v>24</v>
      </c>
      <c r="D357" t="s">
        <v>119</v>
      </c>
      <c r="E357" t="s">
        <v>26</v>
      </c>
      <c r="F357" t="s">
        <v>120</v>
      </c>
      <c r="G357" t="s">
        <v>28</v>
      </c>
      <c r="H357" t="s">
        <v>29</v>
      </c>
      <c r="I357">
        <v>3521005</v>
      </c>
      <c r="J357">
        <v>2021</v>
      </c>
      <c r="K357">
        <v>8</v>
      </c>
      <c r="L357" t="s">
        <v>37</v>
      </c>
      <c r="M357">
        <v>90</v>
      </c>
      <c r="N357">
        <v>2</v>
      </c>
      <c r="O357" s="6">
        <v>45</v>
      </c>
      <c r="P357">
        <v>25</v>
      </c>
      <c r="Q357" s="5">
        <v>2250</v>
      </c>
      <c r="R357" s="4">
        <v>0.15</v>
      </c>
      <c r="S357" s="1">
        <v>1912.5</v>
      </c>
      <c r="T357" s="1">
        <v>337.5</v>
      </c>
    </row>
    <row r="358" spans="1:22" x14ac:dyDescent="0.55000000000000004">
      <c r="A358" t="s">
        <v>118</v>
      </c>
      <c r="B358" t="s">
        <v>23</v>
      </c>
      <c r="C358" t="s">
        <v>24</v>
      </c>
      <c r="D358" t="s">
        <v>119</v>
      </c>
      <c r="E358" t="s">
        <v>26</v>
      </c>
      <c r="F358" t="s">
        <v>120</v>
      </c>
      <c r="G358" t="s">
        <v>28</v>
      </c>
      <c r="H358" t="s">
        <v>29</v>
      </c>
      <c r="I358">
        <v>3521005</v>
      </c>
      <c r="J358">
        <v>2021</v>
      </c>
      <c r="K358">
        <v>9</v>
      </c>
      <c r="L358" t="s">
        <v>38</v>
      </c>
      <c r="M358">
        <v>120</v>
      </c>
      <c r="N358">
        <v>1.5</v>
      </c>
      <c r="O358" s="6">
        <v>80</v>
      </c>
      <c r="P358">
        <v>25</v>
      </c>
      <c r="Q358" s="5">
        <v>3000</v>
      </c>
      <c r="R358" s="4">
        <v>0.15</v>
      </c>
      <c r="S358" s="1">
        <v>2550</v>
      </c>
      <c r="T358" s="1">
        <v>450</v>
      </c>
    </row>
    <row r="359" spans="1:22" x14ac:dyDescent="0.55000000000000004">
      <c r="A359" t="s">
        <v>118</v>
      </c>
      <c r="B359" t="s">
        <v>23</v>
      </c>
      <c r="C359" t="s">
        <v>24</v>
      </c>
      <c r="D359" t="s">
        <v>119</v>
      </c>
      <c r="E359" t="s">
        <v>26</v>
      </c>
      <c r="F359" t="s">
        <v>120</v>
      </c>
      <c r="G359" t="s">
        <v>28</v>
      </c>
      <c r="H359" t="s">
        <v>29</v>
      </c>
      <c r="I359">
        <v>3521005</v>
      </c>
      <c r="J359">
        <v>2021</v>
      </c>
      <c r="K359">
        <v>10</v>
      </c>
      <c r="L359" t="s">
        <v>39</v>
      </c>
      <c r="M359">
        <v>140</v>
      </c>
      <c r="N359">
        <v>1</v>
      </c>
      <c r="O359" s="6">
        <v>140</v>
      </c>
      <c r="P359">
        <v>25</v>
      </c>
      <c r="Q359" s="5">
        <v>3500</v>
      </c>
      <c r="R359" s="4">
        <v>0.15</v>
      </c>
      <c r="S359" s="1">
        <v>2975</v>
      </c>
      <c r="T359" s="1">
        <v>525</v>
      </c>
    </row>
    <row r="360" spans="1:22" x14ac:dyDescent="0.55000000000000004">
      <c r="A360" t="s">
        <v>118</v>
      </c>
      <c r="B360" t="s">
        <v>23</v>
      </c>
      <c r="C360" t="s">
        <v>24</v>
      </c>
      <c r="D360" t="s">
        <v>119</v>
      </c>
      <c r="E360" t="s">
        <v>26</v>
      </c>
      <c r="F360" t="s">
        <v>120</v>
      </c>
      <c r="G360" t="s">
        <v>28</v>
      </c>
      <c r="H360" t="s">
        <v>29</v>
      </c>
      <c r="I360">
        <v>3521005</v>
      </c>
      <c r="J360">
        <v>2021</v>
      </c>
      <c r="K360">
        <v>11</v>
      </c>
      <c r="L360" t="s">
        <v>40</v>
      </c>
      <c r="M360">
        <v>120</v>
      </c>
      <c r="N360">
        <v>1.5</v>
      </c>
      <c r="O360" s="6">
        <v>80</v>
      </c>
      <c r="P360">
        <v>25</v>
      </c>
      <c r="Q360" s="5">
        <v>3000</v>
      </c>
      <c r="R360" s="4">
        <v>0.15</v>
      </c>
      <c r="S360" s="1">
        <v>2550</v>
      </c>
      <c r="T360" s="1">
        <v>450</v>
      </c>
    </row>
    <row r="361" spans="1:22" x14ac:dyDescent="0.55000000000000004">
      <c r="A361" t="s">
        <v>118</v>
      </c>
      <c r="B361" t="s">
        <v>23</v>
      </c>
      <c r="C361" t="s">
        <v>24</v>
      </c>
      <c r="D361" t="s">
        <v>119</v>
      </c>
      <c r="E361" t="s">
        <v>26</v>
      </c>
      <c r="F361" t="s">
        <v>120</v>
      </c>
      <c r="G361" t="s">
        <v>28</v>
      </c>
      <c r="H361" t="s">
        <v>29</v>
      </c>
      <c r="I361">
        <v>3521005</v>
      </c>
      <c r="J361">
        <v>2021</v>
      </c>
      <c r="K361">
        <v>12</v>
      </c>
      <c r="L361" t="s">
        <v>41</v>
      </c>
      <c r="M361">
        <v>20</v>
      </c>
      <c r="N361">
        <v>1</v>
      </c>
      <c r="O361" s="6">
        <v>20</v>
      </c>
      <c r="P361">
        <v>25</v>
      </c>
      <c r="Q361" s="5">
        <v>500</v>
      </c>
      <c r="R361" s="4">
        <v>0.15</v>
      </c>
      <c r="S361" s="1">
        <v>425</v>
      </c>
      <c r="T361" s="1">
        <v>75</v>
      </c>
    </row>
    <row r="362" spans="1:22" x14ac:dyDescent="0.55000000000000004">
      <c r="A362" t="s">
        <v>121</v>
      </c>
      <c r="B362" t="s">
        <v>23</v>
      </c>
      <c r="C362" t="s">
        <v>24</v>
      </c>
      <c r="D362" t="s">
        <v>122</v>
      </c>
      <c r="E362" t="s">
        <v>26</v>
      </c>
      <c r="F362" t="s">
        <v>29</v>
      </c>
      <c r="G362" t="s">
        <v>28</v>
      </c>
      <c r="H362" t="s">
        <v>29</v>
      </c>
      <c r="I362">
        <v>3524001</v>
      </c>
      <c r="J362">
        <v>2021</v>
      </c>
      <c r="K362">
        <v>1</v>
      </c>
      <c r="L362" t="s">
        <v>30</v>
      </c>
      <c r="M362">
        <v>40</v>
      </c>
      <c r="N362">
        <v>2</v>
      </c>
      <c r="O362" s="6">
        <v>20</v>
      </c>
      <c r="P362">
        <v>25</v>
      </c>
      <c r="Q362" s="5">
        <v>1000</v>
      </c>
      <c r="R362" s="4">
        <v>0.15</v>
      </c>
      <c r="S362" s="1">
        <v>850</v>
      </c>
      <c r="T362" s="1">
        <v>150</v>
      </c>
      <c r="U362" s="1">
        <v>3450</v>
      </c>
      <c r="V362" s="1">
        <v>19550</v>
      </c>
    </row>
    <row r="363" spans="1:22" x14ac:dyDescent="0.55000000000000004">
      <c r="A363" t="s">
        <v>121</v>
      </c>
      <c r="B363" t="s">
        <v>23</v>
      </c>
      <c r="C363" t="s">
        <v>24</v>
      </c>
      <c r="D363" t="s">
        <v>122</v>
      </c>
      <c r="E363" t="s">
        <v>26</v>
      </c>
      <c r="F363" t="s">
        <v>29</v>
      </c>
      <c r="G363" t="s">
        <v>28</v>
      </c>
      <c r="H363" t="s">
        <v>29</v>
      </c>
      <c r="I363">
        <v>3524001</v>
      </c>
      <c r="J363">
        <v>2021</v>
      </c>
      <c r="K363">
        <v>2</v>
      </c>
      <c r="L363" t="s">
        <v>31</v>
      </c>
      <c r="M363">
        <v>90</v>
      </c>
      <c r="N363">
        <v>1.5</v>
      </c>
      <c r="O363" s="6">
        <v>60</v>
      </c>
      <c r="P363">
        <v>25</v>
      </c>
      <c r="Q363" s="5">
        <v>2250</v>
      </c>
      <c r="R363" s="4">
        <v>0.15</v>
      </c>
      <c r="S363" s="1">
        <v>1912.5</v>
      </c>
      <c r="T363" s="1">
        <v>337.5</v>
      </c>
    </row>
    <row r="364" spans="1:22" x14ac:dyDescent="0.55000000000000004">
      <c r="A364" t="s">
        <v>121</v>
      </c>
      <c r="B364" t="s">
        <v>23</v>
      </c>
      <c r="C364" t="s">
        <v>24</v>
      </c>
      <c r="D364" t="s">
        <v>122</v>
      </c>
      <c r="E364" t="s">
        <v>26</v>
      </c>
      <c r="F364" t="s">
        <v>29</v>
      </c>
      <c r="G364" t="s">
        <v>28</v>
      </c>
      <c r="H364" t="s">
        <v>29</v>
      </c>
      <c r="I364">
        <v>3524001</v>
      </c>
      <c r="J364">
        <v>2021</v>
      </c>
      <c r="K364">
        <v>3</v>
      </c>
      <c r="L364" t="s">
        <v>32</v>
      </c>
      <c r="M364">
        <v>140</v>
      </c>
      <c r="N364">
        <v>2</v>
      </c>
      <c r="O364" s="6">
        <v>70</v>
      </c>
      <c r="P364">
        <v>25</v>
      </c>
      <c r="Q364" s="5">
        <v>3500</v>
      </c>
      <c r="R364" s="4">
        <v>0.15</v>
      </c>
      <c r="S364" s="1">
        <v>2975</v>
      </c>
      <c r="T364" s="1">
        <v>525</v>
      </c>
    </row>
    <row r="365" spans="1:22" x14ac:dyDescent="0.55000000000000004">
      <c r="A365" t="s">
        <v>121</v>
      </c>
      <c r="B365" t="s">
        <v>23</v>
      </c>
      <c r="C365" t="s">
        <v>24</v>
      </c>
      <c r="D365" t="s">
        <v>122</v>
      </c>
      <c r="E365" t="s">
        <v>26</v>
      </c>
      <c r="F365" t="s">
        <v>29</v>
      </c>
      <c r="G365" t="s">
        <v>28</v>
      </c>
      <c r="H365" t="s">
        <v>29</v>
      </c>
      <c r="I365">
        <v>3524001</v>
      </c>
      <c r="J365">
        <v>2021</v>
      </c>
      <c r="K365">
        <v>4</v>
      </c>
      <c r="L365" t="s">
        <v>33</v>
      </c>
      <c r="M365">
        <v>120</v>
      </c>
      <c r="N365">
        <v>1</v>
      </c>
      <c r="O365" s="6">
        <v>120</v>
      </c>
      <c r="P365">
        <v>25</v>
      </c>
      <c r="Q365" s="5">
        <v>3000</v>
      </c>
      <c r="R365" s="4">
        <v>0.15</v>
      </c>
      <c r="S365" s="1">
        <v>2550</v>
      </c>
      <c r="T365" s="1">
        <v>450</v>
      </c>
    </row>
    <row r="366" spans="1:22" x14ac:dyDescent="0.55000000000000004">
      <c r="A366" t="s">
        <v>121</v>
      </c>
      <c r="B366" t="s">
        <v>23</v>
      </c>
      <c r="C366" t="s">
        <v>24</v>
      </c>
      <c r="D366" t="s">
        <v>122</v>
      </c>
      <c r="E366" t="s">
        <v>26</v>
      </c>
      <c r="F366" t="s">
        <v>29</v>
      </c>
      <c r="G366" t="s">
        <v>28</v>
      </c>
      <c r="H366" t="s">
        <v>29</v>
      </c>
      <c r="I366">
        <v>3524001</v>
      </c>
      <c r="J366">
        <v>2021</v>
      </c>
      <c r="K366">
        <v>5</v>
      </c>
      <c r="L366" t="s">
        <v>34</v>
      </c>
      <c r="M366">
        <v>30</v>
      </c>
      <c r="N366">
        <v>1.5</v>
      </c>
      <c r="O366" s="6">
        <v>20</v>
      </c>
      <c r="P366">
        <v>25</v>
      </c>
      <c r="Q366" s="5">
        <v>750</v>
      </c>
      <c r="R366" s="4">
        <v>0.15</v>
      </c>
      <c r="S366" s="1">
        <v>637.5</v>
      </c>
      <c r="T366" s="1">
        <v>112.5</v>
      </c>
    </row>
    <row r="367" spans="1:22" x14ac:dyDescent="0.55000000000000004">
      <c r="A367" t="s">
        <v>121</v>
      </c>
      <c r="B367" t="s">
        <v>23</v>
      </c>
      <c r="C367" t="s">
        <v>24</v>
      </c>
      <c r="D367" t="s">
        <v>122</v>
      </c>
      <c r="E367" t="s">
        <v>26</v>
      </c>
      <c r="F367" t="s">
        <v>29</v>
      </c>
      <c r="G367" t="s">
        <v>28</v>
      </c>
      <c r="H367" t="s">
        <v>29</v>
      </c>
      <c r="I367">
        <v>3524001</v>
      </c>
      <c r="J367">
        <v>2021</v>
      </c>
      <c r="K367">
        <v>6</v>
      </c>
      <c r="L367" t="s">
        <v>35</v>
      </c>
      <c r="M367">
        <v>30</v>
      </c>
      <c r="N367">
        <v>2</v>
      </c>
      <c r="O367" s="6">
        <v>15</v>
      </c>
      <c r="P367">
        <v>25</v>
      </c>
      <c r="Q367" s="5">
        <v>750</v>
      </c>
      <c r="R367" s="4">
        <v>0.15</v>
      </c>
      <c r="S367" s="1">
        <v>637.5</v>
      </c>
      <c r="T367" s="1">
        <v>112.5</v>
      </c>
    </row>
    <row r="368" spans="1:22" x14ac:dyDescent="0.55000000000000004">
      <c r="A368" t="s">
        <v>121</v>
      </c>
      <c r="B368" t="s">
        <v>23</v>
      </c>
      <c r="C368" t="s">
        <v>24</v>
      </c>
      <c r="D368" t="s">
        <v>122</v>
      </c>
      <c r="E368" t="s">
        <v>26</v>
      </c>
      <c r="F368" t="s">
        <v>29</v>
      </c>
      <c r="G368" t="s">
        <v>28</v>
      </c>
      <c r="H368" t="s">
        <v>29</v>
      </c>
      <c r="I368">
        <v>3524001</v>
      </c>
      <c r="J368">
        <v>2021</v>
      </c>
      <c r="K368">
        <v>7</v>
      </c>
      <c r="L368" t="s">
        <v>36</v>
      </c>
      <c r="M368">
        <v>80</v>
      </c>
      <c r="N368">
        <v>1</v>
      </c>
      <c r="O368" s="6">
        <v>80</v>
      </c>
      <c r="P368">
        <v>25</v>
      </c>
      <c r="Q368" s="5">
        <v>2000</v>
      </c>
      <c r="R368" s="4">
        <v>0.15</v>
      </c>
      <c r="S368" s="1">
        <v>1700</v>
      </c>
      <c r="T368" s="1">
        <v>300</v>
      </c>
    </row>
    <row r="369" spans="1:22" x14ac:dyDescent="0.55000000000000004">
      <c r="A369" t="s">
        <v>121</v>
      </c>
      <c r="B369" t="s">
        <v>23</v>
      </c>
      <c r="C369" t="s">
        <v>24</v>
      </c>
      <c r="D369" t="s">
        <v>122</v>
      </c>
      <c r="E369" t="s">
        <v>26</v>
      </c>
      <c r="F369" t="s">
        <v>29</v>
      </c>
      <c r="G369" t="s">
        <v>28</v>
      </c>
      <c r="H369" t="s">
        <v>29</v>
      </c>
      <c r="I369">
        <v>3524001</v>
      </c>
      <c r="J369">
        <v>2021</v>
      </c>
      <c r="K369">
        <v>8</v>
      </c>
      <c r="L369" t="s">
        <v>37</v>
      </c>
      <c r="M369">
        <v>60</v>
      </c>
      <c r="N369">
        <v>1.5</v>
      </c>
      <c r="O369" s="6">
        <v>40</v>
      </c>
      <c r="P369">
        <v>25</v>
      </c>
      <c r="Q369" s="5">
        <v>1500</v>
      </c>
      <c r="R369" s="4">
        <v>0.15</v>
      </c>
      <c r="S369" s="1">
        <v>1275</v>
      </c>
      <c r="T369" s="1">
        <v>225</v>
      </c>
    </row>
    <row r="370" spans="1:22" x14ac:dyDescent="0.55000000000000004">
      <c r="A370" t="s">
        <v>121</v>
      </c>
      <c r="B370" t="s">
        <v>23</v>
      </c>
      <c r="C370" t="s">
        <v>24</v>
      </c>
      <c r="D370" t="s">
        <v>122</v>
      </c>
      <c r="E370" t="s">
        <v>26</v>
      </c>
      <c r="F370" t="s">
        <v>29</v>
      </c>
      <c r="G370" t="s">
        <v>28</v>
      </c>
      <c r="H370" t="s">
        <v>29</v>
      </c>
      <c r="I370">
        <v>3524001</v>
      </c>
      <c r="J370">
        <v>2021</v>
      </c>
      <c r="K370">
        <v>9</v>
      </c>
      <c r="L370" t="s">
        <v>38</v>
      </c>
      <c r="M370">
        <v>90</v>
      </c>
      <c r="N370">
        <v>1</v>
      </c>
      <c r="O370" s="6">
        <v>90</v>
      </c>
      <c r="P370">
        <v>25</v>
      </c>
      <c r="Q370" s="5">
        <v>2250</v>
      </c>
      <c r="R370" s="4">
        <v>0.15</v>
      </c>
      <c r="S370" s="1">
        <v>1912.5</v>
      </c>
      <c r="T370" s="1">
        <v>337.5</v>
      </c>
    </row>
    <row r="371" spans="1:22" x14ac:dyDescent="0.55000000000000004">
      <c r="A371" t="s">
        <v>121</v>
      </c>
      <c r="B371" t="s">
        <v>23</v>
      </c>
      <c r="C371" t="s">
        <v>24</v>
      </c>
      <c r="D371" t="s">
        <v>122</v>
      </c>
      <c r="E371" t="s">
        <v>26</v>
      </c>
      <c r="F371" t="s">
        <v>29</v>
      </c>
      <c r="G371" t="s">
        <v>28</v>
      </c>
      <c r="H371" t="s">
        <v>29</v>
      </c>
      <c r="I371">
        <v>3524001</v>
      </c>
      <c r="J371">
        <v>2021</v>
      </c>
      <c r="K371">
        <v>10</v>
      </c>
      <c r="L371" t="s">
        <v>39</v>
      </c>
      <c r="M371">
        <v>100</v>
      </c>
      <c r="N371">
        <v>1</v>
      </c>
      <c r="O371" s="6">
        <v>100</v>
      </c>
      <c r="P371">
        <v>25</v>
      </c>
      <c r="Q371" s="5">
        <v>2500</v>
      </c>
      <c r="R371" s="4">
        <v>0.15</v>
      </c>
      <c r="S371" s="1">
        <v>2125</v>
      </c>
      <c r="T371" s="1">
        <v>375</v>
      </c>
    </row>
    <row r="372" spans="1:22" x14ac:dyDescent="0.55000000000000004">
      <c r="A372" t="s">
        <v>121</v>
      </c>
      <c r="B372" t="s">
        <v>23</v>
      </c>
      <c r="C372" t="s">
        <v>24</v>
      </c>
      <c r="D372" t="s">
        <v>122</v>
      </c>
      <c r="E372" t="s">
        <v>26</v>
      </c>
      <c r="F372" t="s">
        <v>29</v>
      </c>
      <c r="G372" t="s">
        <v>28</v>
      </c>
      <c r="H372" t="s">
        <v>29</v>
      </c>
      <c r="I372">
        <v>3524001</v>
      </c>
      <c r="J372">
        <v>2021</v>
      </c>
      <c r="K372">
        <v>11</v>
      </c>
      <c r="L372" t="s">
        <v>40</v>
      </c>
      <c r="M372">
        <v>100</v>
      </c>
      <c r="N372">
        <v>2</v>
      </c>
      <c r="O372" s="6">
        <v>50</v>
      </c>
      <c r="P372">
        <v>25</v>
      </c>
      <c r="Q372" s="5">
        <v>2500</v>
      </c>
      <c r="R372" s="4">
        <v>0.15</v>
      </c>
      <c r="S372" s="1">
        <v>2125</v>
      </c>
      <c r="T372" s="1">
        <v>375</v>
      </c>
    </row>
    <row r="373" spans="1:22" x14ac:dyDescent="0.55000000000000004">
      <c r="A373" t="s">
        <v>121</v>
      </c>
      <c r="B373" t="s">
        <v>23</v>
      </c>
      <c r="C373" t="s">
        <v>24</v>
      </c>
      <c r="D373" t="s">
        <v>122</v>
      </c>
      <c r="E373" t="s">
        <v>26</v>
      </c>
      <c r="F373" t="s">
        <v>29</v>
      </c>
      <c r="G373" t="s">
        <v>28</v>
      </c>
      <c r="H373" t="s">
        <v>29</v>
      </c>
      <c r="I373">
        <v>3524001</v>
      </c>
      <c r="J373">
        <v>2021</v>
      </c>
      <c r="K373">
        <v>12</v>
      </c>
      <c r="L373" t="s">
        <v>41</v>
      </c>
      <c r="M373">
        <v>40</v>
      </c>
      <c r="N373">
        <v>1.5</v>
      </c>
      <c r="O373" s="6">
        <v>26.666666666666668</v>
      </c>
      <c r="P373">
        <v>25</v>
      </c>
      <c r="Q373" s="5">
        <v>1000</v>
      </c>
      <c r="R373" s="4">
        <v>0.15</v>
      </c>
      <c r="S373" s="1">
        <v>850</v>
      </c>
      <c r="T373" s="1">
        <v>150</v>
      </c>
    </row>
    <row r="374" spans="1:22" x14ac:dyDescent="0.55000000000000004">
      <c r="A374" t="s">
        <v>123</v>
      </c>
      <c r="B374" t="s">
        <v>23</v>
      </c>
      <c r="C374" t="s">
        <v>24</v>
      </c>
      <c r="D374" t="s">
        <v>124</v>
      </c>
      <c r="E374" t="s">
        <v>44</v>
      </c>
      <c r="F374" t="s">
        <v>120</v>
      </c>
      <c r="G374" t="s">
        <v>46</v>
      </c>
      <c r="H374" t="s">
        <v>47</v>
      </c>
      <c r="I374">
        <v>3524001</v>
      </c>
      <c r="J374">
        <v>2021</v>
      </c>
      <c r="K374">
        <v>1</v>
      </c>
      <c r="L374" t="s">
        <v>30</v>
      </c>
      <c r="M374">
        <v>130</v>
      </c>
      <c r="N374">
        <v>2</v>
      </c>
      <c r="O374" s="6">
        <v>65</v>
      </c>
      <c r="P374">
        <v>45</v>
      </c>
      <c r="Q374" s="5">
        <v>5850</v>
      </c>
      <c r="R374" s="4">
        <v>0.25</v>
      </c>
      <c r="S374" s="1">
        <v>4387.5</v>
      </c>
      <c r="T374" s="1">
        <v>1462.5</v>
      </c>
      <c r="U374" s="1">
        <v>14625</v>
      </c>
      <c r="V374" s="1">
        <v>43875</v>
      </c>
    </row>
    <row r="375" spans="1:22" x14ac:dyDescent="0.55000000000000004">
      <c r="A375" t="s">
        <v>123</v>
      </c>
      <c r="B375" t="s">
        <v>23</v>
      </c>
      <c r="C375" t="s">
        <v>24</v>
      </c>
      <c r="D375" t="s">
        <v>124</v>
      </c>
      <c r="E375" t="s">
        <v>44</v>
      </c>
      <c r="F375" t="s">
        <v>120</v>
      </c>
      <c r="G375" t="s">
        <v>46</v>
      </c>
      <c r="H375" t="s">
        <v>47</v>
      </c>
      <c r="I375">
        <v>3524001</v>
      </c>
      <c r="J375">
        <v>2021</v>
      </c>
      <c r="K375">
        <v>2</v>
      </c>
      <c r="L375" t="s">
        <v>31</v>
      </c>
      <c r="M375">
        <v>130</v>
      </c>
      <c r="N375">
        <v>1</v>
      </c>
      <c r="O375" s="6">
        <v>130</v>
      </c>
      <c r="P375">
        <v>45</v>
      </c>
      <c r="Q375" s="5">
        <v>5850</v>
      </c>
      <c r="R375" s="4">
        <v>0.25</v>
      </c>
      <c r="S375" s="1">
        <v>4387.5</v>
      </c>
      <c r="T375" s="1">
        <v>1462.5</v>
      </c>
    </row>
    <row r="376" spans="1:22" x14ac:dyDescent="0.55000000000000004">
      <c r="A376" t="s">
        <v>123</v>
      </c>
      <c r="B376" t="s">
        <v>23</v>
      </c>
      <c r="C376" t="s">
        <v>24</v>
      </c>
      <c r="D376" t="s">
        <v>124</v>
      </c>
      <c r="E376" t="s">
        <v>44</v>
      </c>
      <c r="F376" t="s">
        <v>120</v>
      </c>
      <c r="G376" t="s">
        <v>46</v>
      </c>
      <c r="H376" t="s">
        <v>47</v>
      </c>
      <c r="I376">
        <v>3524001</v>
      </c>
      <c r="J376">
        <v>2021</v>
      </c>
      <c r="K376">
        <v>3</v>
      </c>
      <c r="L376" t="s">
        <v>32</v>
      </c>
      <c r="M376">
        <v>90</v>
      </c>
      <c r="N376">
        <v>1.5</v>
      </c>
      <c r="O376" s="6">
        <v>60</v>
      </c>
      <c r="P376">
        <v>45</v>
      </c>
      <c r="Q376" s="5">
        <v>4050</v>
      </c>
      <c r="R376" s="4">
        <v>0.25</v>
      </c>
      <c r="S376" s="1">
        <v>3037.5</v>
      </c>
      <c r="T376" s="1">
        <v>1012.5</v>
      </c>
    </row>
    <row r="377" spans="1:22" x14ac:dyDescent="0.55000000000000004">
      <c r="A377" t="s">
        <v>123</v>
      </c>
      <c r="B377" t="s">
        <v>23</v>
      </c>
      <c r="C377" t="s">
        <v>24</v>
      </c>
      <c r="D377" t="s">
        <v>124</v>
      </c>
      <c r="E377" t="s">
        <v>44</v>
      </c>
      <c r="F377" t="s">
        <v>120</v>
      </c>
      <c r="G377" t="s">
        <v>46</v>
      </c>
      <c r="H377" t="s">
        <v>47</v>
      </c>
      <c r="I377">
        <v>3524001</v>
      </c>
      <c r="J377">
        <v>2021</v>
      </c>
      <c r="K377">
        <v>4</v>
      </c>
      <c r="L377" t="s">
        <v>33</v>
      </c>
      <c r="M377">
        <v>70</v>
      </c>
      <c r="N377">
        <v>1</v>
      </c>
      <c r="O377" s="6">
        <v>70</v>
      </c>
      <c r="P377">
        <v>45</v>
      </c>
      <c r="Q377" s="5">
        <v>3150</v>
      </c>
      <c r="R377" s="4">
        <v>0.25</v>
      </c>
      <c r="S377" s="1">
        <v>2362.5</v>
      </c>
      <c r="T377" s="1">
        <v>787.5</v>
      </c>
    </row>
    <row r="378" spans="1:22" x14ac:dyDescent="0.55000000000000004">
      <c r="A378" t="s">
        <v>123</v>
      </c>
      <c r="B378" t="s">
        <v>23</v>
      </c>
      <c r="C378" t="s">
        <v>24</v>
      </c>
      <c r="D378" t="s">
        <v>124</v>
      </c>
      <c r="E378" t="s">
        <v>44</v>
      </c>
      <c r="F378" t="s">
        <v>120</v>
      </c>
      <c r="G378" t="s">
        <v>46</v>
      </c>
      <c r="H378" t="s">
        <v>47</v>
      </c>
      <c r="I378">
        <v>3524001</v>
      </c>
      <c r="J378">
        <v>2021</v>
      </c>
      <c r="K378">
        <v>5</v>
      </c>
      <c r="L378" t="s">
        <v>34</v>
      </c>
      <c r="M378">
        <v>160</v>
      </c>
      <c r="N378">
        <v>2</v>
      </c>
      <c r="O378" s="6">
        <v>80</v>
      </c>
      <c r="P378">
        <v>45</v>
      </c>
      <c r="Q378" s="5">
        <v>7200</v>
      </c>
      <c r="R378" s="4">
        <v>0.25</v>
      </c>
      <c r="S378" s="1">
        <v>5400</v>
      </c>
      <c r="T378" s="1">
        <v>1800</v>
      </c>
    </row>
    <row r="379" spans="1:22" x14ac:dyDescent="0.55000000000000004">
      <c r="A379" t="s">
        <v>123</v>
      </c>
      <c r="B379" t="s">
        <v>23</v>
      </c>
      <c r="C379" t="s">
        <v>24</v>
      </c>
      <c r="D379" t="s">
        <v>124</v>
      </c>
      <c r="E379" t="s">
        <v>44</v>
      </c>
      <c r="F379" t="s">
        <v>120</v>
      </c>
      <c r="G379" t="s">
        <v>46</v>
      </c>
      <c r="H379" t="s">
        <v>47</v>
      </c>
      <c r="I379">
        <v>3524001</v>
      </c>
      <c r="J379">
        <v>2021</v>
      </c>
      <c r="K379">
        <v>6</v>
      </c>
      <c r="L379" t="s">
        <v>35</v>
      </c>
      <c r="M379">
        <v>130</v>
      </c>
      <c r="N379">
        <v>1.5</v>
      </c>
      <c r="O379" s="6">
        <v>86.666666666666671</v>
      </c>
      <c r="P379">
        <v>45</v>
      </c>
      <c r="Q379" s="5">
        <v>5850</v>
      </c>
      <c r="R379" s="4">
        <v>0.25</v>
      </c>
      <c r="S379" s="1">
        <v>4387.5</v>
      </c>
      <c r="T379" s="1">
        <v>1462.5</v>
      </c>
    </row>
    <row r="380" spans="1:22" x14ac:dyDescent="0.55000000000000004">
      <c r="A380" t="s">
        <v>123</v>
      </c>
      <c r="B380" t="s">
        <v>23</v>
      </c>
      <c r="C380" t="s">
        <v>24</v>
      </c>
      <c r="D380" t="s">
        <v>124</v>
      </c>
      <c r="E380" t="s">
        <v>44</v>
      </c>
      <c r="F380" t="s">
        <v>120</v>
      </c>
      <c r="G380" t="s">
        <v>46</v>
      </c>
      <c r="H380" t="s">
        <v>47</v>
      </c>
      <c r="I380">
        <v>3524001</v>
      </c>
      <c r="J380">
        <v>2021</v>
      </c>
      <c r="K380">
        <v>7</v>
      </c>
      <c r="L380" t="s">
        <v>36</v>
      </c>
      <c r="M380">
        <v>90</v>
      </c>
      <c r="N380">
        <v>1</v>
      </c>
      <c r="O380" s="6">
        <v>90</v>
      </c>
      <c r="P380">
        <v>45</v>
      </c>
      <c r="Q380" s="5">
        <v>4050</v>
      </c>
      <c r="R380" s="4">
        <v>0.25</v>
      </c>
      <c r="S380" s="1">
        <v>3037.5</v>
      </c>
      <c r="T380" s="1">
        <v>1012.5</v>
      </c>
    </row>
    <row r="381" spans="1:22" x14ac:dyDescent="0.55000000000000004">
      <c r="A381" t="s">
        <v>123</v>
      </c>
      <c r="B381" t="s">
        <v>23</v>
      </c>
      <c r="C381" t="s">
        <v>24</v>
      </c>
      <c r="D381" t="s">
        <v>124</v>
      </c>
      <c r="E381" t="s">
        <v>44</v>
      </c>
      <c r="F381" t="s">
        <v>120</v>
      </c>
      <c r="G381" t="s">
        <v>46</v>
      </c>
      <c r="H381" t="s">
        <v>47</v>
      </c>
      <c r="I381">
        <v>3524001</v>
      </c>
      <c r="J381">
        <v>2021</v>
      </c>
      <c r="K381">
        <v>8</v>
      </c>
      <c r="L381" t="s">
        <v>37</v>
      </c>
      <c r="M381">
        <v>120</v>
      </c>
      <c r="N381">
        <v>1</v>
      </c>
      <c r="O381" s="6">
        <v>120</v>
      </c>
      <c r="P381">
        <v>45</v>
      </c>
      <c r="Q381" s="5">
        <v>5400</v>
      </c>
      <c r="R381" s="4">
        <v>0.25</v>
      </c>
      <c r="S381" s="1">
        <v>4050</v>
      </c>
      <c r="T381" s="1">
        <v>1350</v>
      </c>
    </row>
    <row r="382" spans="1:22" x14ac:dyDescent="0.55000000000000004">
      <c r="A382" t="s">
        <v>123</v>
      </c>
      <c r="B382" t="s">
        <v>23</v>
      </c>
      <c r="C382" t="s">
        <v>24</v>
      </c>
      <c r="D382" t="s">
        <v>124</v>
      </c>
      <c r="E382" t="s">
        <v>44</v>
      </c>
      <c r="F382" t="s">
        <v>120</v>
      </c>
      <c r="G382" t="s">
        <v>46</v>
      </c>
      <c r="H382" t="s">
        <v>47</v>
      </c>
      <c r="I382">
        <v>3524001</v>
      </c>
      <c r="J382">
        <v>2021</v>
      </c>
      <c r="K382">
        <v>9</v>
      </c>
      <c r="L382" t="s">
        <v>38</v>
      </c>
      <c r="M382">
        <v>60</v>
      </c>
      <c r="N382">
        <v>1</v>
      </c>
      <c r="O382" s="6">
        <v>60</v>
      </c>
      <c r="P382">
        <v>45</v>
      </c>
      <c r="Q382" s="5">
        <v>2700</v>
      </c>
      <c r="R382" s="4">
        <v>0.25</v>
      </c>
      <c r="S382" s="1">
        <v>2025</v>
      </c>
      <c r="T382" s="1">
        <v>675</v>
      </c>
    </row>
    <row r="383" spans="1:22" x14ac:dyDescent="0.55000000000000004">
      <c r="A383" t="s">
        <v>123</v>
      </c>
      <c r="B383" t="s">
        <v>23</v>
      </c>
      <c r="C383" t="s">
        <v>24</v>
      </c>
      <c r="D383" t="s">
        <v>124</v>
      </c>
      <c r="E383" t="s">
        <v>44</v>
      </c>
      <c r="F383" t="s">
        <v>120</v>
      </c>
      <c r="G383" t="s">
        <v>46</v>
      </c>
      <c r="H383" t="s">
        <v>47</v>
      </c>
      <c r="I383">
        <v>3524001</v>
      </c>
      <c r="J383">
        <v>2021</v>
      </c>
      <c r="K383">
        <v>10</v>
      </c>
      <c r="L383" t="s">
        <v>39</v>
      </c>
      <c r="M383">
        <v>110</v>
      </c>
      <c r="N383">
        <v>1</v>
      </c>
      <c r="O383" s="6">
        <v>110</v>
      </c>
      <c r="P383">
        <v>45</v>
      </c>
      <c r="Q383" s="5">
        <v>4950</v>
      </c>
      <c r="R383" s="4">
        <v>0.25</v>
      </c>
      <c r="S383" s="1">
        <v>3712.5</v>
      </c>
      <c r="T383" s="1">
        <v>1237.5</v>
      </c>
    </row>
    <row r="384" spans="1:22" x14ac:dyDescent="0.55000000000000004">
      <c r="A384" t="s">
        <v>123</v>
      </c>
      <c r="B384" t="s">
        <v>23</v>
      </c>
      <c r="C384" t="s">
        <v>24</v>
      </c>
      <c r="D384" t="s">
        <v>124</v>
      </c>
      <c r="E384" t="s">
        <v>44</v>
      </c>
      <c r="F384" t="s">
        <v>120</v>
      </c>
      <c r="G384" t="s">
        <v>46</v>
      </c>
      <c r="H384" t="s">
        <v>47</v>
      </c>
      <c r="I384">
        <v>3524001</v>
      </c>
      <c r="J384">
        <v>2021</v>
      </c>
      <c r="K384">
        <v>11</v>
      </c>
      <c r="L384" t="s">
        <v>40</v>
      </c>
      <c r="M384">
        <v>50</v>
      </c>
      <c r="N384">
        <v>2</v>
      </c>
      <c r="O384" s="6">
        <v>25</v>
      </c>
      <c r="P384">
        <v>45</v>
      </c>
      <c r="Q384" s="5">
        <v>2250</v>
      </c>
      <c r="R384" s="4">
        <v>0.25</v>
      </c>
      <c r="S384" s="1">
        <v>1687.5</v>
      </c>
      <c r="T384" s="1">
        <v>562.5</v>
      </c>
    </row>
    <row r="385" spans="1:22" x14ac:dyDescent="0.55000000000000004">
      <c r="A385" t="s">
        <v>123</v>
      </c>
      <c r="B385" t="s">
        <v>23</v>
      </c>
      <c r="C385" t="s">
        <v>24</v>
      </c>
      <c r="D385" t="s">
        <v>124</v>
      </c>
      <c r="E385" t="s">
        <v>44</v>
      </c>
      <c r="F385" t="s">
        <v>120</v>
      </c>
      <c r="G385" t="s">
        <v>46</v>
      </c>
      <c r="H385" t="s">
        <v>47</v>
      </c>
      <c r="I385">
        <v>3524001</v>
      </c>
      <c r="J385">
        <v>2021</v>
      </c>
      <c r="K385">
        <v>12</v>
      </c>
      <c r="L385" t="s">
        <v>41</v>
      </c>
      <c r="M385">
        <v>160</v>
      </c>
      <c r="N385">
        <v>1.5</v>
      </c>
      <c r="O385" s="6">
        <v>106.66666666666667</v>
      </c>
      <c r="P385">
        <v>45</v>
      </c>
      <c r="Q385" s="5">
        <v>7200</v>
      </c>
      <c r="R385" s="4">
        <v>0.25</v>
      </c>
      <c r="S385" s="1">
        <v>5400</v>
      </c>
      <c r="T385" s="1">
        <v>1800</v>
      </c>
    </row>
    <row r="386" spans="1:22" x14ac:dyDescent="0.55000000000000004">
      <c r="A386" t="s">
        <v>125</v>
      </c>
      <c r="B386" t="s">
        <v>23</v>
      </c>
      <c r="C386" t="s">
        <v>24</v>
      </c>
      <c r="D386" t="s">
        <v>126</v>
      </c>
      <c r="E386" t="s">
        <v>57</v>
      </c>
      <c r="F386" t="s">
        <v>88</v>
      </c>
      <c r="G386" t="s">
        <v>28</v>
      </c>
      <c r="H386" t="s">
        <v>51</v>
      </c>
      <c r="I386">
        <v>3524001</v>
      </c>
      <c r="J386">
        <v>2021</v>
      </c>
      <c r="K386">
        <v>1</v>
      </c>
      <c r="L386" t="s">
        <v>30</v>
      </c>
      <c r="M386">
        <v>120</v>
      </c>
      <c r="N386">
        <v>1</v>
      </c>
      <c r="O386" s="6">
        <v>120</v>
      </c>
      <c r="P386">
        <v>25</v>
      </c>
      <c r="Q386" s="5">
        <v>3000</v>
      </c>
      <c r="R386" s="4">
        <v>0.15</v>
      </c>
      <c r="S386" s="1">
        <v>2550</v>
      </c>
      <c r="T386" s="1">
        <v>450</v>
      </c>
      <c r="U386" s="1">
        <v>3862.5</v>
      </c>
      <c r="V386" s="1">
        <v>21887.5</v>
      </c>
    </row>
    <row r="387" spans="1:22" x14ac:dyDescent="0.55000000000000004">
      <c r="A387" t="s">
        <v>125</v>
      </c>
      <c r="B387" t="s">
        <v>23</v>
      </c>
      <c r="C387" t="s">
        <v>24</v>
      </c>
      <c r="D387" t="s">
        <v>126</v>
      </c>
      <c r="E387" t="s">
        <v>57</v>
      </c>
      <c r="F387" t="s">
        <v>88</v>
      </c>
      <c r="G387" t="s">
        <v>28</v>
      </c>
      <c r="H387" t="s">
        <v>51</v>
      </c>
      <c r="I387">
        <v>3524001</v>
      </c>
      <c r="J387">
        <v>2021</v>
      </c>
      <c r="K387">
        <v>2</v>
      </c>
      <c r="L387" t="s">
        <v>31</v>
      </c>
      <c r="M387">
        <v>100</v>
      </c>
      <c r="N387">
        <v>1</v>
      </c>
      <c r="O387" s="6">
        <v>100</v>
      </c>
      <c r="P387">
        <v>25</v>
      </c>
      <c r="Q387" s="5">
        <v>2500</v>
      </c>
      <c r="R387" s="4">
        <v>0.15</v>
      </c>
      <c r="S387" s="1">
        <v>2125</v>
      </c>
      <c r="T387" s="1">
        <v>375</v>
      </c>
    </row>
    <row r="388" spans="1:22" x14ac:dyDescent="0.55000000000000004">
      <c r="A388" t="s">
        <v>125</v>
      </c>
      <c r="B388" t="s">
        <v>23</v>
      </c>
      <c r="C388" t="s">
        <v>24</v>
      </c>
      <c r="D388" t="s">
        <v>126</v>
      </c>
      <c r="E388" t="s">
        <v>57</v>
      </c>
      <c r="F388" t="s">
        <v>88</v>
      </c>
      <c r="G388" t="s">
        <v>28</v>
      </c>
      <c r="H388" t="s">
        <v>51</v>
      </c>
      <c r="I388">
        <v>3524001</v>
      </c>
      <c r="J388">
        <v>2021</v>
      </c>
      <c r="K388">
        <v>3</v>
      </c>
      <c r="L388" t="s">
        <v>32</v>
      </c>
      <c r="M388">
        <v>100</v>
      </c>
      <c r="N388">
        <v>1.5</v>
      </c>
      <c r="O388" s="6">
        <v>66.666666666666671</v>
      </c>
      <c r="P388">
        <v>25</v>
      </c>
      <c r="Q388" s="5">
        <v>2500</v>
      </c>
      <c r="R388" s="4">
        <v>0.15</v>
      </c>
      <c r="S388" s="1">
        <v>2125</v>
      </c>
      <c r="T388" s="1">
        <v>375</v>
      </c>
    </row>
    <row r="389" spans="1:22" x14ac:dyDescent="0.55000000000000004">
      <c r="A389" t="s">
        <v>125</v>
      </c>
      <c r="B389" t="s">
        <v>23</v>
      </c>
      <c r="C389" t="s">
        <v>24</v>
      </c>
      <c r="D389" t="s">
        <v>126</v>
      </c>
      <c r="E389" t="s">
        <v>57</v>
      </c>
      <c r="F389" t="s">
        <v>88</v>
      </c>
      <c r="G389" t="s">
        <v>28</v>
      </c>
      <c r="H389" t="s">
        <v>51</v>
      </c>
      <c r="I389">
        <v>3524001</v>
      </c>
      <c r="J389">
        <v>2021</v>
      </c>
      <c r="K389">
        <v>4</v>
      </c>
      <c r="L389" t="s">
        <v>33</v>
      </c>
      <c r="M389">
        <v>40</v>
      </c>
      <c r="N389">
        <v>1.5</v>
      </c>
      <c r="O389" s="6">
        <v>26.666666666666668</v>
      </c>
      <c r="P389">
        <v>25</v>
      </c>
      <c r="Q389" s="5">
        <v>1000</v>
      </c>
      <c r="R389" s="4">
        <v>0.15</v>
      </c>
      <c r="S389" s="1">
        <v>850</v>
      </c>
      <c r="T389" s="1">
        <v>150</v>
      </c>
    </row>
    <row r="390" spans="1:22" x14ac:dyDescent="0.55000000000000004">
      <c r="A390" t="s">
        <v>125</v>
      </c>
      <c r="B390" t="s">
        <v>23</v>
      </c>
      <c r="C390" t="s">
        <v>24</v>
      </c>
      <c r="D390" t="s">
        <v>126</v>
      </c>
      <c r="E390" t="s">
        <v>57</v>
      </c>
      <c r="F390" t="s">
        <v>88</v>
      </c>
      <c r="G390" t="s">
        <v>28</v>
      </c>
      <c r="H390" t="s">
        <v>51</v>
      </c>
      <c r="I390">
        <v>3524001</v>
      </c>
      <c r="J390">
        <v>2021</v>
      </c>
      <c r="K390">
        <v>5</v>
      </c>
      <c r="L390" t="s">
        <v>34</v>
      </c>
      <c r="M390">
        <v>120</v>
      </c>
      <c r="N390">
        <v>2</v>
      </c>
      <c r="O390" s="6">
        <v>60</v>
      </c>
      <c r="P390">
        <v>25</v>
      </c>
      <c r="Q390" s="5">
        <v>3000</v>
      </c>
      <c r="R390" s="4">
        <v>0.15</v>
      </c>
      <c r="S390" s="1">
        <v>2550</v>
      </c>
      <c r="T390" s="1">
        <v>450</v>
      </c>
    </row>
    <row r="391" spans="1:22" x14ac:dyDescent="0.55000000000000004">
      <c r="A391" t="s">
        <v>125</v>
      </c>
      <c r="B391" t="s">
        <v>23</v>
      </c>
      <c r="C391" t="s">
        <v>24</v>
      </c>
      <c r="D391" t="s">
        <v>126</v>
      </c>
      <c r="E391" t="s">
        <v>57</v>
      </c>
      <c r="F391" t="s">
        <v>88</v>
      </c>
      <c r="G391" t="s">
        <v>28</v>
      </c>
      <c r="H391" t="s">
        <v>51</v>
      </c>
      <c r="I391">
        <v>3524001</v>
      </c>
      <c r="J391">
        <v>2021</v>
      </c>
      <c r="K391">
        <v>6</v>
      </c>
      <c r="L391" t="s">
        <v>35</v>
      </c>
      <c r="M391">
        <v>120</v>
      </c>
      <c r="N391">
        <v>2</v>
      </c>
      <c r="O391" s="6">
        <v>60</v>
      </c>
      <c r="P391">
        <v>25</v>
      </c>
      <c r="Q391" s="5">
        <v>3000</v>
      </c>
      <c r="R391" s="4">
        <v>0.15</v>
      </c>
      <c r="S391" s="1">
        <v>2550</v>
      </c>
      <c r="T391" s="1">
        <v>450</v>
      </c>
    </row>
    <row r="392" spans="1:22" x14ac:dyDescent="0.55000000000000004">
      <c r="A392" t="s">
        <v>125</v>
      </c>
      <c r="B392" t="s">
        <v>23</v>
      </c>
      <c r="C392" t="s">
        <v>24</v>
      </c>
      <c r="D392" t="s">
        <v>126</v>
      </c>
      <c r="E392" t="s">
        <v>57</v>
      </c>
      <c r="F392" t="s">
        <v>88</v>
      </c>
      <c r="G392" t="s">
        <v>28</v>
      </c>
      <c r="H392" t="s">
        <v>51</v>
      </c>
      <c r="I392">
        <v>3524001</v>
      </c>
      <c r="J392">
        <v>2021</v>
      </c>
      <c r="K392">
        <v>7</v>
      </c>
      <c r="L392" t="s">
        <v>36</v>
      </c>
      <c r="M392">
        <v>130</v>
      </c>
      <c r="N392">
        <v>1</v>
      </c>
      <c r="O392" s="6">
        <v>130</v>
      </c>
      <c r="P392">
        <v>25</v>
      </c>
      <c r="Q392" s="5">
        <v>3250</v>
      </c>
      <c r="R392" s="4">
        <v>0.15</v>
      </c>
      <c r="S392" s="1">
        <v>2762.5</v>
      </c>
      <c r="T392" s="1">
        <v>487.5</v>
      </c>
    </row>
    <row r="393" spans="1:22" x14ac:dyDescent="0.55000000000000004">
      <c r="A393" t="s">
        <v>125</v>
      </c>
      <c r="B393" t="s">
        <v>23</v>
      </c>
      <c r="C393" t="s">
        <v>24</v>
      </c>
      <c r="D393" t="s">
        <v>126</v>
      </c>
      <c r="E393" t="s">
        <v>57</v>
      </c>
      <c r="F393" t="s">
        <v>88</v>
      </c>
      <c r="G393" t="s">
        <v>28</v>
      </c>
      <c r="H393" t="s">
        <v>51</v>
      </c>
      <c r="I393">
        <v>3524001</v>
      </c>
      <c r="J393">
        <v>2021</v>
      </c>
      <c r="K393">
        <v>8</v>
      </c>
      <c r="L393" t="s">
        <v>37</v>
      </c>
      <c r="M393">
        <v>80</v>
      </c>
      <c r="N393">
        <v>1.5</v>
      </c>
      <c r="O393" s="6">
        <v>53.333333333333336</v>
      </c>
      <c r="P393">
        <v>25</v>
      </c>
      <c r="Q393" s="5">
        <v>2000</v>
      </c>
      <c r="R393" s="4">
        <v>0.15</v>
      </c>
      <c r="S393" s="1">
        <v>1700</v>
      </c>
      <c r="T393" s="1">
        <v>300</v>
      </c>
    </row>
    <row r="394" spans="1:22" x14ac:dyDescent="0.55000000000000004">
      <c r="A394" t="s">
        <v>125</v>
      </c>
      <c r="B394" t="s">
        <v>23</v>
      </c>
      <c r="C394" t="s">
        <v>24</v>
      </c>
      <c r="D394" t="s">
        <v>126</v>
      </c>
      <c r="E394" t="s">
        <v>57</v>
      </c>
      <c r="F394" t="s">
        <v>88</v>
      </c>
      <c r="G394" t="s">
        <v>28</v>
      </c>
      <c r="H394" t="s">
        <v>51</v>
      </c>
      <c r="I394">
        <v>3524001</v>
      </c>
      <c r="J394">
        <v>2021</v>
      </c>
      <c r="K394">
        <v>9</v>
      </c>
      <c r="L394" t="s">
        <v>38</v>
      </c>
      <c r="M394">
        <v>130</v>
      </c>
      <c r="N394">
        <v>2</v>
      </c>
      <c r="O394" s="6">
        <v>65</v>
      </c>
      <c r="P394">
        <v>25</v>
      </c>
      <c r="Q394" s="5">
        <v>3250</v>
      </c>
      <c r="R394" s="4">
        <v>0.15</v>
      </c>
      <c r="S394" s="1">
        <v>2762.5</v>
      </c>
      <c r="T394" s="1">
        <v>487.5</v>
      </c>
    </row>
    <row r="395" spans="1:22" x14ac:dyDescent="0.55000000000000004">
      <c r="A395" t="s">
        <v>125</v>
      </c>
      <c r="B395" t="s">
        <v>23</v>
      </c>
      <c r="C395" t="s">
        <v>24</v>
      </c>
      <c r="D395" t="s">
        <v>126</v>
      </c>
      <c r="E395" t="s">
        <v>57</v>
      </c>
      <c r="F395" t="s">
        <v>88</v>
      </c>
      <c r="G395" t="s">
        <v>28</v>
      </c>
      <c r="H395" t="s">
        <v>51</v>
      </c>
      <c r="I395">
        <v>3524001</v>
      </c>
      <c r="J395">
        <v>2021</v>
      </c>
      <c r="K395">
        <v>10</v>
      </c>
      <c r="L395" t="s">
        <v>39</v>
      </c>
      <c r="M395">
        <v>20</v>
      </c>
      <c r="N395">
        <v>2</v>
      </c>
      <c r="O395" s="6">
        <v>10</v>
      </c>
      <c r="P395">
        <v>25</v>
      </c>
      <c r="Q395" s="5">
        <v>500</v>
      </c>
      <c r="R395" s="4">
        <v>0.15</v>
      </c>
      <c r="S395" s="1">
        <v>425</v>
      </c>
      <c r="T395" s="1">
        <v>75</v>
      </c>
    </row>
    <row r="396" spans="1:22" x14ac:dyDescent="0.55000000000000004">
      <c r="A396" t="s">
        <v>125</v>
      </c>
      <c r="B396" t="s">
        <v>23</v>
      </c>
      <c r="C396" t="s">
        <v>24</v>
      </c>
      <c r="D396" t="s">
        <v>126</v>
      </c>
      <c r="E396" t="s">
        <v>57</v>
      </c>
      <c r="F396" t="s">
        <v>88</v>
      </c>
      <c r="G396" t="s">
        <v>28</v>
      </c>
      <c r="H396" t="s">
        <v>51</v>
      </c>
      <c r="I396">
        <v>3524001</v>
      </c>
      <c r="J396">
        <v>2021</v>
      </c>
      <c r="K396">
        <v>11</v>
      </c>
      <c r="L396" t="s">
        <v>40</v>
      </c>
      <c r="M396">
        <v>40</v>
      </c>
      <c r="N396">
        <v>1</v>
      </c>
      <c r="O396" s="6">
        <v>40</v>
      </c>
      <c r="P396">
        <v>25</v>
      </c>
      <c r="Q396" s="5">
        <v>1000</v>
      </c>
      <c r="R396" s="4">
        <v>0.15</v>
      </c>
      <c r="S396" s="1">
        <v>850</v>
      </c>
      <c r="T396" s="1">
        <v>150</v>
      </c>
    </row>
    <row r="397" spans="1:22" x14ac:dyDescent="0.55000000000000004">
      <c r="A397" t="s">
        <v>125</v>
      </c>
      <c r="B397" t="s">
        <v>23</v>
      </c>
      <c r="C397" t="s">
        <v>24</v>
      </c>
      <c r="D397" t="s">
        <v>126</v>
      </c>
      <c r="E397" t="s">
        <v>57</v>
      </c>
      <c r="F397" t="s">
        <v>88</v>
      </c>
      <c r="G397" t="s">
        <v>28</v>
      </c>
      <c r="H397" t="s">
        <v>51</v>
      </c>
      <c r="I397">
        <v>3524001</v>
      </c>
      <c r="J397">
        <v>2021</v>
      </c>
      <c r="K397">
        <v>12</v>
      </c>
      <c r="L397" t="s">
        <v>41</v>
      </c>
      <c r="M397">
        <v>30</v>
      </c>
      <c r="N397">
        <v>1</v>
      </c>
      <c r="O397" s="6">
        <v>30</v>
      </c>
      <c r="P397">
        <v>25</v>
      </c>
      <c r="Q397" s="5">
        <v>750</v>
      </c>
      <c r="R397" s="4">
        <v>0.15</v>
      </c>
      <c r="S397" s="1">
        <v>637.5</v>
      </c>
      <c r="T397" s="1">
        <v>112.5</v>
      </c>
    </row>
    <row r="398" spans="1:22" x14ac:dyDescent="0.55000000000000004">
      <c r="A398" t="s">
        <v>127</v>
      </c>
      <c r="B398" t="s">
        <v>23</v>
      </c>
      <c r="C398" t="s">
        <v>24</v>
      </c>
      <c r="D398" t="s">
        <v>128</v>
      </c>
      <c r="E398" t="s">
        <v>44</v>
      </c>
      <c r="F398" t="s">
        <v>96</v>
      </c>
      <c r="G398" t="s">
        <v>46</v>
      </c>
      <c r="H398" t="s">
        <v>47</v>
      </c>
      <c r="I398">
        <v>3524001</v>
      </c>
      <c r="J398">
        <v>2021</v>
      </c>
      <c r="K398">
        <v>1</v>
      </c>
      <c r="L398" t="s">
        <v>30</v>
      </c>
      <c r="M398">
        <v>60</v>
      </c>
      <c r="N398">
        <v>2</v>
      </c>
      <c r="O398" s="6">
        <v>30</v>
      </c>
      <c r="P398">
        <v>45</v>
      </c>
      <c r="Q398" s="5">
        <v>2700</v>
      </c>
      <c r="R398" s="4">
        <v>0.25</v>
      </c>
      <c r="S398" s="1">
        <v>2025</v>
      </c>
      <c r="T398" s="1">
        <v>675</v>
      </c>
      <c r="U398" s="1">
        <v>10912.5</v>
      </c>
      <c r="V398" s="1">
        <v>32737.5</v>
      </c>
    </row>
    <row r="399" spans="1:22" x14ac:dyDescent="0.55000000000000004">
      <c r="A399" t="s">
        <v>127</v>
      </c>
      <c r="B399" t="s">
        <v>23</v>
      </c>
      <c r="C399" t="s">
        <v>24</v>
      </c>
      <c r="D399" t="s">
        <v>128</v>
      </c>
      <c r="E399" t="s">
        <v>44</v>
      </c>
      <c r="F399" t="s">
        <v>96</v>
      </c>
      <c r="G399" t="s">
        <v>46</v>
      </c>
      <c r="H399" t="s">
        <v>47</v>
      </c>
      <c r="I399">
        <v>3524001</v>
      </c>
      <c r="J399">
        <v>2021</v>
      </c>
      <c r="K399">
        <v>2</v>
      </c>
      <c r="L399" t="s">
        <v>31</v>
      </c>
      <c r="M399">
        <v>140</v>
      </c>
      <c r="N399">
        <v>2</v>
      </c>
      <c r="O399" s="6">
        <v>70</v>
      </c>
      <c r="P399">
        <v>45</v>
      </c>
      <c r="Q399" s="5">
        <v>6300</v>
      </c>
      <c r="R399" s="4">
        <v>0.25</v>
      </c>
      <c r="S399" s="1">
        <v>4725</v>
      </c>
      <c r="T399" s="1">
        <v>1575</v>
      </c>
    </row>
    <row r="400" spans="1:22" x14ac:dyDescent="0.55000000000000004">
      <c r="A400" t="s">
        <v>127</v>
      </c>
      <c r="B400" t="s">
        <v>23</v>
      </c>
      <c r="C400" t="s">
        <v>24</v>
      </c>
      <c r="D400" t="s">
        <v>128</v>
      </c>
      <c r="E400" t="s">
        <v>44</v>
      </c>
      <c r="F400" t="s">
        <v>96</v>
      </c>
      <c r="G400" t="s">
        <v>46</v>
      </c>
      <c r="H400" t="s">
        <v>47</v>
      </c>
      <c r="I400">
        <v>3524001</v>
      </c>
      <c r="J400">
        <v>2021</v>
      </c>
      <c r="K400">
        <v>3</v>
      </c>
      <c r="L400" t="s">
        <v>32</v>
      </c>
      <c r="M400">
        <v>90</v>
      </c>
      <c r="N400">
        <v>1.5</v>
      </c>
      <c r="O400" s="6">
        <v>60</v>
      </c>
      <c r="P400">
        <v>45</v>
      </c>
      <c r="Q400" s="5">
        <v>4050</v>
      </c>
      <c r="R400" s="4">
        <v>0.25</v>
      </c>
      <c r="S400" s="1">
        <v>3037.5</v>
      </c>
      <c r="T400" s="1">
        <v>1012.5</v>
      </c>
    </row>
    <row r="401" spans="1:22" x14ac:dyDescent="0.55000000000000004">
      <c r="A401" t="s">
        <v>127</v>
      </c>
      <c r="B401" t="s">
        <v>23</v>
      </c>
      <c r="C401" t="s">
        <v>24</v>
      </c>
      <c r="D401" t="s">
        <v>128</v>
      </c>
      <c r="E401" t="s">
        <v>44</v>
      </c>
      <c r="F401" t="s">
        <v>96</v>
      </c>
      <c r="G401" t="s">
        <v>46</v>
      </c>
      <c r="H401" t="s">
        <v>47</v>
      </c>
      <c r="I401">
        <v>3524001</v>
      </c>
      <c r="J401">
        <v>2021</v>
      </c>
      <c r="K401">
        <v>4</v>
      </c>
      <c r="L401" t="s">
        <v>33</v>
      </c>
      <c r="M401">
        <v>90</v>
      </c>
      <c r="N401">
        <v>1</v>
      </c>
      <c r="O401" s="6">
        <v>90</v>
      </c>
      <c r="P401">
        <v>45</v>
      </c>
      <c r="Q401" s="5">
        <v>4050</v>
      </c>
      <c r="R401" s="4">
        <v>0.25</v>
      </c>
      <c r="S401" s="1">
        <v>3037.5</v>
      </c>
      <c r="T401" s="1">
        <v>1012.5</v>
      </c>
    </row>
    <row r="402" spans="1:22" x14ac:dyDescent="0.55000000000000004">
      <c r="A402" t="s">
        <v>127</v>
      </c>
      <c r="B402" t="s">
        <v>23</v>
      </c>
      <c r="C402" t="s">
        <v>24</v>
      </c>
      <c r="D402" t="s">
        <v>128</v>
      </c>
      <c r="E402" t="s">
        <v>44</v>
      </c>
      <c r="F402" t="s">
        <v>96</v>
      </c>
      <c r="G402" t="s">
        <v>46</v>
      </c>
      <c r="H402" t="s">
        <v>47</v>
      </c>
      <c r="I402">
        <v>3524001</v>
      </c>
      <c r="J402">
        <v>2021</v>
      </c>
      <c r="K402">
        <v>5</v>
      </c>
      <c r="L402" t="s">
        <v>34</v>
      </c>
      <c r="M402">
        <v>40</v>
      </c>
      <c r="N402">
        <v>1.5</v>
      </c>
      <c r="O402" s="6">
        <v>26.666666666666668</v>
      </c>
      <c r="P402">
        <v>45</v>
      </c>
      <c r="Q402" s="5">
        <v>1800</v>
      </c>
      <c r="R402" s="4">
        <v>0.25</v>
      </c>
      <c r="S402" s="1">
        <v>1350</v>
      </c>
      <c r="T402" s="1">
        <v>450</v>
      </c>
    </row>
    <row r="403" spans="1:22" x14ac:dyDescent="0.55000000000000004">
      <c r="A403" t="s">
        <v>127</v>
      </c>
      <c r="B403" t="s">
        <v>23</v>
      </c>
      <c r="C403" t="s">
        <v>24</v>
      </c>
      <c r="D403" t="s">
        <v>128</v>
      </c>
      <c r="E403" t="s">
        <v>44</v>
      </c>
      <c r="F403" t="s">
        <v>96</v>
      </c>
      <c r="G403" t="s">
        <v>46</v>
      </c>
      <c r="H403" t="s">
        <v>47</v>
      </c>
      <c r="I403">
        <v>3524001</v>
      </c>
      <c r="J403">
        <v>2021</v>
      </c>
      <c r="K403">
        <v>6</v>
      </c>
      <c r="L403" t="s">
        <v>35</v>
      </c>
      <c r="M403">
        <v>40</v>
      </c>
      <c r="N403">
        <v>2</v>
      </c>
      <c r="O403" s="6">
        <v>20</v>
      </c>
      <c r="P403">
        <v>45</v>
      </c>
      <c r="Q403" s="5">
        <v>1800</v>
      </c>
      <c r="R403" s="4">
        <v>0.25</v>
      </c>
      <c r="S403" s="1">
        <v>1350</v>
      </c>
      <c r="T403" s="1">
        <v>450</v>
      </c>
    </row>
    <row r="404" spans="1:22" x14ac:dyDescent="0.55000000000000004">
      <c r="A404" t="s">
        <v>127</v>
      </c>
      <c r="B404" t="s">
        <v>23</v>
      </c>
      <c r="C404" t="s">
        <v>24</v>
      </c>
      <c r="D404" t="s">
        <v>128</v>
      </c>
      <c r="E404" t="s">
        <v>44</v>
      </c>
      <c r="F404" t="s">
        <v>96</v>
      </c>
      <c r="G404" t="s">
        <v>46</v>
      </c>
      <c r="H404" t="s">
        <v>47</v>
      </c>
      <c r="I404">
        <v>3524001</v>
      </c>
      <c r="J404">
        <v>2021</v>
      </c>
      <c r="K404">
        <v>7</v>
      </c>
      <c r="L404" t="s">
        <v>36</v>
      </c>
      <c r="M404">
        <v>30</v>
      </c>
      <c r="N404">
        <v>1.5</v>
      </c>
      <c r="O404" s="6">
        <v>20</v>
      </c>
      <c r="P404">
        <v>45</v>
      </c>
      <c r="Q404" s="5">
        <v>1350</v>
      </c>
      <c r="R404" s="4">
        <v>0.25</v>
      </c>
      <c r="S404" s="1">
        <v>1012.5</v>
      </c>
      <c r="T404" s="1">
        <v>337.5</v>
      </c>
    </row>
    <row r="405" spans="1:22" x14ac:dyDescent="0.55000000000000004">
      <c r="A405" t="s">
        <v>127</v>
      </c>
      <c r="B405" t="s">
        <v>23</v>
      </c>
      <c r="C405" t="s">
        <v>24</v>
      </c>
      <c r="D405" t="s">
        <v>128</v>
      </c>
      <c r="E405" t="s">
        <v>44</v>
      </c>
      <c r="F405" t="s">
        <v>96</v>
      </c>
      <c r="G405" t="s">
        <v>46</v>
      </c>
      <c r="H405" t="s">
        <v>47</v>
      </c>
      <c r="I405">
        <v>3524001</v>
      </c>
      <c r="J405">
        <v>2021</v>
      </c>
      <c r="K405">
        <v>8</v>
      </c>
      <c r="L405" t="s">
        <v>37</v>
      </c>
      <c r="M405">
        <v>90</v>
      </c>
      <c r="N405">
        <v>1.5</v>
      </c>
      <c r="O405" s="6">
        <v>60</v>
      </c>
      <c r="P405">
        <v>45</v>
      </c>
      <c r="Q405" s="5">
        <v>4050</v>
      </c>
      <c r="R405" s="4">
        <v>0.25</v>
      </c>
      <c r="S405" s="1">
        <v>3037.5</v>
      </c>
      <c r="T405" s="1">
        <v>1012.5</v>
      </c>
    </row>
    <row r="406" spans="1:22" x14ac:dyDescent="0.55000000000000004">
      <c r="A406" t="s">
        <v>127</v>
      </c>
      <c r="B406" t="s">
        <v>23</v>
      </c>
      <c r="C406" t="s">
        <v>24</v>
      </c>
      <c r="D406" t="s">
        <v>128</v>
      </c>
      <c r="E406" t="s">
        <v>44</v>
      </c>
      <c r="F406" t="s">
        <v>96</v>
      </c>
      <c r="G406" t="s">
        <v>46</v>
      </c>
      <c r="H406" t="s">
        <v>47</v>
      </c>
      <c r="I406">
        <v>3524001</v>
      </c>
      <c r="J406">
        <v>2021</v>
      </c>
      <c r="K406">
        <v>9</v>
      </c>
      <c r="L406" t="s">
        <v>38</v>
      </c>
      <c r="M406">
        <v>70</v>
      </c>
      <c r="N406">
        <v>1</v>
      </c>
      <c r="O406" s="6">
        <v>70</v>
      </c>
      <c r="P406">
        <v>45</v>
      </c>
      <c r="Q406" s="5">
        <v>3150</v>
      </c>
      <c r="R406" s="4">
        <v>0.25</v>
      </c>
      <c r="S406" s="1">
        <v>2362.5</v>
      </c>
      <c r="T406" s="1">
        <v>787.5</v>
      </c>
    </row>
    <row r="407" spans="1:22" x14ac:dyDescent="0.55000000000000004">
      <c r="A407" t="s">
        <v>127</v>
      </c>
      <c r="B407" t="s">
        <v>23</v>
      </c>
      <c r="C407" t="s">
        <v>24</v>
      </c>
      <c r="D407" t="s">
        <v>128</v>
      </c>
      <c r="E407" t="s">
        <v>44</v>
      </c>
      <c r="F407" t="s">
        <v>96</v>
      </c>
      <c r="G407" t="s">
        <v>46</v>
      </c>
      <c r="H407" t="s">
        <v>47</v>
      </c>
      <c r="I407">
        <v>3524001</v>
      </c>
      <c r="J407">
        <v>2021</v>
      </c>
      <c r="K407">
        <v>10</v>
      </c>
      <c r="L407" t="s">
        <v>39</v>
      </c>
      <c r="M407">
        <v>110</v>
      </c>
      <c r="N407">
        <v>1</v>
      </c>
      <c r="O407" s="6">
        <v>110</v>
      </c>
      <c r="P407">
        <v>45</v>
      </c>
      <c r="Q407" s="5">
        <v>4950</v>
      </c>
      <c r="R407" s="4">
        <v>0.25</v>
      </c>
      <c r="S407" s="1">
        <v>3712.5</v>
      </c>
      <c r="T407" s="1">
        <v>1237.5</v>
      </c>
    </row>
    <row r="408" spans="1:22" x14ac:dyDescent="0.55000000000000004">
      <c r="A408" t="s">
        <v>127</v>
      </c>
      <c r="B408" t="s">
        <v>23</v>
      </c>
      <c r="C408" t="s">
        <v>24</v>
      </c>
      <c r="D408" t="s">
        <v>128</v>
      </c>
      <c r="E408" t="s">
        <v>44</v>
      </c>
      <c r="F408" t="s">
        <v>96</v>
      </c>
      <c r="G408" t="s">
        <v>46</v>
      </c>
      <c r="H408" t="s">
        <v>47</v>
      </c>
      <c r="I408">
        <v>3524001</v>
      </c>
      <c r="J408">
        <v>2021</v>
      </c>
      <c r="K408">
        <v>11</v>
      </c>
      <c r="L408" t="s">
        <v>40</v>
      </c>
      <c r="M408">
        <v>90</v>
      </c>
      <c r="N408">
        <v>1</v>
      </c>
      <c r="O408" s="6">
        <v>90</v>
      </c>
      <c r="P408">
        <v>45</v>
      </c>
      <c r="Q408" s="5">
        <v>4050</v>
      </c>
      <c r="R408" s="4">
        <v>0.25</v>
      </c>
      <c r="S408" s="1">
        <v>3037.5</v>
      </c>
      <c r="T408" s="1">
        <v>1012.5</v>
      </c>
    </row>
    <row r="409" spans="1:22" x14ac:dyDescent="0.55000000000000004">
      <c r="A409" t="s">
        <v>127</v>
      </c>
      <c r="B409" t="s">
        <v>23</v>
      </c>
      <c r="C409" t="s">
        <v>24</v>
      </c>
      <c r="D409" t="s">
        <v>128</v>
      </c>
      <c r="E409" t="s">
        <v>44</v>
      </c>
      <c r="F409" t="s">
        <v>96</v>
      </c>
      <c r="G409" t="s">
        <v>46</v>
      </c>
      <c r="H409" t="s">
        <v>47</v>
      </c>
      <c r="I409">
        <v>3524001</v>
      </c>
      <c r="J409">
        <v>2021</v>
      </c>
      <c r="K409">
        <v>12</v>
      </c>
      <c r="L409" t="s">
        <v>41</v>
      </c>
      <c r="M409">
        <v>120</v>
      </c>
      <c r="N409">
        <v>1.5</v>
      </c>
      <c r="O409" s="6">
        <v>80</v>
      </c>
      <c r="P409">
        <v>45</v>
      </c>
      <c r="Q409" s="5">
        <v>5400</v>
      </c>
      <c r="R409" s="4">
        <v>0.25</v>
      </c>
      <c r="S409" s="1">
        <v>4050</v>
      </c>
      <c r="T409" s="1">
        <v>1350</v>
      </c>
    </row>
    <row r="410" spans="1:22" x14ac:dyDescent="0.55000000000000004">
      <c r="A410" t="s">
        <v>129</v>
      </c>
      <c r="B410" t="s">
        <v>23</v>
      </c>
      <c r="C410" t="s">
        <v>24</v>
      </c>
      <c r="D410" t="s">
        <v>130</v>
      </c>
      <c r="E410" t="s">
        <v>26</v>
      </c>
      <c r="F410" t="s">
        <v>50</v>
      </c>
      <c r="G410" t="s">
        <v>28</v>
      </c>
      <c r="H410" t="s">
        <v>29</v>
      </c>
      <c r="I410">
        <v>3526047</v>
      </c>
      <c r="J410">
        <v>2021</v>
      </c>
      <c r="K410">
        <v>1</v>
      </c>
      <c r="L410" t="s">
        <v>30</v>
      </c>
      <c r="M410">
        <v>110</v>
      </c>
      <c r="N410">
        <v>2</v>
      </c>
      <c r="O410" s="6">
        <v>55</v>
      </c>
      <c r="P410">
        <v>25</v>
      </c>
      <c r="Q410" s="5">
        <v>2750</v>
      </c>
      <c r="R410" s="4">
        <v>0.15</v>
      </c>
      <c r="S410" s="1">
        <v>2337.5</v>
      </c>
      <c r="T410" s="1">
        <v>412.5</v>
      </c>
      <c r="U410" s="1">
        <v>3825</v>
      </c>
      <c r="V410" s="1">
        <v>21675</v>
      </c>
    </row>
    <row r="411" spans="1:22" x14ac:dyDescent="0.55000000000000004">
      <c r="A411" t="s">
        <v>129</v>
      </c>
      <c r="B411" t="s">
        <v>23</v>
      </c>
      <c r="C411" t="s">
        <v>24</v>
      </c>
      <c r="D411" t="s">
        <v>130</v>
      </c>
      <c r="E411" t="s">
        <v>26</v>
      </c>
      <c r="F411" t="s">
        <v>50</v>
      </c>
      <c r="G411" t="s">
        <v>28</v>
      </c>
      <c r="H411" t="s">
        <v>29</v>
      </c>
      <c r="I411">
        <v>3526047</v>
      </c>
      <c r="J411">
        <v>2021</v>
      </c>
      <c r="K411">
        <v>2</v>
      </c>
      <c r="L411" t="s">
        <v>31</v>
      </c>
      <c r="M411">
        <v>90</v>
      </c>
      <c r="N411">
        <v>2</v>
      </c>
      <c r="O411" s="6">
        <v>45</v>
      </c>
      <c r="P411">
        <v>25</v>
      </c>
      <c r="Q411" s="5">
        <v>2250</v>
      </c>
      <c r="R411" s="4">
        <v>0.15</v>
      </c>
      <c r="S411" s="1">
        <v>1912.5</v>
      </c>
      <c r="T411" s="1">
        <v>337.5</v>
      </c>
    </row>
    <row r="412" spans="1:22" x14ac:dyDescent="0.55000000000000004">
      <c r="A412" t="s">
        <v>129</v>
      </c>
      <c r="B412" t="s">
        <v>23</v>
      </c>
      <c r="C412" t="s">
        <v>24</v>
      </c>
      <c r="D412" t="s">
        <v>130</v>
      </c>
      <c r="E412" t="s">
        <v>26</v>
      </c>
      <c r="F412" t="s">
        <v>50</v>
      </c>
      <c r="G412" t="s">
        <v>28</v>
      </c>
      <c r="H412" t="s">
        <v>29</v>
      </c>
      <c r="I412">
        <v>3526047</v>
      </c>
      <c r="J412">
        <v>2021</v>
      </c>
      <c r="K412">
        <v>3</v>
      </c>
      <c r="L412" t="s">
        <v>32</v>
      </c>
      <c r="M412">
        <v>40</v>
      </c>
      <c r="N412">
        <v>1.5</v>
      </c>
      <c r="O412" s="6">
        <v>26.666666666666668</v>
      </c>
      <c r="P412">
        <v>25</v>
      </c>
      <c r="Q412" s="5">
        <v>1000</v>
      </c>
      <c r="R412" s="4">
        <v>0.15</v>
      </c>
      <c r="S412" s="1">
        <v>850</v>
      </c>
      <c r="T412" s="1">
        <v>150</v>
      </c>
    </row>
    <row r="413" spans="1:22" x14ac:dyDescent="0.55000000000000004">
      <c r="A413" t="s">
        <v>129</v>
      </c>
      <c r="B413" t="s">
        <v>23</v>
      </c>
      <c r="C413" t="s">
        <v>24</v>
      </c>
      <c r="D413" t="s">
        <v>130</v>
      </c>
      <c r="E413" t="s">
        <v>26</v>
      </c>
      <c r="F413" t="s">
        <v>50</v>
      </c>
      <c r="G413" t="s">
        <v>28</v>
      </c>
      <c r="H413" t="s">
        <v>29</v>
      </c>
      <c r="I413">
        <v>3526047</v>
      </c>
      <c r="J413">
        <v>2021</v>
      </c>
      <c r="K413">
        <v>4</v>
      </c>
      <c r="L413" t="s">
        <v>33</v>
      </c>
      <c r="M413">
        <v>40</v>
      </c>
      <c r="N413">
        <v>1</v>
      </c>
      <c r="O413" s="6">
        <v>40</v>
      </c>
      <c r="P413">
        <v>25</v>
      </c>
      <c r="Q413" s="5">
        <v>1000</v>
      </c>
      <c r="R413" s="4">
        <v>0.15</v>
      </c>
      <c r="S413" s="1">
        <v>850</v>
      </c>
      <c r="T413" s="1">
        <v>150</v>
      </c>
    </row>
    <row r="414" spans="1:22" x14ac:dyDescent="0.55000000000000004">
      <c r="A414" t="s">
        <v>129</v>
      </c>
      <c r="B414" t="s">
        <v>23</v>
      </c>
      <c r="C414" t="s">
        <v>24</v>
      </c>
      <c r="D414" t="s">
        <v>130</v>
      </c>
      <c r="E414" t="s">
        <v>26</v>
      </c>
      <c r="F414" t="s">
        <v>50</v>
      </c>
      <c r="G414" t="s">
        <v>28</v>
      </c>
      <c r="H414" t="s">
        <v>29</v>
      </c>
      <c r="I414">
        <v>3526047</v>
      </c>
      <c r="J414">
        <v>2021</v>
      </c>
      <c r="K414">
        <v>5</v>
      </c>
      <c r="L414" t="s">
        <v>34</v>
      </c>
      <c r="M414">
        <v>100</v>
      </c>
      <c r="N414">
        <v>1</v>
      </c>
      <c r="O414" s="6">
        <v>100</v>
      </c>
      <c r="P414">
        <v>25</v>
      </c>
      <c r="Q414" s="5">
        <v>2500</v>
      </c>
      <c r="R414" s="4">
        <v>0.15</v>
      </c>
      <c r="S414" s="1">
        <v>2125</v>
      </c>
      <c r="T414" s="1">
        <v>375</v>
      </c>
    </row>
    <row r="415" spans="1:22" x14ac:dyDescent="0.55000000000000004">
      <c r="A415" t="s">
        <v>129</v>
      </c>
      <c r="B415" t="s">
        <v>23</v>
      </c>
      <c r="C415" t="s">
        <v>24</v>
      </c>
      <c r="D415" t="s">
        <v>130</v>
      </c>
      <c r="E415" t="s">
        <v>26</v>
      </c>
      <c r="F415" t="s">
        <v>50</v>
      </c>
      <c r="G415" t="s">
        <v>28</v>
      </c>
      <c r="H415" t="s">
        <v>29</v>
      </c>
      <c r="I415">
        <v>3526047</v>
      </c>
      <c r="J415">
        <v>2021</v>
      </c>
      <c r="K415">
        <v>6</v>
      </c>
      <c r="L415" t="s">
        <v>35</v>
      </c>
      <c r="M415">
        <v>70</v>
      </c>
      <c r="N415">
        <v>1</v>
      </c>
      <c r="O415" s="6">
        <v>70</v>
      </c>
      <c r="P415">
        <v>25</v>
      </c>
      <c r="Q415" s="5">
        <v>1750</v>
      </c>
      <c r="R415" s="4">
        <v>0.15</v>
      </c>
      <c r="S415" s="1">
        <v>1487.5</v>
      </c>
      <c r="T415" s="1">
        <v>262.5</v>
      </c>
    </row>
    <row r="416" spans="1:22" x14ac:dyDescent="0.55000000000000004">
      <c r="A416" t="s">
        <v>129</v>
      </c>
      <c r="B416" t="s">
        <v>23</v>
      </c>
      <c r="C416" t="s">
        <v>24</v>
      </c>
      <c r="D416" t="s">
        <v>130</v>
      </c>
      <c r="E416" t="s">
        <v>26</v>
      </c>
      <c r="F416" t="s">
        <v>50</v>
      </c>
      <c r="G416" t="s">
        <v>28</v>
      </c>
      <c r="H416" t="s">
        <v>29</v>
      </c>
      <c r="I416">
        <v>3526047</v>
      </c>
      <c r="J416">
        <v>2021</v>
      </c>
      <c r="K416">
        <v>7</v>
      </c>
      <c r="L416" t="s">
        <v>36</v>
      </c>
      <c r="M416">
        <v>100</v>
      </c>
      <c r="N416">
        <v>2</v>
      </c>
      <c r="O416" s="6">
        <v>50</v>
      </c>
      <c r="P416">
        <v>25</v>
      </c>
      <c r="Q416" s="5">
        <v>2500</v>
      </c>
      <c r="R416" s="4">
        <v>0.15</v>
      </c>
      <c r="S416" s="1">
        <v>2125</v>
      </c>
      <c r="T416" s="1">
        <v>375</v>
      </c>
    </row>
    <row r="417" spans="1:22" x14ac:dyDescent="0.55000000000000004">
      <c r="A417" t="s">
        <v>129</v>
      </c>
      <c r="B417" t="s">
        <v>23</v>
      </c>
      <c r="C417" t="s">
        <v>24</v>
      </c>
      <c r="D417" t="s">
        <v>130</v>
      </c>
      <c r="E417" t="s">
        <v>26</v>
      </c>
      <c r="F417" t="s">
        <v>50</v>
      </c>
      <c r="G417" t="s">
        <v>28</v>
      </c>
      <c r="H417" t="s">
        <v>29</v>
      </c>
      <c r="I417">
        <v>3526047</v>
      </c>
      <c r="J417">
        <v>2021</v>
      </c>
      <c r="K417">
        <v>8</v>
      </c>
      <c r="L417" t="s">
        <v>37</v>
      </c>
      <c r="M417">
        <v>80</v>
      </c>
      <c r="N417">
        <v>1</v>
      </c>
      <c r="O417" s="6">
        <v>80</v>
      </c>
      <c r="P417">
        <v>25</v>
      </c>
      <c r="Q417" s="5">
        <v>2000</v>
      </c>
      <c r="R417" s="4">
        <v>0.15</v>
      </c>
      <c r="S417" s="1">
        <v>1700</v>
      </c>
      <c r="T417" s="1">
        <v>300</v>
      </c>
    </row>
    <row r="418" spans="1:22" x14ac:dyDescent="0.55000000000000004">
      <c r="A418" t="s">
        <v>129</v>
      </c>
      <c r="B418" t="s">
        <v>23</v>
      </c>
      <c r="C418" t="s">
        <v>24</v>
      </c>
      <c r="D418" t="s">
        <v>130</v>
      </c>
      <c r="E418" t="s">
        <v>26</v>
      </c>
      <c r="F418" t="s">
        <v>50</v>
      </c>
      <c r="G418" t="s">
        <v>28</v>
      </c>
      <c r="H418" t="s">
        <v>29</v>
      </c>
      <c r="I418">
        <v>3526047</v>
      </c>
      <c r="J418">
        <v>2021</v>
      </c>
      <c r="K418">
        <v>9</v>
      </c>
      <c r="L418" t="s">
        <v>38</v>
      </c>
      <c r="M418">
        <v>140</v>
      </c>
      <c r="N418">
        <v>1.5</v>
      </c>
      <c r="O418" s="6">
        <v>93.333333333333329</v>
      </c>
      <c r="P418">
        <v>25</v>
      </c>
      <c r="Q418" s="5">
        <v>3500</v>
      </c>
      <c r="R418" s="4">
        <v>0.15</v>
      </c>
      <c r="S418" s="1">
        <v>2975</v>
      </c>
      <c r="T418" s="1">
        <v>525</v>
      </c>
    </row>
    <row r="419" spans="1:22" x14ac:dyDescent="0.55000000000000004">
      <c r="A419" t="s">
        <v>129</v>
      </c>
      <c r="B419" t="s">
        <v>23</v>
      </c>
      <c r="C419" t="s">
        <v>24</v>
      </c>
      <c r="D419" t="s">
        <v>130</v>
      </c>
      <c r="E419" t="s">
        <v>26</v>
      </c>
      <c r="F419" t="s">
        <v>50</v>
      </c>
      <c r="G419" t="s">
        <v>28</v>
      </c>
      <c r="H419" t="s">
        <v>29</v>
      </c>
      <c r="I419">
        <v>3526047</v>
      </c>
      <c r="J419">
        <v>2021</v>
      </c>
      <c r="K419">
        <v>10</v>
      </c>
      <c r="L419" t="s">
        <v>39</v>
      </c>
      <c r="M419">
        <v>100</v>
      </c>
      <c r="N419">
        <v>1</v>
      </c>
      <c r="O419" s="6">
        <v>100</v>
      </c>
      <c r="P419">
        <v>25</v>
      </c>
      <c r="Q419" s="5">
        <v>2500</v>
      </c>
      <c r="R419" s="4">
        <v>0.15</v>
      </c>
      <c r="S419" s="1">
        <v>2125</v>
      </c>
      <c r="T419" s="1">
        <v>375</v>
      </c>
    </row>
    <row r="420" spans="1:22" x14ac:dyDescent="0.55000000000000004">
      <c r="A420" t="s">
        <v>129</v>
      </c>
      <c r="B420" t="s">
        <v>23</v>
      </c>
      <c r="C420" t="s">
        <v>24</v>
      </c>
      <c r="D420" t="s">
        <v>130</v>
      </c>
      <c r="E420" t="s">
        <v>26</v>
      </c>
      <c r="F420" t="s">
        <v>50</v>
      </c>
      <c r="G420" t="s">
        <v>28</v>
      </c>
      <c r="H420" t="s">
        <v>29</v>
      </c>
      <c r="I420">
        <v>3526047</v>
      </c>
      <c r="J420">
        <v>2021</v>
      </c>
      <c r="K420">
        <v>11</v>
      </c>
      <c r="L420" t="s">
        <v>40</v>
      </c>
      <c r="M420">
        <v>40</v>
      </c>
      <c r="N420">
        <v>1.5</v>
      </c>
      <c r="O420" s="6">
        <v>26.666666666666668</v>
      </c>
      <c r="P420">
        <v>25</v>
      </c>
      <c r="Q420" s="5">
        <v>1000</v>
      </c>
      <c r="R420" s="4">
        <v>0.15</v>
      </c>
      <c r="S420" s="1">
        <v>850</v>
      </c>
      <c r="T420" s="1">
        <v>150</v>
      </c>
    </row>
    <row r="421" spans="1:22" x14ac:dyDescent="0.55000000000000004">
      <c r="A421" t="s">
        <v>129</v>
      </c>
      <c r="B421" t="s">
        <v>23</v>
      </c>
      <c r="C421" t="s">
        <v>24</v>
      </c>
      <c r="D421" t="s">
        <v>130</v>
      </c>
      <c r="E421" t="s">
        <v>26</v>
      </c>
      <c r="F421" t="s">
        <v>50</v>
      </c>
      <c r="G421" t="s">
        <v>28</v>
      </c>
      <c r="H421" t="s">
        <v>29</v>
      </c>
      <c r="I421">
        <v>3526047</v>
      </c>
      <c r="J421">
        <v>2021</v>
      </c>
      <c r="K421">
        <v>12</v>
      </c>
      <c r="L421" t="s">
        <v>41</v>
      </c>
      <c r="M421">
        <v>110</v>
      </c>
      <c r="N421">
        <v>1</v>
      </c>
      <c r="O421" s="6">
        <v>110</v>
      </c>
      <c r="P421">
        <v>25</v>
      </c>
      <c r="Q421" s="5">
        <v>2750</v>
      </c>
      <c r="R421" s="4">
        <v>0.15</v>
      </c>
      <c r="S421" s="1">
        <v>2337.5</v>
      </c>
      <c r="T421" s="1">
        <v>412.5</v>
      </c>
    </row>
    <row r="422" spans="1:22" x14ac:dyDescent="0.55000000000000004">
      <c r="A422" t="s">
        <v>131</v>
      </c>
      <c r="B422" t="s">
        <v>23</v>
      </c>
      <c r="C422" t="s">
        <v>24</v>
      </c>
      <c r="D422" t="s">
        <v>132</v>
      </c>
      <c r="E422" t="s">
        <v>26</v>
      </c>
      <c r="F422" t="s">
        <v>133</v>
      </c>
      <c r="G422" t="s">
        <v>28</v>
      </c>
      <c r="H422" t="s">
        <v>29</v>
      </c>
      <c r="I422">
        <v>3524001</v>
      </c>
      <c r="J422">
        <v>2021</v>
      </c>
      <c r="K422">
        <v>1</v>
      </c>
      <c r="L422" t="s">
        <v>30</v>
      </c>
      <c r="M422">
        <v>110</v>
      </c>
      <c r="N422">
        <v>1</v>
      </c>
      <c r="O422" s="6">
        <v>110</v>
      </c>
      <c r="P422">
        <v>25</v>
      </c>
      <c r="Q422" s="5">
        <v>2750</v>
      </c>
      <c r="R422" s="4">
        <v>0.15</v>
      </c>
      <c r="S422" s="1">
        <v>2337.5</v>
      </c>
      <c r="T422" s="1">
        <v>412.5</v>
      </c>
      <c r="U422" s="1">
        <v>4500</v>
      </c>
      <c r="V422" s="1">
        <v>25500</v>
      </c>
    </row>
    <row r="423" spans="1:22" x14ac:dyDescent="0.55000000000000004">
      <c r="A423" t="s">
        <v>131</v>
      </c>
      <c r="B423" t="s">
        <v>23</v>
      </c>
      <c r="C423" t="s">
        <v>24</v>
      </c>
      <c r="D423" t="s">
        <v>132</v>
      </c>
      <c r="E423" t="s">
        <v>26</v>
      </c>
      <c r="F423" t="s">
        <v>133</v>
      </c>
      <c r="G423" t="s">
        <v>28</v>
      </c>
      <c r="H423" t="s">
        <v>29</v>
      </c>
      <c r="I423">
        <v>3524001</v>
      </c>
      <c r="J423">
        <v>2021</v>
      </c>
      <c r="K423">
        <v>2</v>
      </c>
      <c r="L423" t="s">
        <v>31</v>
      </c>
      <c r="M423">
        <v>40</v>
      </c>
      <c r="N423">
        <v>1.5</v>
      </c>
      <c r="O423" s="6">
        <v>26.666666666666668</v>
      </c>
      <c r="P423">
        <v>25</v>
      </c>
      <c r="Q423" s="5">
        <v>1000</v>
      </c>
      <c r="R423" s="4">
        <v>0.15</v>
      </c>
      <c r="S423" s="1">
        <v>850</v>
      </c>
      <c r="T423" s="1">
        <v>150</v>
      </c>
    </row>
    <row r="424" spans="1:22" x14ac:dyDescent="0.55000000000000004">
      <c r="A424" t="s">
        <v>131</v>
      </c>
      <c r="B424" t="s">
        <v>23</v>
      </c>
      <c r="C424" t="s">
        <v>24</v>
      </c>
      <c r="D424" t="s">
        <v>132</v>
      </c>
      <c r="E424" t="s">
        <v>26</v>
      </c>
      <c r="F424" t="s">
        <v>133</v>
      </c>
      <c r="G424" t="s">
        <v>28</v>
      </c>
      <c r="H424" t="s">
        <v>29</v>
      </c>
      <c r="I424">
        <v>3524001</v>
      </c>
      <c r="J424">
        <v>2021</v>
      </c>
      <c r="K424">
        <v>3</v>
      </c>
      <c r="L424" t="s">
        <v>32</v>
      </c>
      <c r="M424">
        <v>160</v>
      </c>
      <c r="N424">
        <v>1.5</v>
      </c>
      <c r="O424" s="6">
        <v>106.66666666666667</v>
      </c>
      <c r="P424">
        <v>25</v>
      </c>
      <c r="Q424" s="5">
        <v>4000</v>
      </c>
      <c r="R424" s="4">
        <v>0.15</v>
      </c>
      <c r="S424" s="1">
        <v>3400</v>
      </c>
      <c r="T424" s="1">
        <v>600</v>
      </c>
    </row>
    <row r="425" spans="1:22" x14ac:dyDescent="0.55000000000000004">
      <c r="A425" t="s">
        <v>131</v>
      </c>
      <c r="B425" t="s">
        <v>23</v>
      </c>
      <c r="C425" t="s">
        <v>24</v>
      </c>
      <c r="D425" t="s">
        <v>132</v>
      </c>
      <c r="E425" t="s">
        <v>26</v>
      </c>
      <c r="F425" t="s">
        <v>133</v>
      </c>
      <c r="G425" t="s">
        <v>28</v>
      </c>
      <c r="H425" t="s">
        <v>29</v>
      </c>
      <c r="I425">
        <v>3524001</v>
      </c>
      <c r="J425">
        <v>2021</v>
      </c>
      <c r="K425">
        <v>4</v>
      </c>
      <c r="L425" t="s">
        <v>33</v>
      </c>
      <c r="M425">
        <v>60</v>
      </c>
      <c r="N425">
        <v>1.5</v>
      </c>
      <c r="O425" s="6">
        <v>40</v>
      </c>
      <c r="P425">
        <v>25</v>
      </c>
      <c r="Q425" s="5">
        <v>1500</v>
      </c>
      <c r="R425" s="4">
        <v>0.15</v>
      </c>
      <c r="S425" s="1">
        <v>1275</v>
      </c>
      <c r="T425" s="1">
        <v>225</v>
      </c>
    </row>
    <row r="426" spans="1:22" x14ac:dyDescent="0.55000000000000004">
      <c r="A426" t="s">
        <v>131</v>
      </c>
      <c r="B426" t="s">
        <v>23</v>
      </c>
      <c r="C426" t="s">
        <v>24</v>
      </c>
      <c r="D426" t="s">
        <v>132</v>
      </c>
      <c r="E426" t="s">
        <v>26</v>
      </c>
      <c r="F426" t="s">
        <v>133</v>
      </c>
      <c r="G426" t="s">
        <v>28</v>
      </c>
      <c r="H426" t="s">
        <v>29</v>
      </c>
      <c r="I426">
        <v>3524001</v>
      </c>
      <c r="J426">
        <v>2021</v>
      </c>
      <c r="K426">
        <v>5</v>
      </c>
      <c r="L426" t="s">
        <v>34</v>
      </c>
      <c r="M426">
        <v>160</v>
      </c>
      <c r="N426">
        <v>1.5</v>
      </c>
      <c r="O426" s="6">
        <v>106.66666666666667</v>
      </c>
      <c r="P426">
        <v>25</v>
      </c>
      <c r="Q426" s="5">
        <v>4000</v>
      </c>
      <c r="R426" s="4">
        <v>0.15</v>
      </c>
      <c r="S426" s="1">
        <v>3400</v>
      </c>
      <c r="T426" s="1">
        <v>600</v>
      </c>
    </row>
    <row r="427" spans="1:22" x14ac:dyDescent="0.55000000000000004">
      <c r="A427" t="s">
        <v>131</v>
      </c>
      <c r="B427" t="s">
        <v>23</v>
      </c>
      <c r="C427" t="s">
        <v>24</v>
      </c>
      <c r="D427" t="s">
        <v>132</v>
      </c>
      <c r="E427" t="s">
        <v>26</v>
      </c>
      <c r="F427" t="s">
        <v>133</v>
      </c>
      <c r="G427" t="s">
        <v>28</v>
      </c>
      <c r="H427" t="s">
        <v>29</v>
      </c>
      <c r="I427">
        <v>3524001</v>
      </c>
      <c r="J427">
        <v>2021</v>
      </c>
      <c r="K427">
        <v>6</v>
      </c>
      <c r="L427" t="s">
        <v>35</v>
      </c>
      <c r="M427">
        <v>120</v>
      </c>
      <c r="N427">
        <v>2</v>
      </c>
      <c r="O427" s="6">
        <v>60</v>
      </c>
      <c r="P427">
        <v>25</v>
      </c>
      <c r="Q427" s="5">
        <v>3000</v>
      </c>
      <c r="R427" s="4">
        <v>0.15</v>
      </c>
      <c r="S427" s="1">
        <v>2550</v>
      </c>
      <c r="T427" s="1">
        <v>450</v>
      </c>
    </row>
    <row r="428" spans="1:22" x14ac:dyDescent="0.55000000000000004">
      <c r="A428" t="s">
        <v>131</v>
      </c>
      <c r="B428" t="s">
        <v>23</v>
      </c>
      <c r="C428" t="s">
        <v>24</v>
      </c>
      <c r="D428" t="s">
        <v>132</v>
      </c>
      <c r="E428" t="s">
        <v>26</v>
      </c>
      <c r="F428" t="s">
        <v>133</v>
      </c>
      <c r="G428" t="s">
        <v>28</v>
      </c>
      <c r="H428" t="s">
        <v>29</v>
      </c>
      <c r="I428">
        <v>3524001</v>
      </c>
      <c r="J428">
        <v>2021</v>
      </c>
      <c r="K428">
        <v>7</v>
      </c>
      <c r="L428" t="s">
        <v>36</v>
      </c>
      <c r="M428">
        <v>160</v>
      </c>
      <c r="N428">
        <v>1.5</v>
      </c>
      <c r="O428" s="6">
        <v>106.66666666666667</v>
      </c>
      <c r="P428">
        <v>25</v>
      </c>
      <c r="Q428" s="5">
        <v>4000</v>
      </c>
      <c r="R428" s="4">
        <v>0.15</v>
      </c>
      <c r="S428" s="1">
        <v>3400</v>
      </c>
      <c r="T428" s="1">
        <v>600</v>
      </c>
    </row>
    <row r="429" spans="1:22" x14ac:dyDescent="0.55000000000000004">
      <c r="A429" t="s">
        <v>131</v>
      </c>
      <c r="B429" t="s">
        <v>23</v>
      </c>
      <c r="C429" t="s">
        <v>24</v>
      </c>
      <c r="D429" t="s">
        <v>132</v>
      </c>
      <c r="E429" t="s">
        <v>26</v>
      </c>
      <c r="F429" t="s">
        <v>133</v>
      </c>
      <c r="G429" t="s">
        <v>28</v>
      </c>
      <c r="H429" t="s">
        <v>29</v>
      </c>
      <c r="I429">
        <v>3524001</v>
      </c>
      <c r="J429">
        <v>2021</v>
      </c>
      <c r="K429">
        <v>8</v>
      </c>
      <c r="L429" t="s">
        <v>37</v>
      </c>
      <c r="M429">
        <v>70</v>
      </c>
      <c r="N429">
        <v>1.5</v>
      </c>
      <c r="O429" s="6">
        <v>46.666666666666664</v>
      </c>
      <c r="P429">
        <v>25</v>
      </c>
      <c r="Q429" s="5">
        <v>1750</v>
      </c>
      <c r="R429" s="4">
        <v>0.15</v>
      </c>
      <c r="S429" s="1">
        <v>1487.5</v>
      </c>
      <c r="T429" s="1">
        <v>262.5</v>
      </c>
    </row>
    <row r="430" spans="1:22" x14ac:dyDescent="0.55000000000000004">
      <c r="A430" t="s">
        <v>131</v>
      </c>
      <c r="B430" t="s">
        <v>23</v>
      </c>
      <c r="C430" t="s">
        <v>24</v>
      </c>
      <c r="D430" t="s">
        <v>132</v>
      </c>
      <c r="E430" t="s">
        <v>26</v>
      </c>
      <c r="F430" t="s">
        <v>133</v>
      </c>
      <c r="G430" t="s">
        <v>28</v>
      </c>
      <c r="H430" t="s">
        <v>29</v>
      </c>
      <c r="I430">
        <v>3524001</v>
      </c>
      <c r="J430">
        <v>2021</v>
      </c>
      <c r="K430">
        <v>9</v>
      </c>
      <c r="L430" t="s">
        <v>38</v>
      </c>
      <c r="M430">
        <v>50</v>
      </c>
      <c r="N430">
        <v>2</v>
      </c>
      <c r="O430" s="6">
        <v>25</v>
      </c>
      <c r="P430">
        <v>25</v>
      </c>
      <c r="Q430" s="5">
        <v>1250</v>
      </c>
      <c r="R430" s="4">
        <v>0.15</v>
      </c>
      <c r="S430" s="1">
        <v>1062.5</v>
      </c>
      <c r="T430" s="1">
        <v>187.5</v>
      </c>
    </row>
    <row r="431" spans="1:22" x14ac:dyDescent="0.55000000000000004">
      <c r="A431" t="s">
        <v>131</v>
      </c>
      <c r="B431" t="s">
        <v>23</v>
      </c>
      <c r="C431" t="s">
        <v>24</v>
      </c>
      <c r="D431" t="s">
        <v>132</v>
      </c>
      <c r="E431" t="s">
        <v>26</v>
      </c>
      <c r="F431" t="s">
        <v>133</v>
      </c>
      <c r="G431" t="s">
        <v>28</v>
      </c>
      <c r="H431" t="s">
        <v>29</v>
      </c>
      <c r="I431">
        <v>3524001</v>
      </c>
      <c r="J431">
        <v>2021</v>
      </c>
      <c r="K431">
        <v>10</v>
      </c>
      <c r="L431" t="s">
        <v>39</v>
      </c>
      <c r="M431">
        <v>120</v>
      </c>
      <c r="N431">
        <v>1.5</v>
      </c>
      <c r="O431" s="6">
        <v>80</v>
      </c>
      <c r="P431">
        <v>25</v>
      </c>
      <c r="Q431" s="5">
        <v>3000</v>
      </c>
      <c r="R431" s="4">
        <v>0.15</v>
      </c>
      <c r="S431" s="1">
        <v>2550</v>
      </c>
      <c r="T431" s="1">
        <v>450</v>
      </c>
    </row>
    <row r="432" spans="1:22" x14ac:dyDescent="0.55000000000000004">
      <c r="A432" t="s">
        <v>131</v>
      </c>
      <c r="B432" t="s">
        <v>23</v>
      </c>
      <c r="C432" t="s">
        <v>24</v>
      </c>
      <c r="D432" t="s">
        <v>132</v>
      </c>
      <c r="E432" t="s">
        <v>26</v>
      </c>
      <c r="F432" t="s">
        <v>133</v>
      </c>
      <c r="G432" t="s">
        <v>28</v>
      </c>
      <c r="H432" t="s">
        <v>29</v>
      </c>
      <c r="I432">
        <v>3524001</v>
      </c>
      <c r="J432">
        <v>2021</v>
      </c>
      <c r="K432">
        <v>11</v>
      </c>
      <c r="L432" t="s">
        <v>40</v>
      </c>
      <c r="M432">
        <v>120</v>
      </c>
      <c r="N432">
        <v>1</v>
      </c>
      <c r="O432" s="6">
        <v>120</v>
      </c>
      <c r="P432">
        <v>25</v>
      </c>
      <c r="Q432" s="5">
        <v>3000</v>
      </c>
      <c r="R432" s="4">
        <v>0.15</v>
      </c>
      <c r="S432" s="1">
        <v>2550</v>
      </c>
      <c r="T432" s="1">
        <v>450</v>
      </c>
    </row>
    <row r="433" spans="1:22" x14ac:dyDescent="0.55000000000000004">
      <c r="A433" t="s">
        <v>131</v>
      </c>
      <c r="B433" t="s">
        <v>23</v>
      </c>
      <c r="C433" t="s">
        <v>24</v>
      </c>
      <c r="D433" t="s">
        <v>132</v>
      </c>
      <c r="E433" t="s">
        <v>26</v>
      </c>
      <c r="F433" t="s">
        <v>133</v>
      </c>
      <c r="G433" t="s">
        <v>28</v>
      </c>
      <c r="H433" t="s">
        <v>29</v>
      </c>
      <c r="I433">
        <v>3524001</v>
      </c>
      <c r="J433">
        <v>2021</v>
      </c>
      <c r="K433">
        <v>12</v>
      </c>
      <c r="L433" t="s">
        <v>41</v>
      </c>
      <c r="M433">
        <v>30</v>
      </c>
      <c r="N433">
        <v>1</v>
      </c>
      <c r="O433" s="6">
        <v>30</v>
      </c>
      <c r="P433">
        <v>25</v>
      </c>
      <c r="Q433" s="5">
        <v>750</v>
      </c>
      <c r="R433" s="4">
        <v>0.15</v>
      </c>
      <c r="S433" s="1">
        <v>637.5</v>
      </c>
      <c r="T433" s="1">
        <v>112.5</v>
      </c>
    </row>
    <row r="434" spans="1:22" x14ac:dyDescent="0.55000000000000004">
      <c r="A434" t="s">
        <v>134</v>
      </c>
      <c r="B434" t="s">
        <v>23</v>
      </c>
      <c r="C434" t="s">
        <v>24</v>
      </c>
      <c r="D434" t="s">
        <v>135</v>
      </c>
      <c r="E434" t="s">
        <v>44</v>
      </c>
      <c r="F434" t="s">
        <v>54</v>
      </c>
      <c r="G434" t="s">
        <v>46</v>
      </c>
      <c r="H434" t="s">
        <v>47</v>
      </c>
      <c r="I434">
        <v>3526047</v>
      </c>
      <c r="J434">
        <v>2021</v>
      </c>
      <c r="K434">
        <v>1</v>
      </c>
      <c r="L434" t="s">
        <v>30</v>
      </c>
      <c r="M434">
        <v>30</v>
      </c>
      <c r="N434">
        <v>1</v>
      </c>
      <c r="O434" s="6">
        <v>30</v>
      </c>
      <c r="P434">
        <v>45</v>
      </c>
      <c r="Q434" s="5">
        <v>1350</v>
      </c>
      <c r="R434" s="4">
        <v>0.25</v>
      </c>
      <c r="S434" s="1">
        <v>1012.5</v>
      </c>
      <c r="T434" s="1">
        <v>337.5</v>
      </c>
      <c r="U434" s="1">
        <v>12600</v>
      </c>
      <c r="V434" s="1">
        <v>37800</v>
      </c>
    </row>
    <row r="435" spans="1:22" x14ac:dyDescent="0.55000000000000004">
      <c r="A435" t="s">
        <v>134</v>
      </c>
      <c r="B435" t="s">
        <v>23</v>
      </c>
      <c r="C435" t="s">
        <v>24</v>
      </c>
      <c r="D435" t="s">
        <v>135</v>
      </c>
      <c r="E435" t="s">
        <v>44</v>
      </c>
      <c r="F435" t="s">
        <v>54</v>
      </c>
      <c r="G435" t="s">
        <v>46</v>
      </c>
      <c r="H435" t="s">
        <v>47</v>
      </c>
      <c r="I435">
        <v>3526047</v>
      </c>
      <c r="J435">
        <v>2021</v>
      </c>
      <c r="K435">
        <v>2</v>
      </c>
      <c r="L435" t="s">
        <v>31</v>
      </c>
      <c r="M435">
        <v>50</v>
      </c>
      <c r="N435">
        <v>1</v>
      </c>
      <c r="O435" s="6">
        <v>50</v>
      </c>
      <c r="P435">
        <v>45</v>
      </c>
      <c r="Q435" s="5">
        <v>2250</v>
      </c>
      <c r="R435" s="4">
        <v>0.25</v>
      </c>
      <c r="S435" s="1">
        <v>1687.5</v>
      </c>
      <c r="T435" s="1">
        <v>562.5</v>
      </c>
    </row>
    <row r="436" spans="1:22" x14ac:dyDescent="0.55000000000000004">
      <c r="A436" t="s">
        <v>134</v>
      </c>
      <c r="B436" t="s">
        <v>23</v>
      </c>
      <c r="C436" t="s">
        <v>24</v>
      </c>
      <c r="D436" t="s">
        <v>135</v>
      </c>
      <c r="E436" t="s">
        <v>44</v>
      </c>
      <c r="F436" t="s">
        <v>54</v>
      </c>
      <c r="G436" t="s">
        <v>46</v>
      </c>
      <c r="H436" t="s">
        <v>47</v>
      </c>
      <c r="I436">
        <v>3526047</v>
      </c>
      <c r="J436">
        <v>2021</v>
      </c>
      <c r="K436">
        <v>3</v>
      </c>
      <c r="L436" t="s">
        <v>32</v>
      </c>
      <c r="M436">
        <v>90</v>
      </c>
      <c r="N436">
        <v>1</v>
      </c>
      <c r="O436" s="6">
        <v>90</v>
      </c>
      <c r="P436">
        <v>45</v>
      </c>
      <c r="Q436" s="5">
        <v>4050</v>
      </c>
      <c r="R436" s="4">
        <v>0.25</v>
      </c>
      <c r="S436" s="1">
        <v>3037.5</v>
      </c>
      <c r="T436" s="1">
        <v>1012.5</v>
      </c>
    </row>
    <row r="437" spans="1:22" x14ac:dyDescent="0.55000000000000004">
      <c r="A437" t="s">
        <v>134</v>
      </c>
      <c r="B437" t="s">
        <v>23</v>
      </c>
      <c r="C437" t="s">
        <v>24</v>
      </c>
      <c r="D437" t="s">
        <v>135</v>
      </c>
      <c r="E437" t="s">
        <v>44</v>
      </c>
      <c r="F437" t="s">
        <v>54</v>
      </c>
      <c r="G437" t="s">
        <v>46</v>
      </c>
      <c r="H437" t="s">
        <v>47</v>
      </c>
      <c r="I437">
        <v>3526047</v>
      </c>
      <c r="J437">
        <v>2021</v>
      </c>
      <c r="K437">
        <v>4</v>
      </c>
      <c r="L437" t="s">
        <v>33</v>
      </c>
      <c r="M437">
        <v>50</v>
      </c>
      <c r="N437">
        <v>1.5</v>
      </c>
      <c r="O437" s="6">
        <v>33.333333333333336</v>
      </c>
      <c r="P437">
        <v>45</v>
      </c>
      <c r="Q437" s="5">
        <v>2250</v>
      </c>
      <c r="R437" s="4">
        <v>0.25</v>
      </c>
      <c r="S437" s="1">
        <v>1687.5</v>
      </c>
      <c r="T437" s="1">
        <v>562.5</v>
      </c>
    </row>
    <row r="438" spans="1:22" x14ac:dyDescent="0.55000000000000004">
      <c r="A438" t="s">
        <v>134</v>
      </c>
      <c r="B438" t="s">
        <v>23</v>
      </c>
      <c r="C438" t="s">
        <v>24</v>
      </c>
      <c r="D438" t="s">
        <v>135</v>
      </c>
      <c r="E438" t="s">
        <v>44</v>
      </c>
      <c r="F438" t="s">
        <v>54</v>
      </c>
      <c r="G438" t="s">
        <v>46</v>
      </c>
      <c r="H438" t="s">
        <v>47</v>
      </c>
      <c r="I438">
        <v>3526047</v>
      </c>
      <c r="J438">
        <v>2021</v>
      </c>
      <c r="K438">
        <v>5</v>
      </c>
      <c r="L438" t="s">
        <v>34</v>
      </c>
      <c r="M438">
        <v>110</v>
      </c>
      <c r="N438">
        <v>2</v>
      </c>
      <c r="O438" s="6">
        <v>55</v>
      </c>
      <c r="P438">
        <v>45</v>
      </c>
      <c r="Q438" s="5">
        <v>4950</v>
      </c>
      <c r="R438" s="4">
        <v>0.25</v>
      </c>
      <c r="S438" s="1">
        <v>3712.5</v>
      </c>
      <c r="T438" s="1">
        <v>1237.5</v>
      </c>
    </row>
    <row r="439" spans="1:22" x14ac:dyDescent="0.55000000000000004">
      <c r="A439" t="s">
        <v>134</v>
      </c>
      <c r="B439" t="s">
        <v>23</v>
      </c>
      <c r="C439" t="s">
        <v>24</v>
      </c>
      <c r="D439" t="s">
        <v>135</v>
      </c>
      <c r="E439" t="s">
        <v>44</v>
      </c>
      <c r="F439" t="s">
        <v>54</v>
      </c>
      <c r="G439" t="s">
        <v>46</v>
      </c>
      <c r="H439" t="s">
        <v>47</v>
      </c>
      <c r="I439">
        <v>3526047</v>
      </c>
      <c r="J439">
        <v>2021</v>
      </c>
      <c r="K439">
        <v>6</v>
      </c>
      <c r="L439" t="s">
        <v>35</v>
      </c>
      <c r="M439">
        <v>120</v>
      </c>
      <c r="N439">
        <v>1</v>
      </c>
      <c r="O439" s="6">
        <v>120</v>
      </c>
      <c r="P439">
        <v>45</v>
      </c>
      <c r="Q439" s="5">
        <v>5400</v>
      </c>
      <c r="R439" s="4">
        <v>0.25</v>
      </c>
      <c r="S439" s="1">
        <v>4050</v>
      </c>
      <c r="T439" s="1">
        <v>1350</v>
      </c>
    </row>
    <row r="440" spans="1:22" x14ac:dyDescent="0.55000000000000004">
      <c r="A440" t="s">
        <v>134</v>
      </c>
      <c r="B440" t="s">
        <v>23</v>
      </c>
      <c r="C440" t="s">
        <v>24</v>
      </c>
      <c r="D440" t="s">
        <v>135</v>
      </c>
      <c r="E440" t="s">
        <v>44</v>
      </c>
      <c r="F440" t="s">
        <v>54</v>
      </c>
      <c r="G440" t="s">
        <v>46</v>
      </c>
      <c r="H440" t="s">
        <v>47</v>
      </c>
      <c r="I440">
        <v>3526047</v>
      </c>
      <c r="J440">
        <v>2021</v>
      </c>
      <c r="K440">
        <v>7</v>
      </c>
      <c r="L440" t="s">
        <v>36</v>
      </c>
      <c r="M440">
        <v>90</v>
      </c>
      <c r="N440">
        <v>1.5</v>
      </c>
      <c r="O440" s="6">
        <v>60</v>
      </c>
      <c r="P440">
        <v>45</v>
      </c>
      <c r="Q440" s="5">
        <v>4050</v>
      </c>
      <c r="R440" s="4">
        <v>0.25</v>
      </c>
      <c r="S440" s="1">
        <v>3037.5</v>
      </c>
      <c r="T440" s="1">
        <v>1012.5</v>
      </c>
    </row>
    <row r="441" spans="1:22" x14ac:dyDescent="0.55000000000000004">
      <c r="A441" t="s">
        <v>134</v>
      </c>
      <c r="B441" t="s">
        <v>23</v>
      </c>
      <c r="C441" t="s">
        <v>24</v>
      </c>
      <c r="D441" t="s">
        <v>135</v>
      </c>
      <c r="E441" t="s">
        <v>44</v>
      </c>
      <c r="F441" t="s">
        <v>54</v>
      </c>
      <c r="G441" t="s">
        <v>46</v>
      </c>
      <c r="H441" t="s">
        <v>47</v>
      </c>
      <c r="I441">
        <v>3526047</v>
      </c>
      <c r="J441">
        <v>2021</v>
      </c>
      <c r="K441">
        <v>8</v>
      </c>
      <c r="L441" t="s">
        <v>37</v>
      </c>
      <c r="M441">
        <v>40</v>
      </c>
      <c r="N441">
        <v>1</v>
      </c>
      <c r="O441" s="6">
        <v>40</v>
      </c>
      <c r="P441">
        <v>45</v>
      </c>
      <c r="Q441" s="5">
        <v>1800</v>
      </c>
      <c r="R441" s="4">
        <v>0.25</v>
      </c>
      <c r="S441" s="1">
        <v>1350</v>
      </c>
      <c r="T441" s="1">
        <v>450</v>
      </c>
    </row>
    <row r="442" spans="1:22" x14ac:dyDescent="0.55000000000000004">
      <c r="A442" t="s">
        <v>134</v>
      </c>
      <c r="B442" t="s">
        <v>23</v>
      </c>
      <c r="C442" t="s">
        <v>24</v>
      </c>
      <c r="D442" t="s">
        <v>135</v>
      </c>
      <c r="E442" t="s">
        <v>44</v>
      </c>
      <c r="F442" t="s">
        <v>54</v>
      </c>
      <c r="G442" t="s">
        <v>46</v>
      </c>
      <c r="H442" t="s">
        <v>47</v>
      </c>
      <c r="I442">
        <v>3526047</v>
      </c>
      <c r="J442">
        <v>2021</v>
      </c>
      <c r="K442">
        <v>9</v>
      </c>
      <c r="L442" t="s">
        <v>38</v>
      </c>
      <c r="M442">
        <v>80</v>
      </c>
      <c r="N442">
        <v>1.5</v>
      </c>
      <c r="O442" s="6">
        <v>53.333333333333336</v>
      </c>
      <c r="P442">
        <v>45</v>
      </c>
      <c r="Q442" s="5">
        <v>3600</v>
      </c>
      <c r="R442" s="4">
        <v>0.25</v>
      </c>
      <c r="S442" s="1">
        <v>2700</v>
      </c>
      <c r="T442" s="1">
        <v>900</v>
      </c>
    </row>
    <row r="443" spans="1:22" x14ac:dyDescent="0.55000000000000004">
      <c r="A443" t="s">
        <v>134</v>
      </c>
      <c r="B443" t="s">
        <v>23</v>
      </c>
      <c r="C443" t="s">
        <v>24</v>
      </c>
      <c r="D443" t="s">
        <v>135</v>
      </c>
      <c r="E443" t="s">
        <v>44</v>
      </c>
      <c r="F443" t="s">
        <v>54</v>
      </c>
      <c r="G443" t="s">
        <v>46</v>
      </c>
      <c r="H443" t="s">
        <v>47</v>
      </c>
      <c r="I443">
        <v>3526047</v>
      </c>
      <c r="J443">
        <v>2021</v>
      </c>
      <c r="K443">
        <v>10</v>
      </c>
      <c r="L443" t="s">
        <v>39</v>
      </c>
      <c r="M443">
        <v>160</v>
      </c>
      <c r="N443">
        <v>1</v>
      </c>
      <c r="O443" s="6">
        <v>160</v>
      </c>
      <c r="P443">
        <v>45</v>
      </c>
      <c r="Q443" s="5">
        <v>7200</v>
      </c>
      <c r="R443" s="4">
        <v>0.25</v>
      </c>
      <c r="S443" s="1">
        <v>5400</v>
      </c>
      <c r="T443" s="1">
        <v>1800</v>
      </c>
    </row>
    <row r="444" spans="1:22" x14ac:dyDescent="0.55000000000000004">
      <c r="A444" t="s">
        <v>134</v>
      </c>
      <c r="B444" t="s">
        <v>23</v>
      </c>
      <c r="C444" t="s">
        <v>24</v>
      </c>
      <c r="D444" t="s">
        <v>135</v>
      </c>
      <c r="E444" t="s">
        <v>44</v>
      </c>
      <c r="F444" t="s">
        <v>54</v>
      </c>
      <c r="G444" t="s">
        <v>46</v>
      </c>
      <c r="H444" t="s">
        <v>47</v>
      </c>
      <c r="I444">
        <v>3526047</v>
      </c>
      <c r="J444">
        <v>2021</v>
      </c>
      <c r="K444">
        <v>11</v>
      </c>
      <c r="L444" t="s">
        <v>40</v>
      </c>
      <c r="M444">
        <v>160</v>
      </c>
      <c r="N444">
        <v>2</v>
      </c>
      <c r="O444" s="6">
        <v>80</v>
      </c>
      <c r="P444">
        <v>45</v>
      </c>
      <c r="Q444" s="5">
        <v>7200</v>
      </c>
      <c r="R444" s="4">
        <v>0.25</v>
      </c>
      <c r="S444" s="1">
        <v>5400</v>
      </c>
      <c r="T444" s="1">
        <v>1800</v>
      </c>
    </row>
    <row r="445" spans="1:22" x14ac:dyDescent="0.55000000000000004">
      <c r="A445" t="s">
        <v>134</v>
      </c>
      <c r="B445" t="s">
        <v>23</v>
      </c>
      <c r="C445" t="s">
        <v>24</v>
      </c>
      <c r="D445" t="s">
        <v>135</v>
      </c>
      <c r="E445" t="s">
        <v>44</v>
      </c>
      <c r="F445" t="s">
        <v>54</v>
      </c>
      <c r="G445" t="s">
        <v>46</v>
      </c>
      <c r="H445" t="s">
        <v>47</v>
      </c>
      <c r="I445">
        <v>3526047</v>
      </c>
      <c r="J445">
        <v>2021</v>
      </c>
      <c r="K445">
        <v>12</v>
      </c>
      <c r="L445" t="s">
        <v>41</v>
      </c>
      <c r="M445">
        <v>140</v>
      </c>
      <c r="N445">
        <v>1</v>
      </c>
      <c r="O445" s="6">
        <v>140</v>
      </c>
      <c r="P445">
        <v>45</v>
      </c>
      <c r="Q445" s="5">
        <v>6300</v>
      </c>
      <c r="R445" s="4">
        <v>0.25</v>
      </c>
      <c r="S445" s="1">
        <v>4725</v>
      </c>
      <c r="T445" s="1">
        <v>1575</v>
      </c>
    </row>
    <row r="446" spans="1:22" x14ac:dyDescent="0.55000000000000004">
      <c r="A446" t="s">
        <v>136</v>
      </c>
      <c r="B446" t="s">
        <v>23</v>
      </c>
      <c r="C446" t="s">
        <v>24</v>
      </c>
      <c r="D446" t="s">
        <v>137</v>
      </c>
      <c r="E446" t="s">
        <v>57</v>
      </c>
      <c r="F446" t="s">
        <v>47</v>
      </c>
      <c r="G446" t="s">
        <v>28</v>
      </c>
      <c r="H446" t="s">
        <v>51</v>
      </c>
      <c r="I446">
        <v>3524001</v>
      </c>
      <c r="J446">
        <v>2021</v>
      </c>
      <c r="K446">
        <v>1</v>
      </c>
      <c r="L446" t="s">
        <v>30</v>
      </c>
      <c r="M446">
        <v>100</v>
      </c>
      <c r="N446">
        <v>1</v>
      </c>
      <c r="O446" s="6">
        <v>100</v>
      </c>
      <c r="P446">
        <v>25</v>
      </c>
      <c r="Q446" s="5">
        <v>2500</v>
      </c>
      <c r="R446" s="4">
        <v>0.15</v>
      </c>
      <c r="S446" s="1">
        <v>2125</v>
      </c>
      <c r="T446" s="1">
        <v>375</v>
      </c>
      <c r="U446" s="1">
        <v>3900</v>
      </c>
      <c r="V446" s="1">
        <v>22100</v>
      </c>
    </row>
    <row r="447" spans="1:22" x14ac:dyDescent="0.55000000000000004">
      <c r="A447" t="s">
        <v>136</v>
      </c>
      <c r="B447" t="s">
        <v>23</v>
      </c>
      <c r="C447" t="s">
        <v>24</v>
      </c>
      <c r="D447" t="s">
        <v>137</v>
      </c>
      <c r="E447" t="s">
        <v>57</v>
      </c>
      <c r="F447" t="s">
        <v>47</v>
      </c>
      <c r="G447" t="s">
        <v>28</v>
      </c>
      <c r="H447" t="s">
        <v>51</v>
      </c>
      <c r="I447">
        <v>3524001</v>
      </c>
      <c r="J447">
        <v>2021</v>
      </c>
      <c r="K447">
        <v>2</v>
      </c>
      <c r="L447" t="s">
        <v>31</v>
      </c>
      <c r="M447">
        <v>110</v>
      </c>
      <c r="N447">
        <v>2</v>
      </c>
      <c r="O447" s="6">
        <v>55</v>
      </c>
      <c r="P447">
        <v>25</v>
      </c>
      <c r="Q447" s="5">
        <v>2750</v>
      </c>
      <c r="R447" s="4">
        <v>0.15</v>
      </c>
      <c r="S447" s="1">
        <v>2337.5</v>
      </c>
      <c r="T447" s="1">
        <v>412.5</v>
      </c>
    </row>
    <row r="448" spans="1:22" x14ac:dyDescent="0.55000000000000004">
      <c r="A448" t="s">
        <v>136</v>
      </c>
      <c r="B448" t="s">
        <v>23</v>
      </c>
      <c r="C448" t="s">
        <v>24</v>
      </c>
      <c r="D448" t="s">
        <v>137</v>
      </c>
      <c r="E448" t="s">
        <v>57</v>
      </c>
      <c r="F448" t="s">
        <v>47</v>
      </c>
      <c r="G448" t="s">
        <v>28</v>
      </c>
      <c r="H448" t="s">
        <v>51</v>
      </c>
      <c r="I448">
        <v>3524001</v>
      </c>
      <c r="J448">
        <v>2021</v>
      </c>
      <c r="K448">
        <v>3</v>
      </c>
      <c r="L448" t="s">
        <v>32</v>
      </c>
      <c r="M448">
        <v>20</v>
      </c>
      <c r="N448">
        <v>1</v>
      </c>
      <c r="O448" s="6">
        <v>20</v>
      </c>
      <c r="P448">
        <v>25</v>
      </c>
      <c r="Q448" s="5">
        <v>500</v>
      </c>
      <c r="R448" s="4">
        <v>0.15</v>
      </c>
      <c r="S448" s="1">
        <v>425</v>
      </c>
      <c r="T448" s="1">
        <v>75</v>
      </c>
    </row>
    <row r="449" spans="1:22" x14ac:dyDescent="0.55000000000000004">
      <c r="A449" t="s">
        <v>136</v>
      </c>
      <c r="B449" t="s">
        <v>23</v>
      </c>
      <c r="C449" t="s">
        <v>24</v>
      </c>
      <c r="D449" t="s">
        <v>137</v>
      </c>
      <c r="E449" t="s">
        <v>57</v>
      </c>
      <c r="F449" t="s">
        <v>47</v>
      </c>
      <c r="G449" t="s">
        <v>28</v>
      </c>
      <c r="H449" t="s">
        <v>51</v>
      </c>
      <c r="I449">
        <v>3524001</v>
      </c>
      <c r="J449">
        <v>2021</v>
      </c>
      <c r="K449">
        <v>4</v>
      </c>
      <c r="L449" t="s">
        <v>33</v>
      </c>
      <c r="M449">
        <v>120</v>
      </c>
      <c r="N449">
        <v>1.5</v>
      </c>
      <c r="O449" s="6">
        <v>80</v>
      </c>
      <c r="P449">
        <v>25</v>
      </c>
      <c r="Q449" s="5">
        <v>3000</v>
      </c>
      <c r="R449" s="4">
        <v>0.15</v>
      </c>
      <c r="S449" s="1">
        <v>2550</v>
      </c>
      <c r="T449" s="1">
        <v>450</v>
      </c>
    </row>
    <row r="450" spans="1:22" x14ac:dyDescent="0.55000000000000004">
      <c r="A450" t="s">
        <v>136</v>
      </c>
      <c r="B450" t="s">
        <v>23</v>
      </c>
      <c r="C450" t="s">
        <v>24</v>
      </c>
      <c r="D450" t="s">
        <v>137</v>
      </c>
      <c r="E450" t="s">
        <v>57</v>
      </c>
      <c r="F450" t="s">
        <v>47</v>
      </c>
      <c r="G450" t="s">
        <v>28</v>
      </c>
      <c r="H450" t="s">
        <v>51</v>
      </c>
      <c r="I450">
        <v>3524001</v>
      </c>
      <c r="J450">
        <v>2021</v>
      </c>
      <c r="K450">
        <v>5</v>
      </c>
      <c r="L450" t="s">
        <v>34</v>
      </c>
      <c r="M450">
        <v>120</v>
      </c>
      <c r="N450">
        <v>1.5</v>
      </c>
      <c r="O450" s="6">
        <v>80</v>
      </c>
      <c r="P450">
        <v>25</v>
      </c>
      <c r="Q450" s="5">
        <v>3000</v>
      </c>
      <c r="R450" s="4">
        <v>0.15</v>
      </c>
      <c r="S450" s="1">
        <v>2550</v>
      </c>
      <c r="T450" s="1">
        <v>450</v>
      </c>
    </row>
    <row r="451" spans="1:22" x14ac:dyDescent="0.55000000000000004">
      <c r="A451" t="s">
        <v>136</v>
      </c>
      <c r="B451" t="s">
        <v>23</v>
      </c>
      <c r="C451" t="s">
        <v>24</v>
      </c>
      <c r="D451" t="s">
        <v>137</v>
      </c>
      <c r="E451" t="s">
        <v>57</v>
      </c>
      <c r="F451" t="s">
        <v>47</v>
      </c>
      <c r="G451" t="s">
        <v>28</v>
      </c>
      <c r="H451" t="s">
        <v>51</v>
      </c>
      <c r="I451">
        <v>3524001</v>
      </c>
      <c r="J451">
        <v>2021</v>
      </c>
      <c r="K451">
        <v>6</v>
      </c>
      <c r="L451" t="s">
        <v>35</v>
      </c>
      <c r="M451">
        <v>30</v>
      </c>
      <c r="N451">
        <v>1</v>
      </c>
      <c r="O451" s="6">
        <v>30</v>
      </c>
      <c r="P451">
        <v>25</v>
      </c>
      <c r="Q451" s="5">
        <v>750</v>
      </c>
      <c r="R451" s="4">
        <v>0.15</v>
      </c>
      <c r="S451" s="1">
        <v>637.5</v>
      </c>
      <c r="T451" s="1">
        <v>112.5</v>
      </c>
    </row>
    <row r="452" spans="1:22" x14ac:dyDescent="0.55000000000000004">
      <c r="A452" t="s">
        <v>136</v>
      </c>
      <c r="B452" t="s">
        <v>23</v>
      </c>
      <c r="C452" t="s">
        <v>24</v>
      </c>
      <c r="D452" t="s">
        <v>137</v>
      </c>
      <c r="E452" t="s">
        <v>57</v>
      </c>
      <c r="F452" t="s">
        <v>47</v>
      </c>
      <c r="G452" t="s">
        <v>28</v>
      </c>
      <c r="H452" t="s">
        <v>51</v>
      </c>
      <c r="I452">
        <v>3524001</v>
      </c>
      <c r="J452">
        <v>2021</v>
      </c>
      <c r="K452">
        <v>7</v>
      </c>
      <c r="L452" t="s">
        <v>36</v>
      </c>
      <c r="M452">
        <v>60</v>
      </c>
      <c r="N452">
        <v>1</v>
      </c>
      <c r="O452" s="6">
        <v>60</v>
      </c>
      <c r="P452">
        <v>25</v>
      </c>
      <c r="Q452" s="5">
        <v>1500</v>
      </c>
      <c r="R452" s="4">
        <v>0.15</v>
      </c>
      <c r="S452" s="1">
        <v>1275</v>
      </c>
      <c r="T452" s="1">
        <v>225</v>
      </c>
    </row>
    <row r="453" spans="1:22" x14ac:dyDescent="0.55000000000000004">
      <c r="A453" t="s">
        <v>136</v>
      </c>
      <c r="B453" t="s">
        <v>23</v>
      </c>
      <c r="C453" t="s">
        <v>24</v>
      </c>
      <c r="D453" t="s">
        <v>137</v>
      </c>
      <c r="E453" t="s">
        <v>57</v>
      </c>
      <c r="F453" t="s">
        <v>47</v>
      </c>
      <c r="G453" t="s">
        <v>28</v>
      </c>
      <c r="H453" t="s">
        <v>51</v>
      </c>
      <c r="I453">
        <v>3524001</v>
      </c>
      <c r="J453">
        <v>2021</v>
      </c>
      <c r="K453">
        <v>8</v>
      </c>
      <c r="L453" t="s">
        <v>37</v>
      </c>
      <c r="M453">
        <v>100</v>
      </c>
      <c r="N453">
        <v>1.5</v>
      </c>
      <c r="O453" s="6">
        <v>66.666666666666671</v>
      </c>
      <c r="P453">
        <v>25</v>
      </c>
      <c r="Q453" s="5">
        <v>2500</v>
      </c>
      <c r="R453" s="4">
        <v>0.15</v>
      </c>
      <c r="S453" s="1">
        <v>2125</v>
      </c>
      <c r="T453" s="1">
        <v>375</v>
      </c>
    </row>
    <row r="454" spans="1:22" x14ac:dyDescent="0.55000000000000004">
      <c r="A454" t="s">
        <v>136</v>
      </c>
      <c r="B454" t="s">
        <v>23</v>
      </c>
      <c r="C454" t="s">
        <v>24</v>
      </c>
      <c r="D454" t="s">
        <v>137</v>
      </c>
      <c r="E454" t="s">
        <v>57</v>
      </c>
      <c r="F454" t="s">
        <v>47</v>
      </c>
      <c r="G454" t="s">
        <v>28</v>
      </c>
      <c r="H454" t="s">
        <v>51</v>
      </c>
      <c r="I454">
        <v>3524001</v>
      </c>
      <c r="J454">
        <v>2021</v>
      </c>
      <c r="K454">
        <v>9</v>
      </c>
      <c r="L454" t="s">
        <v>38</v>
      </c>
      <c r="M454">
        <v>160</v>
      </c>
      <c r="N454">
        <v>1.5</v>
      </c>
      <c r="O454" s="6">
        <v>106.66666666666667</v>
      </c>
      <c r="P454">
        <v>25</v>
      </c>
      <c r="Q454" s="5">
        <v>4000</v>
      </c>
      <c r="R454" s="4">
        <v>0.15</v>
      </c>
      <c r="S454" s="1">
        <v>3400</v>
      </c>
      <c r="T454" s="1">
        <v>600</v>
      </c>
    </row>
    <row r="455" spans="1:22" x14ac:dyDescent="0.55000000000000004">
      <c r="A455" t="s">
        <v>136</v>
      </c>
      <c r="B455" t="s">
        <v>23</v>
      </c>
      <c r="C455" t="s">
        <v>24</v>
      </c>
      <c r="D455" t="s">
        <v>137</v>
      </c>
      <c r="E455" t="s">
        <v>57</v>
      </c>
      <c r="F455" t="s">
        <v>47</v>
      </c>
      <c r="G455" t="s">
        <v>28</v>
      </c>
      <c r="H455" t="s">
        <v>51</v>
      </c>
      <c r="I455">
        <v>3524001</v>
      </c>
      <c r="J455">
        <v>2021</v>
      </c>
      <c r="K455">
        <v>10</v>
      </c>
      <c r="L455" t="s">
        <v>39</v>
      </c>
      <c r="M455">
        <v>40</v>
      </c>
      <c r="N455">
        <v>1.5</v>
      </c>
      <c r="O455" s="6">
        <v>26.666666666666668</v>
      </c>
      <c r="P455">
        <v>25</v>
      </c>
      <c r="Q455" s="5">
        <v>1000</v>
      </c>
      <c r="R455" s="4">
        <v>0.15</v>
      </c>
      <c r="S455" s="1">
        <v>850</v>
      </c>
      <c r="T455" s="1">
        <v>150</v>
      </c>
    </row>
    <row r="456" spans="1:22" x14ac:dyDescent="0.55000000000000004">
      <c r="A456" t="s">
        <v>136</v>
      </c>
      <c r="B456" t="s">
        <v>23</v>
      </c>
      <c r="C456" t="s">
        <v>24</v>
      </c>
      <c r="D456" t="s">
        <v>137</v>
      </c>
      <c r="E456" t="s">
        <v>57</v>
      </c>
      <c r="F456" t="s">
        <v>47</v>
      </c>
      <c r="G456" t="s">
        <v>28</v>
      </c>
      <c r="H456" t="s">
        <v>51</v>
      </c>
      <c r="I456">
        <v>3524001</v>
      </c>
      <c r="J456">
        <v>2021</v>
      </c>
      <c r="K456">
        <v>11</v>
      </c>
      <c r="L456" t="s">
        <v>40</v>
      </c>
      <c r="M456">
        <v>120</v>
      </c>
      <c r="N456">
        <v>1</v>
      </c>
      <c r="O456" s="6">
        <v>120</v>
      </c>
      <c r="P456">
        <v>25</v>
      </c>
      <c r="Q456" s="5">
        <v>3000</v>
      </c>
      <c r="R456" s="4">
        <v>0.15</v>
      </c>
      <c r="S456" s="1">
        <v>2550</v>
      </c>
      <c r="T456" s="1">
        <v>450</v>
      </c>
    </row>
    <row r="457" spans="1:22" x14ac:dyDescent="0.55000000000000004">
      <c r="A457" t="s">
        <v>136</v>
      </c>
      <c r="B457" t="s">
        <v>23</v>
      </c>
      <c r="C457" t="s">
        <v>24</v>
      </c>
      <c r="D457" t="s">
        <v>137</v>
      </c>
      <c r="E457" t="s">
        <v>57</v>
      </c>
      <c r="F457" t="s">
        <v>47</v>
      </c>
      <c r="G457" t="s">
        <v>28</v>
      </c>
      <c r="H457" t="s">
        <v>51</v>
      </c>
      <c r="I457">
        <v>3524001</v>
      </c>
      <c r="J457">
        <v>2021</v>
      </c>
      <c r="K457">
        <v>12</v>
      </c>
      <c r="L457" t="s">
        <v>41</v>
      </c>
      <c r="M457">
        <v>60</v>
      </c>
      <c r="N457">
        <v>1</v>
      </c>
      <c r="O457" s="6">
        <v>60</v>
      </c>
      <c r="P457">
        <v>25</v>
      </c>
      <c r="Q457" s="5">
        <v>1500</v>
      </c>
      <c r="R457" s="4">
        <v>0.15</v>
      </c>
      <c r="S457" s="1">
        <v>1275</v>
      </c>
      <c r="T457" s="1">
        <v>225</v>
      </c>
    </row>
    <row r="458" spans="1:22" x14ac:dyDescent="0.55000000000000004">
      <c r="A458" t="s">
        <v>138</v>
      </c>
      <c r="B458" t="s">
        <v>23</v>
      </c>
      <c r="C458" t="s">
        <v>24</v>
      </c>
      <c r="D458" t="s">
        <v>139</v>
      </c>
      <c r="E458" t="s">
        <v>44</v>
      </c>
      <c r="F458" t="s">
        <v>63</v>
      </c>
      <c r="G458" t="s">
        <v>46</v>
      </c>
      <c r="H458" t="s">
        <v>47</v>
      </c>
      <c r="I458">
        <v>3526047</v>
      </c>
      <c r="J458">
        <v>2021</v>
      </c>
      <c r="K458">
        <v>1</v>
      </c>
      <c r="L458" t="s">
        <v>30</v>
      </c>
      <c r="M458">
        <v>60</v>
      </c>
      <c r="N458">
        <v>2</v>
      </c>
      <c r="O458" s="6">
        <v>30</v>
      </c>
      <c r="P458">
        <v>45</v>
      </c>
      <c r="Q458" s="5">
        <v>2700</v>
      </c>
      <c r="R458" s="4">
        <v>0.25</v>
      </c>
      <c r="S458" s="1">
        <v>2025</v>
      </c>
      <c r="T458" s="1">
        <v>675</v>
      </c>
      <c r="U458" s="1">
        <v>12150</v>
      </c>
      <c r="V458" s="1">
        <v>36450</v>
      </c>
    </row>
    <row r="459" spans="1:22" x14ac:dyDescent="0.55000000000000004">
      <c r="A459" t="s">
        <v>138</v>
      </c>
      <c r="B459" t="s">
        <v>23</v>
      </c>
      <c r="C459" t="s">
        <v>24</v>
      </c>
      <c r="D459" t="s">
        <v>139</v>
      </c>
      <c r="E459" t="s">
        <v>44</v>
      </c>
      <c r="F459" t="s">
        <v>63</v>
      </c>
      <c r="G459" t="s">
        <v>46</v>
      </c>
      <c r="H459" t="s">
        <v>47</v>
      </c>
      <c r="I459">
        <v>3526047</v>
      </c>
      <c r="J459">
        <v>2021</v>
      </c>
      <c r="K459">
        <v>2</v>
      </c>
      <c r="L459" t="s">
        <v>31</v>
      </c>
      <c r="M459">
        <v>20</v>
      </c>
      <c r="N459">
        <v>1.5</v>
      </c>
      <c r="O459" s="6">
        <v>13.333333333333334</v>
      </c>
      <c r="P459">
        <v>45</v>
      </c>
      <c r="Q459" s="5">
        <v>900</v>
      </c>
      <c r="R459" s="4">
        <v>0.25</v>
      </c>
      <c r="S459" s="1">
        <v>675</v>
      </c>
      <c r="T459" s="1">
        <v>225</v>
      </c>
    </row>
    <row r="460" spans="1:22" x14ac:dyDescent="0.55000000000000004">
      <c r="A460" t="s">
        <v>138</v>
      </c>
      <c r="B460" t="s">
        <v>23</v>
      </c>
      <c r="C460" t="s">
        <v>24</v>
      </c>
      <c r="D460" t="s">
        <v>139</v>
      </c>
      <c r="E460" t="s">
        <v>44</v>
      </c>
      <c r="F460" t="s">
        <v>63</v>
      </c>
      <c r="G460" t="s">
        <v>46</v>
      </c>
      <c r="H460" t="s">
        <v>47</v>
      </c>
      <c r="I460">
        <v>3526047</v>
      </c>
      <c r="J460">
        <v>2021</v>
      </c>
      <c r="K460">
        <v>3</v>
      </c>
      <c r="L460" t="s">
        <v>32</v>
      </c>
      <c r="M460">
        <v>160</v>
      </c>
      <c r="N460">
        <v>1</v>
      </c>
      <c r="O460" s="6">
        <v>160</v>
      </c>
      <c r="P460">
        <v>45</v>
      </c>
      <c r="Q460" s="5">
        <v>7200</v>
      </c>
      <c r="R460" s="4">
        <v>0.25</v>
      </c>
      <c r="S460" s="1">
        <v>5400</v>
      </c>
      <c r="T460" s="1">
        <v>1800</v>
      </c>
    </row>
    <row r="461" spans="1:22" x14ac:dyDescent="0.55000000000000004">
      <c r="A461" t="s">
        <v>138</v>
      </c>
      <c r="B461" t="s">
        <v>23</v>
      </c>
      <c r="C461" t="s">
        <v>24</v>
      </c>
      <c r="D461" t="s">
        <v>139</v>
      </c>
      <c r="E461" t="s">
        <v>44</v>
      </c>
      <c r="F461" t="s">
        <v>63</v>
      </c>
      <c r="G461" t="s">
        <v>46</v>
      </c>
      <c r="H461" t="s">
        <v>47</v>
      </c>
      <c r="I461">
        <v>3526047</v>
      </c>
      <c r="J461">
        <v>2021</v>
      </c>
      <c r="K461">
        <v>4</v>
      </c>
      <c r="L461" t="s">
        <v>33</v>
      </c>
      <c r="M461">
        <v>110</v>
      </c>
      <c r="N461">
        <v>1</v>
      </c>
      <c r="O461" s="6">
        <v>110</v>
      </c>
      <c r="P461">
        <v>45</v>
      </c>
      <c r="Q461" s="5">
        <v>4950</v>
      </c>
      <c r="R461" s="4">
        <v>0.25</v>
      </c>
      <c r="S461" s="1">
        <v>3712.5</v>
      </c>
      <c r="T461" s="1">
        <v>1237.5</v>
      </c>
    </row>
    <row r="462" spans="1:22" x14ac:dyDescent="0.55000000000000004">
      <c r="A462" t="s">
        <v>138</v>
      </c>
      <c r="B462" t="s">
        <v>23</v>
      </c>
      <c r="C462" t="s">
        <v>24</v>
      </c>
      <c r="D462" t="s">
        <v>139</v>
      </c>
      <c r="E462" t="s">
        <v>44</v>
      </c>
      <c r="F462" t="s">
        <v>63</v>
      </c>
      <c r="G462" t="s">
        <v>46</v>
      </c>
      <c r="H462" t="s">
        <v>47</v>
      </c>
      <c r="I462">
        <v>3526047</v>
      </c>
      <c r="J462">
        <v>2021</v>
      </c>
      <c r="K462">
        <v>5</v>
      </c>
      <c r="L462" t="s">
        <v>34</v>
      </c>
      <c r="M462">
        <v>140</v>
      </c>
      <c r="N462">
        <v>1.5</v>
      </c>
      <c r="O462" s="6">
        <v>93.333333333333329</v>
      </c>
      <c r="P462">
        <v>45</v>
      </c>
      <c r="Q462" s="5">
        <v>6300</v>
      </c>
      <c r="R462" s="4">
        <v>0.25</v>
      </c>
      <c r="S462" s="1">
        <v>4725</v>
      </c>
      <c r="T462" s="1">
        <v>1575</v>
      </c>
    </row>
    <row r="463" spans="1:22" x14ac:dyDescent="0.55000000000000004">
      <c r="A463" t="s">
        <v>138</v>
      </c>
      <c r="B463" t="s">
        <v>23</v>
      </c>
      <c r="C463" t="s">
        <v>24</v>
      </c>
      <c r="D463" t="s">
        <v>139</v>
      </c>
      <c r="E463" t="s">
        <v>44</v>
      </c>
      <c r="F463" t="s">
        <v>63</v>
      </c>
      <c r="G463" t="s">
        <v>46</v>
      </c>
      <c r="H463" t="s">
        <v>47</v>
      </c>
      <c r="I463">
        <v>3526047</v>
      </c>
      <c r="J463">
        <v>2021</v>
      </c>
      <c r="K463">
        <v>6</v>
      </c>
      <c r="L463" t="s">
        <v>35</v>
      </c>
      <c r="M463">
        <v>60</v>
      </c>
      <c r="N463">
        <v>2</v>
      </c>
      <c r="O463" s="6">
        <v>30</v>
      </c>
      <c r="P463">
        <v>45</v>
      </c>
      <c r="Q463" s="5">
        <v>2700</v>
      </c>
      <c r="R463" s="4">
        <v>0.25</v>
      </c>
      <c r="S463" s="1">
        <v>2025</v>
      </c>
      <c r="T463" s="1">
        <v>675</v>
      </c>
    </row>
    <row r="464" spans="1:22" x14ac:dyDescent="0.55000000000000004">
      <c r="A464" t="s">
        <v>138</v>
      </c>
      <c r="B464" t="s">
        <v>23</v>
      </c>
      <c r="C464" t="s">
        <v>24</v>
      </c>
      <c r="D464" t="s">
        <v>139</v>
      </c>
      <c r="E464" t="s">
        <v>44</v>
      </c>
      <c r="F464" t="s">
        <v>63</v>
      </c>
      <c r="G464" t="s">
        <v>46</v>
      </c>
      <c r="H464" t="s">
        <v>47</v>
      </c>
      <c r="I464">
        <v>3526047</v>
      </c>
      <c r="J464">
        <v>2021</v>
      </c>
      <c r="K464">
        <v>7</v>
      </c>
      <c r="L464" t="s">
        <v>36</v>
      </c>
      <c r="M464">
        <v>50</v>
      </c>
      <c r="N464">
        <v>1.5</v>
      </c>
      <c r="O464" s="6">
        <v>33.333333333333336</v>
      </c>
      <c r="P464">
        <v>45</v>
      </c>
      <c r="Q464" s="5">
        <v>2250</v>
      </c>
      <c r="R464" s="4">
        <v>0.25</v>
      </c>
      <c r="S464" s="1">
        <v>1687.5</v>
      </c>
      <c r="T464" s="1">
        <v>562.5</v>
      </c>
    </row>
    <row r="465" spans="1:22" x14ac:dyDescent="0.55000000000000004">
      <c r="A465" t="s">
        <v>138</v>
      </c>
      <c r="B465" t="s">
        <v>23</v>
      </c>
      <c r="C465" t="s">
        <v>24</v>
      </c>
      <c r="D465" t="s">
        <v>139</v>
      </c>
      <c r="E465" t="s">
        <v>44</v>
      </c>
      <c r="F465" t="s">
        <v>63</v>
      </c>
      <c r="G465" t="s">
        <v>46</v>
      </c>
      <c r="H465" t="s">
        <v>47</v>
      </c>
      <c r="I465">
        <v>3526047</v>
      </c>
      <c r="J465">
        <v>2021</v>
      </c>
      <c r="K465">
        <v>8</v>
      </c>
      <c r="L465" t="s">
        <v>37</v>
      </c>
      <c r="M465">
        <v>70</v>
      </c>
      <c r="N465">
        <v>1.5</v>
      </c>
      <c r="O465" s="6">
        <v>46.666666666666664</v>
      </c>
      <c r="P465">
        <v>45</v>
      </c>
      <c r="Q465" s="5">
        <v>3150</v>
      </c>
      <c r="R465" s="4">
        <v>0.25</v>
      </c>
      <c r="S465" s="1">
        <v>2362.5</v>
      </c>
      <c r="T465" s="1">
        <v>787.5</v>
      </c>
    </row>
    <row r="466" spans="1:22" x14ac:dyDescent="0.55000000000000004">
      <c r="A466" t="s">
        <v>138</v>
      </c>
      <c r="B466" t="s">
        <v>23</v>
      </c>
      <c r="C466" t="s">
        <v>24</v>
      </c>
      <c r="D466" t="s">
        <v>139</v>
      </c>
      <c r="E466" t="s">
        <v>44</v>
      </c>
      <c r="F466" t="s">
        <v>63</v>
      </c>
      <c r="G466" t="s">
        <v>46</v>
      </c>
      <c r="H466" t="s">
        <v>47</v>
      </c>
      <c r="I466">
        <v>3526047</v>
      </c>
      <c r="J466">
        <v>2021</v>
      </c>
      <c r="K466">
        <v>9</v>
      </c>
      <c r="L466" t="s">
        <v>38</v>
      </c>
      <c r="M466">
        <v>30</v>
      </c>
      <c r="N466">
        <v>2</v>
      </c>
      <c r="O466" s="6">
        <v>15</v>
      </c>
      <c r="P466">
        <v>45</v>
      </c>
      <c r="Q466" s="5">
        <v>1350</v>
      </c>
      <c r="R466" s="4">
        <v>0.25</v>
      </c>
      <c r="S466" s="1">
        <v>1012.5</v>
      </c>
      <c r="T466" s="1">
        <v>337.5</v>
      </c>
    </row>
    <row r="467" spans="1:22" x14ac:dyDescent="0.55000000000000004">
      <c r="A467" t="s">
        <v>138</v>
      </c>
      <c r="B467" t="s">
        <v>23</v>
      </c>
      <c r="C467" t="s">
        <v>24</v>
      </c>
      <c r="D467" t="s">
        <v>139</v>
      </c>
      <c r="E467" t="s">
        <v>44</v>
      </c>
      <c r="F467" t="s">
        <v>63</v>
      </c>
      <c r="G467" t="s">
        <v>46</v>
      </c>
      <c r="H467" t="s">
        <v>47</v>
      </c>
      <c r="I467">
        <v>3526047</v>
      </c>
      <c r="J467">
        <v>2021</v>
      </c>
      <c r="K467">
        <v>10</v>
      </c>
      <c r="L467" t="s">
        <v>39</v>
      </c>
      <c r="M467">
        <v>130</v>
      </c>
      <c r="N467">
        <v>1.5</v>
      </c>
      <c r="O467" s="6">
        <v>86.666666666666671</v>
      </c>
      <c r="P467">
        <v>45</v>
      </c>
      <c r="Q467" s="5">
        <v>5850</v>
      </c>
      <c r="R467" s="4">
        <v>0.25</v>
      </c>
      <c r="S467" s="1">
        <v>4387.5</v>
      </c>
      <c r="T467" s="1">
        <v>1462.5</v>
      </c>
    </row>
    <row r="468" spans="1:22" x14ac:dyDescent="0.55000000000000004">
      <c r="A468" t="s">
        <v>138</v>
      </c>
      <c r="B468" t="s">
        <v>23</v>
      </c>
      <c r="C468" t="s">
        <v>24</v>
      </c>
      <c r="D468" t="s">
        <v>139</v>
      </c>
      <c r="E468" t="s">
        <v>44</v>
      </c>
      <c r="F468" t="s">
        <v>63</v>
      </c>
      <c r="G468" t="s">
        <v>46</v>
      </c>
      <c r="H468" t="s">
        <v>47</v>
      </c>
      <c r="I468">
        <v>3526047</v>
      </c>
      <c r="J468">
        <v>2021</v>
      </c>
      <c r="K468">
        <v>11</v>
      </c>
      <c r="L468" t="s">
        <v>40</v>
      </c>
      <c r="M468">
        <v>90</v>
      </c>
      <c r="N468">
        <v>2</v>
      </c>
      <c r="O468" s="6">
        <v>45</v>
      </c>
      <c r="P468">
        <v>45</v>
      </c>
      <c r="Q468" s="5">
        <v>4050</v>
      </c>
      <c r="R468" s="4">
        <v>0.25</v>
      </c>
      <c r="S468" s="1">
        <v>3037.5</v>
      </c>
      <c r="T468" s="1">
        <v>1012.5</v>
      </c>
    </row>
    <row r="469" spans="1:22" x14ac:dyDescent="0.55000000000000004">
      <c r="A469" t="s">
        <v>138</v>
      </c>
      <c r="B469" t="s">
        <v>23</v>
      </c>
      <c r="C469" t="s">
        <v>24</v>
      </c>
      <c r="D469" t="s">
        <v>139</v>
      </c>
      <c r="E469" t="s">
        <v>44</v>
      </c>
      <c r="F469" t="s">
        <v>63</v>
      </c>
      <c r="G469" t="s">
        <v>46</v>
      </c>
      <c r="H469" t="s">
        <v>47</v>
      </c>
      <c r="I469">
        <v>3526047</v>
      </c>
      <c r="J469">
        <v>2021</v>
      </c>
      <c r="K469">
        <v>12</v>
      </c>
      <c r="L469" t="s">
        <v>41</v>
      </c>
      <c r="M469">
        <v>160</v>
      </c>
      <c r="N469">
        <v>1.5</v>
      </c>
      <c r="O469" s="6">
        <v>106.66666666666667</v>
      </c>
      <c r="P469">
        <v>45</v>
      </c>
      <c r="Q469" s="5">
        <v>7200</v>
      </c>
      <c r="R469" s="4">
        <v>0.25</v>
      </c>
      <c r="S469" s="1">
        <v>5400</v>
      </c>
      <c r="T469" s="1">
        <v>1800</v>
      </c>
    </row>
    <row r="470" spans="1:22" x14ac:dyDescent="0.55000000000000004">
      <c r="A470" t="s">
        <v>140</v>
      </c>
      <c r="B470" t="s">
        <v>23</v>
      </c>
      <c r="C470" t="s">
        <v>24</v>
      </c>
      <c r="D470" t="s">
        <v>141</v>
      </c>
      <c r="E470" t="s">
        <v>57</v>
      </c>
      <c r="F470" t="s">
        <v>66</v>
      </c>
      <c r="G470" t="s">
        <v>28</v>
      </c>
      <c r="H470" t="s">
        <v>29</v>
      </c>
      <c r="I470">
        <v>3526047</v>
      </c>
      <c r="J470">
        <v>2021</v>
      </c>
      <c r="K470">
        <v>1</v>
      </c>
      <c r="L470" t="s">
        <v>30</v>
      </c>
      <c r="M470">
        <v>30</v>
      </c>
      <c r="N470">
        <v>1</v>
      </c>
      <c r="O470" s="6">
        <v>30</v>
      </c>
      <c r="P470">
        <v>25</v>
      </c>
      <c r="Q470" s="5">
        <v>750</v>
      </c>
      <c r="R470" s="4">
        <v>0.15</v>
      </c>
      <c r="S470" s="1">
        <v>637.5</v>
      </c>
      <c r="T470" s="1">
        <v>112.5</v>
      </c>
      <c r="U470" s="1">
        <v>3075</v>
      </c>
      <c r="V470" s="1">
        <v>17425</v>
      </c>
    </row>
    <row r="471" spans="1:22" x14ac:dyDescent="0.55000000000000004">
      <c r="A471" t="s">
        <v>140</v>
      </c>
      <c r="B471" t="s">
        <v>23</v>
      </c>
      <c r="C471" t="s">
        <v>24</v>
      </c>
      <c r="D471" t="s">
        <v>141</v>
      </c>
      <c r="E471" t="s">
        <v>57</v>
      </c>
      <c r="F471" t="s">
        <v>66</v>
      </c>
      <c r="G471" t="s">
        <v>28</v>
      </c>
      <c r="H471" t="s">
        <v>29</v>
      </c>
      <c r="I471">
        <v>3526047</v>
      </c>
      <c r="J471">
        <v>2021</v>
      </c>
      <c r="K471">
        <v>2</v>
      </c>
      <c r="L471" t="s">
        <v>31</v>
      </c>
      <c r="M471">
        <v>40</v>
      </c>
      <c r="N471">
        <v>1</v>
      </c>
      <c r="O471" s="6">
        <v>40</v>
      </c>
      <c r="P471">
        <v>25</v>
      </c>
      <c r="Q471" s="5">
        <v>1000</v>
      </c>
      <c r="R471" s="4">
        <v>0.15</v>
      </c>
      <c r="S471" s="1">
        <v>850</v>
      </c>
      <c r="T471" s="1">
        <v>150</v>
      </c>
    </row>
    <row r="472" spans="1:22" x14ac:dyDescent="0.55000000000000004">
      <c r="A472" t="s">
        <v>140</v>
      </c>
      <c r="B472" t="s">
        <v>23</v>
      </c>
      <c r="C472" t="s">
        <v>24</v>
      </c>
      <c r="D472" t="s">
        <v>141</v>
      </c>
      <c r="E472" t="s">
        <v>57</v>
      </c>
      <c r="F472" t="s">
        <v>66</v>
      </c>
      <c r="G472" t="s">
        <v>28</v>
      </c>
      <c r="H472" t="s">
        <v>29</v>
      </c>
      <c r="I472">
        <v>3526047</v>
      </c>
      <c r="J472">
        <v>2021</v>
      </c>
      <c r="K472">
        <v>3</v>
      </c>
      <c r="L472" t="s">
        <v>32</v>
      </c>
      <c r="M472">
        <v>120</v>
      </c>
      <c r="N472">
        <v>1.5</v>
      </c>
      <c r="O472" s="6">
        <v>80</v>
      </c>
      <c r="P472">
        <v>25</v>
      </c>
      <c r="Q472" s="5">
        <v>3000</v>
      </c>
      <c r="R472" s="4">
        <v>0.15</v>
      </c>
      <c r="S472" s="1">
        <v>2550</v>
      </c>
      <c r="T472" s="1">
        <v>450</v>
      </c>
    </row>
    <row r="473" spans="1:22" x14ac:dyDescent="0.55000000000000004">
      <c r="A473" t="s">
        <v>140</v>
      </c>
      <c r="B473" t="s">
        <v>23</v>
      </c>
      <c r="C473" t="s">
        <v>24</v>
      </c>
      <c r="D473" t="s">
        <v>141</v>
      </c>
      <c r="E473" t="s">
        <v>57</v>
      </c>
      <c r="F473" t="s">
        <v>66</v>
      </c>
      <c r="G473" t="s">
        <v>28</v>
      </c>
      <c r="H473" t="s">
        <v>29</v>
      </c>
      <c r="I473">
        <v>3526047</v>
      </c>
      <c r="J473">
        <v>2021</v>
      </c>
      <c r="K473">
        <v>4</v>
      </c>
      <c r="L473" t="s">
        <v>33</v>
      </c>
      <c r="M473">
        <v>100</v>
      </c>
      <c r="N473">
        <v>2</v>
      </c>
      <c r="O473" s="6">
        <v>50</v>
      </c>
      <c r="P473">
        <v>25</v>
      </c>
      <c r="Q473" s="5">
        <v>2500</v>
      </c>
      <c r="R473" s="4">
        <v>0.15</v>
      </c>
      <c r="S473" s="1">
        <v>2125</v>
      </c>
      <c r="T473" s="1">
        <v>375</v>
      </c>
    </row>
    <row r="474" spans="1:22" x14ac:dyDescent="0.55000000000000004">
      <c r="A474" t="s">
        <v>140</v>
      </c>
      <c r="B474" t="s">
        <v>23</v>
      </c>
      <c r="C474" t="s">
        <v>24</v>
      </c>
      <c r="D474" t="s">
        <v>141</v>
      </c>
      <c r="E474" t="s">
        <v>57</v>
      </c>
      <c r="F474" t="s">
        <v>66</v>
      </c>
      <c r="G474" t="s">
        <v>28</v>
      </c>
      <c r="H474" t="s">
        <v>29</v>
      </c>
      <c r="I474">
        <v>3526047</v>
      </c>
      <c r="J474">
        <v>2021</v>
      </c>
      <c r="K474">
        <v>5</v>
      </c>
      <c r="L474" t="s">
        <v>34</v>
      </c>
      <c r="M474">
        <v>30</v>
      </c>
      <c r="N474">
        <v>1.5</v>
      </c>
      <c r="O474" s="6">
        <v>20</v>
      </c>
      <c r="P474">
        <v>25</v>
      </c>
      <c r="Q474" s="5">
        <v>750</v>
      </c>
      <c r="R474" s="4">
        <v>0.15</v>
      </c>
      <c r="S474" s="1">
        <v>637.5</v>
      </c>
      <c r="T474" s="1">
        <v>112.5</v>
      </c>
    </row>
    <row r="475" spans="1:22" x14ac:dyDescent="0.55000000000000004">
      <c r="A475" t="s">
        <v>140</v>
      </c>
      <c r="B475" t="s">
        <v>23</v>
      </c>
      <c r="C475" t="s">
        <v>24</v>
      </c>
      <c r="D475" t="s">
        <v>141</v>
      </c>
      <c r="E475" t="s">
        <v>57</v>
      </c>
      <c r="F475" t="s">
        <v>66</v>
      </c>
      <c r="G475" t="s">
        <v>28</v>
      </c>
      <c r="H475" t="s">
        <v>29</v>
      </c>
      <c r="I475">
        <v>3526047</v>
      </c>
      <c r="J475">
        <v>2021</v>
      </c>
      <c r="K475">
        <v>6</v>
      </c>
      <c r="L475" t="s">
        <v>35</v>
      </c>
      <c r="M475">
        <v>110</v>
      </c>
      <c r="N475">
        <v>2</v>
      </c>
      <c r="O475" s="6">
        <v>55</v>
      </c>
      <c r="P475">
        <v>25</v>
      </c>
      <c r="Q475" s="5">
        <v>2750</v>
      </c>
      <c r="R475" s="4">
        <v>0.15</v>
      </c>
      <c r="S475" s="1">
        <v>2337.5</v>
      </c>
      <c r="T475" s="1">
        <v>412.5</v>
      </c>
    </row>
    <row r="476" spans="1:22" x14ac:dyDescent="0.55000000000000004">
      <c r="A476" t="s">
        <v>140</v>
      </c>
      <c r="B476" t="s">
        <v>23</v>
      </c>
      <c r="C476" t="s">
        <v>24</v>
      </c>
      <c r="D476" t="s">
        <v>141</v>
      </c>
      <c r="E476" t="s">
        <v>57</v>
      </c>
      <c r="F476" t="s">
        <v>66</v>
      </c>
      <c r="G476" t="s">
        <v>28</v>
      </c>
      <c r="H476" t="s">
        <v>29</v>
      </c>
      <c r="I476">
        <v>3526047</v>
      </c>
      <c r="J476">
        <v>2021</v>
      </c>
      <c r="K476">
        <v>7</v>
      </c>
      <c r="L476" t="s">
        <v>36</v>
      </c>
      <c r="M476">
        <v>60</v>
      </c>
      <c r="N476">
        <v>2</v>
      </c>
      <c r="O476" s="6">
        <v>30</v>
      </c>
      <c r="P476">
        <v>25</v>
      </c>
      <c r="Q476" s="5">
        <v>1500</v>
      </c>
      <c r="R476" s="4">
        <v>0.15</v>
      </c>
      <c r="S476" s="1">
        <v>1275</v>
      </c>
      <c r="T476" s="1">
        <v>225</v>
      </c>
    </row>
    <row r="477" spans="1:22" x14ac:dyDescent="0.55000000000000004">
      <c r="A477" t="s">
        <v>140</v>
      </c>
      <c r="B477" t="s">
        <v>23</v>
      </c>
      <c r="C477" t="s">
        <v>24</v>
      </c>
      <c r="D477" t="s">
        <v>141</v>
      </c>
      <c r="E477" t="s">
        <v>57</v>
      </c>
      <c r="F477" t="s">
        <v>66</v>
      </c>
      <c r="G477" t="s">
        <v>28</v>
      </c>
      <c r="H477" t="s">
        <v>29</v>
      </c>
      <c r="I477">
        <v>3526047</v>
      </c>
      <c r="J477">
        <v>2021</v>
      </c>
      <c r="K477">
        <v>8</v>
      </c>
      <c r="L477" t="s">
        <v>37</v>
      </c>
      <c r="M477">
        <v>130</v>
      </c>
      <c r="N477">
        <v>2</v>
      </c>
      <c r="O477" s="6">
        <v>65</v>
      </c>
      <c r="P477">
        <v>25</v>
      </c>
      <c r="Q477" s="5">
        <v>3250</v>
      </c>
      <c r="R477" s="4">
        <v>0.15</v>
      </c>
      <c r="S477" s="1">
        <v>2762.5</v>
      </c>
      <c r="T477" s="1">
        <v>487.5</v>
      </c>
    </row>
    <row r="478" spans="1:22" x14ac:dyDescent="0.55000000000000004">
      <c r="A478" t="s">
        <v>140</v>
      </c>
      <c r="B478" t="s">
        <v>23</v>
      </c>
      <c r="C478" t="s">
        <v>24</v>
      </c>
      <c r="D478" t="s">
        <v>141</v>
      </c>
      <c r="E478" t="s">
        <v>57</v>
      </c>
      <c r="F478" t="s">
        <v>66</v>
      </c>
      <c r="G478" t="s">
        <v>28</v>
      </c>
      <c r="H478" t="s">
        <v>29</v>
      </c>
      <c r="I478">
        <v>3526047</v>
      </c>
      <c r="J478">
        <v>2021</v>
      </c>
      <c r="K478">
        <v>9</v>
      </c>
      <c r="L478" t="s">
        <v>38</v>
      </c>
      <c r="M478">
        <v>80</v>
      </c>
      <c r="N478">
        <v>2</v>
      </c>
      <c r="O478" s="6">
        <v>40</v>
      </c>
      <c r="P478">
        <v>25</v>
      </c>
      <c r="Q478" s="5">
        <v>2000</v>
      </c>
      <c r="R478" s="4">
        <v>0.15</v>
      </c>
      <c r="S478" s="1">
        <v>1700</v>
      </c>
      <c r="T478" s="1">
        <v>300</v>
      </c>
    </row>
    <row r="479" spans="1:22" x14ac:dyDescent="0.55000000000000004">
      <c r="A479" t="s">
        <v>140</v>
      </c>
      <c r="B479" t="s">
        <v>23</v>
      </c>
      <c r="C479" t="s">
        <v>24</v>
      </c>
      <c r="D479" t="s">
        <v>141</v>
      </c>
      <c r="E479" t="s">
        <v>57</v>
      </c>
      <c r="F479" t="s">
        <v>66</v>
      </c>
      <c r="G479" t="s">
        <v>28</v>
      </c>
      <c r="H479" t="s">
        <v>29</v>
      </c>
      <c r="I479">
        <v>3526047</v>
      </c>
      <c r="J479">
        <v>2021</v>
      </c>
      <c r="K479">
        <v>10</v>
      </c>
      <c r="L479" t="s">
        <v>39</v>
      </c>
      <c r="M479">
        <v>40</v>
      </c>
      <c r="N479">
        <v>1</v>
      </c>
      <c r="O479" s="6">
        <v>40</v>
      </c>
      <c r="P479">
        <v>25</v>
      </c>
      <c r="Q479" s="5">
        <v>1000</v>
      </c>
      <c r="R479" s="4">
        <v>0.15</v>
      </c>
      <c r="S479" s="1">
        <v>850</v>
      </c>
      <c r="T479" s="1">
        <v>150</v>
      </c>
    </row>
    <row r="480" spans="1:22" x14ac:dyDescent="0.55000000000000004">
      <c r="A480" t="s">
        <v>140</v>
      </c>
      <c r="B480" t="s">
        <v>23</v>
      </c>
      <c r="C480" t="s">
        <v>24</v>
      </c>
      <c r="D480" t="s">
        <v>141</v>
      </c>
      <c r="E480" t="s">
        <v>57</v>
      </c>
      <c r="F480" t="s">
        <v>66</v>
      </c>
      <c r="G480" t="s">
        <v>28</v>
      </c>
      <c r="H480" t="s">
        <v>29</v>
      </c>
      <c r="I480">
        <v>3526047</v>
      </c>
      <c r="J480">
        <v>2021</v>
      </c>
      <c r="K480">
        <v>11</v>
      </c>
      <c r="L480" t="s">
        <v>40</v>
      </c>
      <c r="M480">
        <v>60</v>
      </c>
      <c r="N480">
        <v>1</v>
      </c>
      <c r="O480" s="6">
        <v>60</v>
      </c>
      <c r="P480">
        <v>25</v>
      </c>
      <c r="Q480" s="5">
        <v>1500</v>
      </c>
      <c r="R480" s="4">
        <v>0.15</v>
      </c>
      <c r="S480" s="1">
        <v>1275</v>
      </c>
      <c r="T480" s="1">
        <v>225</v>
      </c>
    </row>
    <row r="481" spans="1:20" x14ac:dyDescent="0.55000000000000004">
      <c r="A481" t="s">
        <v>140</v>
      </c>
      <c r="B481" t="s">
        <v>23</v>
      </c>
      <c r="C481" t="s">
        <v>24</v>
      </c>
      <c r="D481" t="s">
        <v>141</v>
      </c>
      <c r="E481" t="s">
        <v>57</v>
      </c>
      <c r="F481" t="s">
        <v>66</v>
      </c>
      <c r="G481" t="s">
        <v>28</v>
      </c>
      <c r="H481" t="s">
        <v>29</v>
      </c>
      <c r="I481">
        <v>3526047</v>
      </c>
      <c r="J481">
        <v>2021</v>
      </c>
      <c r="K481">
        <v>12</v>
      </c>
      <c r="L481" t="s">
        <v>41</v>
      </c>
      <c r="M481">
        <v>20</v>
      </c>
      <c r="N481">
        <v>1.5</v>
      </c>
      <c r="O481" s="6">
        <v>13.333333333333334</v>
      </c>
      <c r="P481">
        <v>25</v>
      </c>
      <c r="Q481" s="5">
        <v>500</v>
      </c>
      <c r="R481" s="4">
        <v>0.15</v>
      </c>
      <c r="S481" s="1">
        <v>425</v>
      </c>
      <c r="T481" s="1">
        <v>75</v>
      </c>
    </row>
  </sheetData>
  <phoneticPr fontId="4"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5862D-6A9A-476A-89DA-0C54A911FE42}">
  <dimension ref="D7:J28"/>
  <sheetViews>
    <sheetView topLeftCell="A4" workbookViewId="0">
      <selection activeCell="J27" sqref="J27"/>
    </sheetView>
  </sheetViews>
  <sheetFormatPr defaultRowHeight="14.4" x14ac:dyDescent="0.55000000000000004"/>
  <cols>
    <col min="4" max="4" width="24.9453125" bestFit="1" customWidth="1"/>
    <col min="5" max="7" width="8.20703125" customWidth="1"/>
    <col min="8" max="8" width="11.62890625" bestFit="1" customWidth="1"/>
    <col min="9" max="9" width="9.47265625" bestFit="1" customWidth="1"/>
    <col min="10" max="10" width="23.62890625" bestFit="1" customWidth="1"/>
    <col min="11" max="11" width="19.89453125" bestFit="1" customWidth="1"/>
    <col min="12" max="12" width="7.68359375" bestFit="1" customWidth="1"/>
    <col min="13" max="13" width="6.41796875" bestFit="1" customWidth="1"/>
    <col min="14" max="14" width="7.89453125" bestFit="1" customWidth="1"/>
    <col min="15" max="15" width="9.89453125" bestFit="1" customWidth="1"/>
    <col min="16" max="16" width="5.5234375" bestFit="1" customWidth="1"/>
    <col min="17" max="22" width="7.68359375" bestFit="1" customWidth="1"/>
    <col min="23" max="23" width="7.89453125" bestFit="1" customWidth="1"/>
    <col min="24" max="26" width="7.68359375" bestFit="1" customWidth="1"/>
    <col min="27" max="27" width="9.89453125" bestFit="1" customWidth="1"/>
    <col min="28" max="34" width="7.68359375" bestFit="1" customWidth="1"/>
    <col min="35" max="50" width="9.41796875" bestFit="1" customWidth="1"/>
  </cols>
  <sheetData>
    <row r="7" spans="4:10" x14ac:dyDescent="0.55000000000000004">
      <c r="D7" s="33" t="s">
        <v>201</v>
      </c>
      <c r="E7" s="11"/>
      <c r="F7" s="11"/>
      <c r="G7" s="11"/>
      <c r="J7" s="31" t="s">
        <v>202</v>
      </c>
    </row>
    <row r="8" spans="4:10" x14ac:dyDescent="0.55000000000000004">
      <c r="D8" s="12" t="s">
        <v>166</v>
      </c>
      <c r="E8" s="12"/>
      <c r="F8" s="12"/>
      <c r="G8" s="12"/>
      <c r="J8" s="12" t="s">
        <v>166</v>
      </c>
    </row>
    <row r="9" spans="4:10" x14ac:dyDescent="0.55000000000000004">
      <c r="D9" s="28">
        <v>0.29166666666666669</v>
      </c>
      <c r="E9" s="28"/>
      <c r="F9" s="28"/>
      <c r="G9" s="28"/>
      <c r="J9" s="28">
        <v>0.29166666666666669</v>
      </c>
    </row>
    <row r="10" spans="4:10" x14ac:dyDescent="0.55000000000000004">
      <c r="D10" s="13">
        <v>0.83333333333333337</v>
      </c>
      <c r="E10" s="13"/>
      <c r="F10" s="13"/>
      <c r="G10" s="13"/>
      <c r="J10" s="29" t="s">
        <v>67</v>
      </c>
    </row>
    <row r="11" spans="4:10" x14ac:dyDescent="0.55000000000000004">
      <c r="D11" s="12" t="s">
        <v>165</v>
      </c>
      <c r="E11" s="12"/>
      <c r="F11" s="12"/>
      <c r="G11" s="12"/>
      <c r="J11" s="29" t="s">
        <v>72</v>
      </c>
    </row>
    <row r="12" spans="4:10" x14ac:dyDescent="0.55000000000000004">
      <c r="D12" s="28">
        <v>0.33333333333333331</v>
      </c>
      <c r="E12" s="28"/>
      <c r="F12" s="28"/>
      <c r="G12" s="28"/>
      <c r="J12" s="29" t="s">
        <v>125</v>
      </c>
    </row>
    <row r="13" spans="4:10" x14ac:dyDescent="0.55000000000000004">
      <c r="D13" s="13">
        <v>0.58333333333333337</v>
      </c>
      <c r="E13" s="13"/>
      <c r="F13" s="13"/>
      <c r="G13" s="13"/>
    </row>
    <row r="14" spans="4:10" x14ac:dyDescent="0.55000000000000004">
      <c r="D14" s="12" t="s">
        <v>167</v>
      </c>
      <c r="E14" s="12"/>
      <c r="F14" s="12"/>
      <c r="G14" s="12"/>
    </row>
    <row r="15" spans="4:10" x14ac:dyDescent="0.55000000000000004">
      <c r="D15" s="28">
        <v>0.45833333333333331</v>
      </c>
      <c r="E15" s="28"/>
      <c r="F15" s="28"/>
      <c r="G15" s="28"/>
    </row>
    <row r="16" spans="4:10" x14ac:dyDescent="0.55000000000000004">
      <c r="D16" s="13">
        <v>0.5</v>
      </c>
      <c r="E16" s="13"/>
      <c r="F16" s="13"/>
      <c r="G16" s="13"/>
    </row>
    <row r="17" spans="4:7" x14ac:dyDescent="0.55000000000000004">
      <c r="D17" s="12" t="s">
        <v>168</v>
      </c>
      <c r="E17" s="12"/>
      <c r="F17" s="12"/>
      <c r="G17" s="12"/>
    </row>
    <row r="18" spans="4:7" x14ac:dyDescent="0.55000000000000004">
      <c r="D18" s="28">
        <v>0.29166666666666669</v>
      </c>
      <c r="E18" s="28"/>
      <c r="F18" s="28"/>
      <c r="G18" s="28"/>
    </row>
    <row r="19" spans="4:7" x14ac:dyDescent="0.55000000000000004">
      <c r="D19" s="13">
        <v>0.66666666666666663</v>
      </c>
      <c r="E19" s="13"/>
      <c r="F19" s="13"/>
      <c r="G19" s="13"/>
    </row>
    <row r="20" spans="4:7" x14ac:dyDescent="0.55000000000000004">
      <c r="D20" s="12" t="s">
        <v>164</v>
      </c>
      <c r="E20" s="12"/>
      <c r="F20" s="12"/>
      <c r="G20" s="12"/>
    </row>
    <row r="21" spans="4:7" x14ac:dyDescent="0.55000000000000004">
      <c r="D21" s="28">
        <v>0.20833333333333334</v>
      </c>
      <c r="E21" s="28"/>
      <c r="F21" s="28"/>
      <c r="G21" s="28"/>
    </row>
    <row r="22" spans="4:7" x14ac:dyDescent="0.55000000000000004">
      <c r="D22" s="13">
        <v>0.375</v>
      </c>
      <c r="E22" s="13"/>
      <c r="F22" s="13"/>
      <c r="G22" s="13"/>
    </row>
    <row r="23" spans="4:7" x14ac:dyDescent="0.55000000000000004">
      <c r="D23" s="12" t="s">
        <v>169</v>
      </c>
      <c r="E23" s="12"/>
      <c r="F23" s="12"/>
      <c r="G23" s="12"/>
    </row>
    <row r="24" spans="4:7" x14ac:dyDescent="0.55000000000000004">
      <c r="D24" s="28">
        <v>0.5</v>
      </c>
      <c r="E24" s="28"/>
      <c r="F24" s="28"/>
      <c r="G24" s="28"/>
    </row>
    <row r="25" spans="4:7" x14ac:dyDescent="0.55000000000000004">
      <c r="D25" s="13">
        <v>0.66666666666666663</v>
      </c>
      <c r="E25" s="13"/>
      <c r="F25" s="13"/>
      <c r="G25" s="13"/>
    </row>
    <row r="26" spans="4:7" x14ac:dyDescent="0.55000000000000004">
      <c r="D26" s="12" t="s">
        <v>170</v>
      </c>
    </row>
    <row r="27" spans="4:7" x14ac:dyDescent="0.55000000000000004">
      <c r="D27" s="28">
        <v>0.375</v>
      </c>
    </row>
    <row r="28" spans="4:7" x14ac:dyDescent="0.55000000000000004">
      <c r="D28" s="13">
        <v>0.83333333333333337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8A161-FF54-4C00-8A14-8CD37B77402F}">
  <dimension ref="B3:J14"/>
  <sheetViews>
    <sheetView workbookViewId="0">
      <selection activeCell="I25" sqref="I25"/>
    </sheetView>
  </sheetViews>
  <sheetFormatPr defaultRowHeight="14.4" x14ac:dyDescent="0.55000000000000004"/>
  <cols>
    <col min="2" max="2" width="20.20703125" bestFit="1" customWidth="1"/>
    <col min="3" max="3" width="15.05078125" bestFit="1" customWidth="1"/>
    <col min="4" max="4" width="10.3125" bestFit="1" customWidth="1"/>
    <col min="5" max="5" width="1.68359375" bestFit="1" customWidth="1"/>
    <col min="6" max="6" width="10.20703125" bestFit="1" customWidth="1"/>
    <col min="8" max="8" width="20.20703125" bestFit="1" customWidth="1"/>
    <col min="9" max="9" width="15.05078125" bestFit="1" customWidth="1"/>
    <col min="10" max="10" width="10.3125" bestFit="1" customWidth="1"/>
  </cols>
  <sheetData>
    <row r="3" spans="2:10" x14ac:dyDescent="0.55000000000000004">
      <c r="B3" s="11" t="s">
        <v>187</v>
      </c>
      <c r="C3" s="11" t="s">
        <v>184</v>
      </c>
      <c r="H3" s="11" t="s">
        <v>187</v>
      </c>
      <c r="I3" s="11" t="s">
        <v>184</v>
      </c>
    </row>
    <row r="4" spans="2:10" x14ac:dyDescent="0.55000000000000004">
      <c r="B4" s="11" t="s">
        <v>185</v>
      </c>
      <c r="C4">
        <v>1</v>
      </c>
      <c r="D4" t="s">
        <v>186</v>
      </c>
      <c r="H4" s="11" t="s">
        <v>185</v>
      </c>
      <c r="I4">
        <v>14</v>
      </c>
      <c r="J4" t="s">
        <v>186</v>
      </c>
    </row>
    <row r="5" spans="2:10" x14ac:dyDescent="0.55000000000000004">
      <c r="B5" s="12" t="s">
        <v>72</v>
      </c>
      <c r="C5" s="17">
        <v>7</v>
      </c>
      <c r="D5" s="17">
        <v>7</v>
      </c>
      <c r="H5" s="12" t="s">
        <v>72</v>
      </c>
      <c r="I5" s="17">
        <v>7</v>
      </c>
      <c r="J5" s="17">
        <v>7</v>
      </c>
    </row>
    <row r="6" spans="2:10" x14ac:dyDescent="0.55000000000000004">
      <c r="B6" s="12" t="s">
        <v>186</v>
      </c>
      <c r="C6" s="17">
        <v>7</v>
      </c>
      <c r="D6" s="17">
        <v>7</v>
      </c>
      <c r="H6" s="12" t="s">
        <v>186</v>
      </c>
      <c r="I6" s="17">
        <v>7</v>
      </c>
      <c r="J6" s="17">
        <v>7</v>
      </c>
    </row>
    <row r="11" spans="2:10" x14ac:dyDescent="0.55000000000000004">
      <c r="B11" s="11" t="s">
        <v>187</v>
      </c>
      <c r="C11" s="11" t="s">
        <v>184</v>
      </c>
    </row>
    <row r="12" spans="2:10" x14ac:dyDescent="0.55000000000000004">
      <c r="B12" s="11" t="s">
        <v>185</v>
      </c>
      <c r="C12">
        <v>14</v>
      </c>
      <c r="D12" t="s">
        <v>186</v>
      </c>
    </row>
    <row r="13" spans="2:10" x14ac:dyDescent="0.55000000000000004">
      <c r="B13" s="12" t="s">
        <v>72</v>
      </c>
      <c r="C13" s="17">
        <v>7</v>
      </c>
      <c r="D13" s="17">
        <v>7</v>
      </c>
    </row>
    <row r="14" spans="2:10" x14ac:dyDescent="0.55000000000000004">
      <c r="B14" s="12" t="s">
        <v>186</v>
      </c>
      <c r="C14" s="17">
        <v>7</v>
      </c>
      <c r="D14" s="17">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0A44-B267-4E5D-85A5-52BC64F0B856}">
  <dimension ref="A1:S31"/>
  <sheetViews>
    <sheetView showGridLines="0" tabSelected="1" topLeftCell="B1" zoomScaleNormal="100" workbookViewId="0">
      <selection activeCell="B16" sqref="B16"/>
    </sheetView>
  </sheetViews>
  <sheetFormatPr defaultRowHeight="14.4" x14ac:dyDescent="0.55000000000000004"/>
  <cols>
    <col min="1" max="1" width="4.3671875" customWidth="1"/>
    <col min="2" max="2" width="28.47265625" bestFit="1" customWidth="1"/>
    <col min="3" max="3" width="24.26171875" bestFit="1" customWidth="1"/>
    <col min="4" max="4" width="24.7890625" bestFit="1" customWidth="1"/>
    <col min="5" max="5" width="8.5234375" customWidth="1"/>
    <col min="6" max="6" width="12.578125" customWidth="1"/>
    <col min="7" max="7" width="21.15625" customWidth="1"/>
    <col min="8" max="8" width="4.578125" customWidth="1"/>
    <col min="9" max="9" width="16.89453125" bestFit="1" customWidth="1"/>
    <col min="10" max="10" width="20.3125" bestFit="1" customWidth="1"/>
    <col min="11" max="11" width="26.3671875" bestFit="1" customWidth="1"/>
  </cols>
  <sheetData>
    <row r="1" spans="1:19" ht="14.4" customHeight="1" x14ac:dyDescent="0.55000000000000004">
      <c r="A1" s="64" t="s">
        <v>205</v>
      </c>
      <c r="B1" s="64"/>
      <c r="C1" s="64"/>
      <c r="D1" s="64"/>
      <c r="E1" s="64"/>
      <c r="F1" s="64"/>
      <c r="G1" s="64"/>
      <c r="H1" s="64"/>
      <c r="I1" s="64"/>
      <c r="J1" s="64"/>
      <c r="K1" s="64"/>
      <c r="L1" s="64"/>
      <c r="M1" s="18"/>
      <c r="N1" s="18"/>
      <c r="O1" s="18"/>
      <c r="P1" s="18"/>
      <c r="Q1" s="18"/>
      <c r="R1" s="18"/>
      <c r="S1" s="18"/>
    </row>
    <row r="2" spans="1:19" ht="36.9" customHeight="1" thickBot="1" x14ac:dyDescent="0.6">
      <c r="A2" s="65"/>
      <c r="B2" s="65"/>
      <c r="C2" s="65"/>
      <c r="D2" s="65"/>
      <c r="E2" s="65"/>
      <c r="F2" s="65"/>
      <c r="G2" s="65"/>
      <c r="H2" s="65"/>
      <c r="I2" s="65"/>
      <c r="J2" s="65"/>
      <c r="K2" s="65"/>
      <c r="L2" s="65"/>
      <c r="M2" s="18"/>
      <c r="N2" s="18"/>
      <c r="O2" s="18"/>
      <c r="P2" s="18"/>
      <c r="Q2" s="18"/>
      <c r="R2" s="18"/>
      <c r="S2" s="18"/>
    </row>
    <row r="3" spans="1:19" ht="20.399999999999999" x14ac:dyDescent="0.55000000000000004">
      <c r="I3" s="38" t="s">
        <v>191</v>
      </c>
      <c r="J3" s="39" t="s">
        <v>199</v>
      </c>
      <c r="K3" s="39" t="s">
        <v>175</v>
      </c>
    </row>
    <row r="4" spans="1:19" ht="18.3" x14ac:dyDescent="0.7">
      <c r="I4" s="35" t="s">
        <v>159</v>
      </c>
      <c r="J4" s="36">
        <v>0.125</v>
      </c>
      <c r="K4" s="37">
        <v>24825</v>
      </c>
    </row>
    <row r="5" spans="1:19" ht="18.3" x14ac:dyDescent="0.7">
      <c r="I5" s="35" t="s">
        <v>146</v>
      </c>
      <c r="J5" s="36">
        <v>0.17499999999999999</v>
      </c>
      <c r="K5" s="37">
        <v>43350</v>
      </c>
    </row>
    <row r="6" spans="1:19" ht="18.3" x14ac:dyDescent="0.7">
      <c r="I6" s="35" t="s">
        <v>144</v>
      </c>
      <c r="J6" s="36">
        <v>0.17499999999999999</v>
      </c>
      <c r="K6" s="37">
        <v>47925</v>
      </c>
    </row>
    <row r="7" spans="1:19" ht="18.3" x14ac:dyDescent="0.7">
      <c r="I7" s="35" t="s">
        <v>152</v>
      </c>
      <c r="J7" s="36">
        <v>0.22500000000000001</v>
      </c>
      <c r="K7" s="37">
        <v>68850</v>
      </c>
    </row>
    <row r="8" spans="1:19" ht="18.3" x14ac:dyDescent="0.7">
      <c r="I8" s="35" t="s">
        <v>154</v>
      </c>
      <c r="J8" s="36">
        <v>0.125</v>
      </c>
      <c r="K8" s="37">
        <v>37125</v>
      </c>
    </row>
    <row r="9" spans="1:19" ht="18.3" x14ac:dyDescent="0.7">
      <c r="I9" s="35" t="s">
        <v>148</v>
      </c>
      <c r="J9" s="36">
        <v>0.17499999999999999</v>
      </c>
      <c r="K9" s="37">
        <v>54825</v>
      </c>
    </row>
    <row r="16" spans="1:19" ht="18.3" x14ac:dyDescent="0.7">
      <c r="B16" s="40" t="s">
        <v>200</v>
      </c>
      <c r="C16" s="41" t="s">
        <v>193</v>
      </c>
      <c r="D16" s="42" t="s">
        <v>175</v>
      </c>
    </row>
    <row r="17" spans="2:4" ht="18.3" x14ac:dyDescent="0.7">
      <c r="B17" s="35" t="s">
        <v>69</v>
      </c>
      <c r="C17" s="43">
        <v>1</v>
      </c>
      <c r="D17" s="37">
        <v>4012.5</v>
      </c>
    </row>
    <row r="18" spans="2:4" ht="18.3" x14ac:dyDescent="0.7">
      <c r="B18" s="35" t="s">
        <v>120</v>
      </c>
      <c r="C18" s="43">
        <v>1</v>
      </c>
      <c r="D18" s="37">
        <v>4612.5</v>
      </c>
    </row>
    <row r="19" spans="2:4" ht="18.3" x14ac:dyDescent="0.7">
      <c r="B19" s="35" t="s">
        <v>66</v>
      </c>
      <c r="C19" s="43">
        <v>1</v>
      </c>
      <c r="D19" s="37">
        <v>4087.5</v>
      </c>
    </row>
    <row r="20" spans="2:4" ht="18.3" x14ac:dyDescent="0.7">
      <c r="B20" s="35" t="s">
        <v>106</v>
      </c>
      <c r="C20" s="43">
        <v>1</v>
      </c>
      <c r="D20" s="37">
        <v>11925</v>
      </c>
    </row>
    <row r="21" spans="2:4" ht="18.3" x14ac:dyDescent="0.7">
      <c r="B21" s="35" t="s">
        <v>77</v>
      </c>
      <c r="C21" s="43">
        <v>1</v>
      </c>
      <c r="D21" s="37">
        <v>12487.5</v>
      </c>
    </row>
    <row r="22" spans="2:4" ht="18.3" x14ac:dyDescent="0.7">
      <c r="B22" s="35" t="s">
        <v>186</v>
      </c>
      <c r="C22" s="43">
        <v>5</v>
      </c>
      <c r="D22" s="37">
        <v>37125</v>
      </c>
    </row>
    <row r="23" spans="2:4" ht="18.3" x14ac:dyDescent="0.7"/>
    <row r="24" spans="2:4" ht="18.3" x14ac:dyDescent="0.7"/>
    <row r="25" spans="2:4" ht="18.3" x14ac:dyDescent="0.7"/>
    <row r="26" spans="2:4" ht="18.3" x14ac:dyDescent="0.7"/>
    <row r="27" spans="2:4" ht="18.3" x14ac:dyDescent="0.7"/>
    <row r="28" spans="2:4" ht="18.3" x14ac:dyDescent="0.7"/>
    <row r="29" spans="2:4" ht="18.3" x14ac:dyDescent="0.7"/>
    <row r="30" spans="2:4" ht="18.3" x14ac:dyDescent="0.7"/>
    <row r="31" spans="2:4" ht="18.3" x14ac:dyDescent="0.7"/>
  </sheetData>
  <mergeCells count="1">
    <mergeCell ref="A1:L2"/>
  </mergeCells>
  <conditionalFormatting sqref="K3">
    <cfRule type="dataBar" priority="7">
      <dataBar>
        <cfvo type="min"/>
        <cfvo type="max"/>
        <color rgb="FF63C384"/>
      </dataBar>
      <extLst>
        <ext xmlns:x14="http://schemas.microsoft.com/office/spreadsheetml/2009/9/main" uri="{B025F937-C7B1-47D3-B67F-A62EFF666E3E}">
          <x14:id>{11643F53-2D2D-4FA4-83FC-BEE7A84DF730}</x14:id>
        </ext>
      </extLst>
    </cfRule>
  </conditionalFormatting>
  <conditionalFormatting sqref="K3">
    <cfRule type="dataBar" priority="6">
      <dataBar>
        <cfvo type="min"/>
        <cfvo type="max"/>
        <color rgb="FF63C384"/>
      </dataBar>
      <extLst>
        <ext xmlns:x14="http://schemas.microsoft.com/office/spreadsheetml/2009/9/main" uri="{B025F937-C7B1-47D3-B67F-A62EFF666E3E}">
          <x14:id>{0E4FBDF5-AC1D-4C89-A17C-DFF7EF46D116}</x14:id>
        </ext>
      </extLst>
    </cfRule>
  </conditionalFormatting>
  <conditionalFormatting pivot="1" sqref="K4:K9">
    <cfRule type="dataBar" priority="5">
      <dataBar>
        <cfvo type="min"/>
        <cfvo type="max"/>
        <color rgb="FF63C384"/>
      </dataBar>
      <extLst>
        <ext xmlns:x14="http://schemas.microsoft.com/office/spreadsheetml/2009/9/main" uri="{B025F937-C7B1-47D3-B67F-A62EFF666E3E}">
          <x14:id>{DD7DE5A2-7781-46EE-8304-ADA248E61448}</x14:id>
        </ext>
      </extLst>
    </cfRule>
  </conditionalFormatting>
  <conditionalFormatting pivot="1" sqref="D17:D21">
    <cfRule type="dataBar" priority="4">
      <dataBar>
        <cfvo type="min"/>
        <cfvo type="max"/>
        <color rgb="FF63C384"/>
      </dataBar>
      <extLst>
        <ext xmlns:x14="http://schemas.microsoft.com/office/spreadsheetml/2009/9/main" uri="{B025F937-C7B1-47D3-B67F-A62EFF666E3E}">
          <x14:id>{AAA9B8B4-B4E5-4FE1-9405-F56B200484CD}</x14:id>
        </ext>
      </extLst>
    </cfRule>
  </conditionalFormatting>
  <conditionalFormatting sqref="G10">
    <cfRule type="dataBar" priority="3">
      <dataBar>
        <cfvo type="min"/>
        <cfvo type="max"/>
        <color rgb="FF63C384"/>
      </dataBar>
      <extLst>
        <ext xmlns:x14="http://schemas.microsoft.com/office/spreadsheetml/2009/9/main" uri="{B025F937-C7B1-47D3-B67F-A62EFF666E3E}">
          <x14:id>{6537F6AB-C230-4DD4-9488-30D160334765}</x14:id>
        </ext>
      </extLst>
    </cfRule>
  </conditionalFormatting>
  <conditionalFormatting sqref="G10">
    <cfRule type="dataBar" priority="2">
      <dataBar>
        <cfvo type="min"/>
        <cfvo type="max"/>
        <color rgb="FF63C384"/>
      </dataBar>
      <extLst>
        <ext xmlns:x14="http://schemas.microsoft.com/office/spreadsheetml/2009/9/main" uri="{B025F937-C7B1-47D3-B67F-A62EFF666E3E}">
          <x14:id>{873BC05D-C71B-4CD7-AAB2-C15930BE7CA6}</x14:id>
        </ext>
      </extLst>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x14:cfRule type="dataBar" id="{11643F53-2D2D-4FA4-83FC-BEE7A84DF730}">
            <x14:dataBar minLength="0" maxLength="100" border="1" negativeBarBorderColorSameAsPositive="0">
              <x14:cfvo type="autoMin"/>
              <x14:cfvo type="autoMax"/>
              <x14:borderColor rgb="FF63C384"/>
              <x14:negativeFillColor rgb="FFFF0000"/>
              <x14:negativeBorderColor rgb="FFFF0000"/>
              <x14:axisColor rgb="FF000000"/>
            </x14:dataBar>
          </x14:cfRule>
          <xm:sqref>K3</xm:sqref>
        </x14:conditionalFormatting>
        <x14:conditionalFormatting xmlns:xm="http://schemas.microsoft.com/office/excel/2006/main">
          <x14:cfRule type="dataBar" id="{0E4FBDF5-AC1D-4C89-A17C-DFF7EF46D116}">
            <x14:dataBar minLength="0" maxLength="100" border="1" negativeBarBorderColorSameAsPositive="0">
              <x14:cfvo type="autoMin"/>
              <x14:cfvo type="autoMax"/>
              <x14:borderColor rgb="FF63C384"/>
              <x14:negativeFillColor rgb="FFFF0000"/>
              <x14:negativeBorderColor rgb="FFFF0000"/>
              <x14:axisColor rgb="FF000000"/>
            </x14:dataBar>
          </x14:cfRule>
          <xm:sqref>K3</xm:sqref>
        </x14:conditionalFormatting>
        <x14:conditionalFormatting xmlns:xm="http://schemas.microsoft.com/office/excel/2006/main" pivot="1">
          <x14:cfRule type="dataBar" id="{DD7DE5A2-7781-46EE-8304-ADA248E61448}">
            <x14:dataBar minLength="0" maxLength="100" border="1" negativeBarBorderColorSameAsPositive="0">
              <x14:cfvo type="autoMin"/>
              <x14:cfvo type="autoMax"/>
              <x14:borderColor rgb="FF63C384"/>
              <x14:negativeFillColor rgb="FFFF0000"/>
              <x14:negativeBorderColor rgb="FFFF0000"/>
              <x14:axisColor rgb="FF000000"/>
            </x14:dataBar>
          </x14:cfRule>
          <xm:sqref>K4:K9</xm:sqref>
        </x14:conditionalFormatting>
        <x14:conditionalFormatting xmlns:xm="http://schemas.microsoft.com/office/excel/2006/main" pivot="1">
          <x14:cfRule type="dataBar" id="{AAA9B8B4-B4E5-4FE1-9405-F56B200484CD}">
            <x14:dataBar minLength="0" maxLength="100" border="1" negativeBarBorderColorSameAsPositive="0">
              <x14:cfvo type="autoMin"/>
              <x14:cfvo type="autoMax"/>
              <x14:borderColor rgb="FF63C384"/>
              <x14:negativeFillColor rgb="FFFF0000"/>
              <x14:negativeBorderColor rgb="FFFF0000"/>
              <x14:axisColor rgb="FF000000"/>
            </x14:dataBar>
          </x14:cfRule>
          <xm:sqref>D17:D21</xm:sqref>
        </x14:conditionalFormatting>
        <x14:conditionalFormatting xmlns:xm="http://schemas.microsoft.com/office/excel/2006/main">
          <x14:cfRule type="dataBar" id="{6537F6AB-C230-4DD4-9488-30D160334765}">
            <x14:dataBar minLength="0" maxLength="100" border="1" negativeBarBorderColorSameAsPositive="0">
              <x14:cfvo type="autoMin"/>
              <x14:cfvo type="autoMax"/>
              <x14:borderColor rgb="FF63C384"/>
              <x14:negativeFillColor rgb="FFFF0000"/>
              <x14:negativeBorderColor rgb="FFFF0000"/>
              <x14:axisColor rgb="FF000000"/>
            </x14:dataBar>
          </x14:cfRule>
          <xm:sqref>G10</xm:sqref>
        </x14:conditionalFormatting>
        <x14:conditionalFormatting xmlns:xm="http://schemas.microsoft.com/office/excel/2006/main">
          <x14:cfRule type="dataBar" id="{873BC05D-C71B-4CD7-AAB2-C15930BE7CA6}">
            <x14:dataBar minLength="0" maxLength="100" border="1" negativeBarBorderColorSameAsPositive="0">
              <x14:cfvo type="autoMin"/>
              <x14:cfvo type="autoMax"/>
              <x14:borderColor rgb="FF63C384"/>
              <x14:negativeFillColor rgb="FFFF0000"/>
              <x14:negativeBorderColor rgb="FFFF0000"/>
              <x14:axisColor rgb="FF000000"/>
            </x14:dataBar>
          </x14:cfRule>
          <xm:sqref>G10</xm:sqref>
        </x14:conditionalFormatting>
      </x14:conditionalFormattings>
    </ex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FAAC0-F8ED-42AE-AB6B-BDABC278DCB2}">
  <sheetPr>
    <pageSetUpPr fitToPage="1"/>
  </sheetPr>
  <dimension ref="A1:Z10"/>
  <sheetViews>
    <sheetView showGridLines="0" zoomScale="85" zoomScaleNormal="85" workbookViewId="0">
      <selection activeCell="H33" sqref="H33"/>
    </sheetView>
  </sheetViews>
  <sheetFormatPr defaultRowHeight="14.4" x14ac:dyDescent="0.55000000000000004"/>
  <cols>
    <col min="2" max="2" width="13.62890625" customWidth="1"/>
    <col min="3" max="3" width="8.9453125" customWidth="1"/>
    <col min="4" max="4" width="24.62890625" customWidth="1"/>
    <col min="5" max="5" width="15.7890625" bestFit="1" customWidth="1"/>
    <col min="6" max="6" width="24" customWidth="1"/>
    <col min="7" max="7" width="15.7890625" customWidth="1"/>
    <col min="8" max="8" width="15.7890625" bestFit="1" customWidth="1"/>
  </cols>
  <sheetData>
    <row r="1" spans="1:26" x14ac:dyDescent="0.55000000000000004">
      <c r="A1" s="59" t="s">
        <v>214</v>
      </c>
      <c r="B1" s="60"/>
      <c r="C1" s="60"/>
      <c r="D1" s="60"/>
      <c r="E1" s="60"/>
      <c r="F1" s="60"/>
      <c r="G1" s="60"/>
      <c r="H1" s="60"/>
      <c r="I1" s="60"/>
      <c r="J1" s="46"/>
      <c r="K1" s="46"/>
      <c r="L1" s="46"/>
      <c r="M1" s="46"/>
      <c r="N1" s="46"/>
      <c r="O1" s="46"/>
      <c r="P1" s="46"/>
      <c r="Q1" s="46"/>
      <c r="R1" s="46"/>
      <c r="S1" s="46"/>
      <c r="T1" s="46"/>
      <c r="U1" s="46"/>
      <c r="V1" s="46"/>
      <c r="W1" s="46"/>
      <c r="X1" s="46"/>
      <c r="Y1" s="46"/>
      <c r="Z1" s="46"/>
    </row>
    <row r="2" spans="1:26" ht="14.4" customHeight="1" x14ac:dyDescent="0.55000000000000004">
      <c r="A2" s="60"/>
      <c r="B2" s="60"/>
      <c r="C2" s="60"/>
      <c r="D2" s="60"/>
      <c r="E2" s="60"/>
      <c r="F2" s="60"/>
      <c r="G2" s="60"/>
      <c r="H2" s="60"/>
      <c r="I2" s="60"/>
      <c r="J2" s="46"/>
      <c r="K2" s="46"/>
      <c r="L2" s="46"/>
      <c r="M2" s="46"/>
      <c r="N2" s="46"/>
      <c r="O2" s="46"/>
      <c r="P2" s="46"/>
      <c r="Q2" s="46"/>
      <c r="R2" s="46"/>
      <c r="S2" s="46"/>
      <c r="T2" s="46"/>
      <c r="U2" s="46"/>
      <c r="V2" s="46"/>
      <c r="W2" s="46"/>
      <c r="X2" s="46"/>
      <c r="Y2" s="46"/>
      <c r="Z2" s="46"/>
    </row>
    <row r="3" spans="1:26" ht="14.4" customHeight="1" x14ac:dyDescent="0.55000000000000004">
      <c r="A3" s="60"/>
      <c r="B3" s="60"/>
      <c r="C3" s="60"/>
      <c r="D3" s="60"/>
      <c r="E3" s="60"/>
      <c r="F3" s="60"/>
      <c r="G3" s="60"/>
      <c r="H3" s="60"/>
      <c r="I3" s="60"/>
      <c r="J3" s="46"/>
      <c r="K3" s="46"/>
      <c r="L3" s="46"/>
      <c r="M3" s="46"/>
      <c r="N3" s="46"/>
      <c r="O3" s="46"/>
      <c r="P3" s="46"/>
      <c r="Q3" s="46"/>
      <c r="R3" s="46"/>
      <c r="S3" s="46"/>
      <c r="T3" s="46"/>
      <c r="U3" s="46"/>
      <c r="V3" s="46"/>
      <c r="W3" s="46"/>
      <c r="X3" s="46"/>
      <c r="Y3" s="46"/>
      <c r="Z3" s="46"/>
    </row>
    <row r="5" spans="1:26" ht="27.6" x14ac:dyDescent="1.3">
      <c r="D5" s="53" t="s">
        <v>203</v>
      </c>
      <c r="E5" s="61" t="str" vm="1">
        <f>'D2-RevenueEarningsChart'!C1</f>
        <v>CAON0003</v>
      </c>
      <c r="F5" s="61"/>
      <c r="G5" s="34"/>
      <c r="I5" s="18"/>
    </row>
    <row r="6" spans="1:26" ht="20.399999999999999" x14ac:dyDescent="0.75">
      <c r="A6" s="62" t="s">
        <v>189</v>
      </c>
      <c r="B6" s="62"/>
      <c r="C6" s="63" t="str">
        <f>'D2-Visits by month'!N26</f>
        <v>Kinesiologist</v>
      </c>
      <c r="D6" s="63"/>
      <c r="E6" s="22"/>
      <c r="F6" s="54"/>
      <c r="G6" s="55" t="s">
        <v>215</v>
      </c>
      <c r="H6" s="56">
        <f>'D2-Visits by month'!N40</f>
        <v>25</v>
      </c>
      <c r="I6" s="18"/>
    </row>
    <row r="7" spans="1:26" ht="20.399999999999999" x14ac:dyDescent="0.75">
      <c r="A7" s="62" t="s">
        <v>188</v>
      </c>
      <c r="B7" s="62"/>
      <c r="C7" s="63" t="str">
        <f>'D2-Visits by month'!N6</f>
        <v>1 to 2</v>
      </c>
      <c r="D7" s="63"/>
      <c r="E7" s="22"/>
      <c r="G7" s="23" t="s">
        <v>194</v>
      </c>
      <c r="H7" s="27">
        <f>GETPIVOTDATA("[Measures].[Total Revenue]",'D2-RevenueEarningsChart'!$B$3)</f>
        <v>22250</v>
      </c>
      <c r="I7" s="18"/>
    </row>
    <row r="8" spans="1:26" ht="20.399999999999999" x14ac:dyDescent="0.75">
      <c r="A8" s="62" t="s">
        <v>190</v>
      </c>
      <c r="B8" s="62"/>
      <c r="C8" s="63" t="str">
        <f>'D2-Visits by month'!T6</f>
        <v>Certification</v>
      </c>
      <c r="D8" s="63"/>
      <c r="E8" s="22"/>
      <c r="G8" s="23" t="s">
        <v>195</v>
      </c>
      <c r="H8" s="27">
        <f>GETPIVOTDATA("[Measures].[Total CW Earnings]",'D2-RevenueEarningsChart'!$B$3)</f>
        <v>18912.5</v>
      </c>
    </row>
    <row r="9" spans="1:26" ht="20.399999999999999" x14ac:dyDescent="0.75">
      <c r="A9" s="23"/>
      <c r="B9" s="23" t="s">
        <v>204</v>
      </c>
      <c r="C9" s="26" t="str">
        <f>'D2-Visits by month'!N34</f>
        <v>Nipissing</v>
      </c>
      <c r="D9" s="26"/>
      <c r="E9" s="22"/>
      <c r="G9" s="23" t="s">
        <v>196</v>
      </c>
      <c r="H9" s="27">
        <f>GETPIVOTDATA("[Measures].[Total Corporation Fee]",'D2-RevenueEarningsChart'!$B$3)</f>
        <v>3337.5</v>
      </c>
    </row>
    <row r="10" spans="1:26" ht="20.7" thickBot="1" x14ac:dyDescent="0.8">
      <c r="A10" s="57" t="s">
        <v>197</v>
      </c>
      <c r="B10" s="57"/>
      <c r="C10" s="58" t="str">
        <f>'D2-Visits by month'!T26</f>
        <v>Greek</v>
      </c>
      <c r="D10" s="58"/>
      <c r="E10" s="24"/>
      <c r="F10" s="24"/>
      <c r="G10" s="25"/>
      <c r="H10" s="25"/>
    </row>
  </sheetData>
  <mergeCells count="10">
    <mergeCell ref="A10:B10"/>
    <mergeCell ref="C10:D10"/>
    <mergeCell ref="A1:I3"/>
    <mergeCell ref="E5:F5"/>
    <mergeCell ref="A7:B7"/>
    <mergeCell ref="A8:B8"/>
    <mergeCell ref="A6:B6"/>
    <mergeCell ref="C6:D6"/>
    <mergeCell ref="C7:D7"/>
    <mergeCell ref="C8:D8"/>
  </mergeCells>
  <conditionalFormatting sqref="H6">
    <cfRule type="iconSet" priority="2">
      <iconSet iconSet="3ArrowsGray">
        <cfvo type="percent" val="0"/>
        <cfvo type="percent" val="33"/>
        <cfvo type="percent" val="67"/>
      </iconSet>
    </cfRule>
  </conditionalFormatting>
  <pageMargins left="0.7" right="0.7" top="0.75" bottom="0.75" header="0.3" footer="0.3"/>
  <pageSetup scale="42"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46BBAD45-A39A-4B35-BC85-AE73A42754F5}">
            <x14:iconSet custom="1">
              <x14:cfvo type="percent">
                <xm:f>0</xm:f>
              </x14:cfvo>
              <x14:cfvo type="num">
                <xm:f>0</xm:f>
              </x14:cfvo>
              <x14:cfvo type="num">
                <xm:f>40</xm:f>
              </x14:cfvo>
              <x14:cfIcon iconSet="3ArrowsGray" iconId="0"/>
              <x14:cfIcon iconSet="NoIcons" iconId="0"/>
              <x14:cfIcon iconSet="3ArrowsGray" iconId="2"/>
            </x14:iconSet>
          </x14:cfRule>
          <xm:sqref>H6</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5FEB-8256-42E6-ADA0-18BE964431DE}">
  <dimension ref="A1:L31"/>
  <sheetViews>
    <sheetView showGridLines="0" zoomScale="85" zoomScaleNormal="85" workbookViewId="0">
      <selection activeCell="E10" sqref="E10"/>
    </sheetView>
  </sheetViews>
  <sheetFormatPr defaultRowHeight="14.4" x14ac:dyDescent="0.55000000000000004"/>
  <cols>
    <col min="3" max="3" width="10.68359375" customWidth="1"/>
    <col min="4" max="4" width="9.3671875" customWidth="1"/>
    <col min="5" max="5" width="23.47265625" bestFit="1" customWidth="1"/>
    <col min="6" max="6" width="13.5234375" bestFit="1" customWidth="1"/>
    <col min="7" max="7" width="4.89453125" customWidth="1"/>
    <col min="9" max="9" width="15.15625" bestFit="1" customWidth="1"/>
    <col min="10" max="10" width="26.62890625" bestFit="1" customWidth="1"/>
  </cols>
  <sheetData>
    <row r="1" spans="1:12" ht="26.1" customHeight="1" x14ac:dyDescent="0.55000000000000004">
      <c r="A1" s="67" t="s">
        <v>211</v>
      </c>
      <c r="B1" s="67"/>
      <c r="C1" s="67"/>
      <c r="D1" s="67"/>
      <c r="E1" s="67"/>
      <c r="F1" s="67"/>
      <c r="G1" s="67"/>
      <c r="H1" s="67"/>
      <c r="I1" s="67"/>
      <c r="J1" s="67"/>
      <c r="K1" s="67"/>
      <c r="L1" s="67"/>
    </row>
    <row r="2" spans="1:12" ht="14.4" customHeight="1" x14ac:dyDescent="0.55000000000000004">
      <c r="A2" s="67"/>
      <c r="B2" s="67"/>
      <c r="C2" s="67"/>
      <c r="D2" s="67"/>
      <c r="E2" s="67"/>
      <c r="F2" s="67"/>
      <c r="G2" s="67"/>
      <c r="H2" s="67"/>
      <c r="I2" s="67"/>
      <c r="J2" s="67"/>
      <c r="K2" s="67"/>
      <c r="L2" s="67"/>
    </row>
    <row r="3" spans="1:12" ht="14.4" customHeight="1" x14ac:dyDescent="0.55000000000000004">
      <c r="A3" s="67"/>
      <c r="B3" s="67"/>
      <c r="C3" s="67"/>
      <c r="D3" s="67"/>
      <c r="E3" s="67"/>
      <c r="F3" s="67"/>
      <c r="G3" s="67"/>
      <c r="H3" s="67"/>
      <c r="I3" s="67"/>
      <c r="J3" s="67"/>
      <c r="K3" s="67"/>
      <c r="L3" s="67"/>
    </row>
    <row r="4" spans="1:12" ht="14.7" customHeight="1" thickBot="1" x14ac:dyDescent="0.6">
      <c r="A4" s="68"/>
      <c r="B4" s="68"/>
      <c r="C4" s="68"/>
      <c r="D4" s="68"/>
      <c r="E4" s="68"/>
      <c r="F4" s="68"/>
      <c r="G4" s="68"/>
      <c r="H4" s="68"/>
      <c r="I4" s="68"/>
      <c r="J4" s="68"/>
      <c r="K4" s="68"/>
      <c r="L4" s="68"/>
    </row>
    <row r="5" spans="1:12" ht="14.7" thickTop="1" x14ac:dyDescent="0.55000000000000004">
      <c r="C5" s="18"/>
      <c r="I5" s="18"/>
    </row>
    <row r="6" spans="1:12" ht="20.7" thickBot="1" x14ac:dyDescent="0.8">
      <c r="A6" s="48"/>
      <c r="B6" s="49"/>
      <c r="C6" s="49"/>
      <c r="D6" s="50" t="s">
        <v>212</v>
      </c>
      <c r="E6" s="51" t="str">
        <f>'D3-Preferences'!B5</f>
        <v>CAON0011</v>
      </c>
      <c r="F6" s="51"/>
      <c r="H6" s="66" t="s">
        <v>213</v>
      </c>
      <c r="I6" s="66"/>
      <c r="J6" s="66"/>
      <c r="K6" s="66"/>
      <c r="L6" s="66"/>
    </row>
    <row r="7" spans="1:12" x14ac:dyDescent="0.55000000000000004">
      <c r="D7" s="47" t="s">
        <v>209</v>
      </c>
      <c r="E7" s="45">
        <f>'D3-Preferences'!C12</f>
        <v>14</v>
      </c>
      <c r="F7" s="45" t="s">
        <v>207</v>
      </c>
    </row>
    <row r="8" spans="1:12" ht="15.6" x14ac:dyDescent="0.6">
      <c r="D8" s="47" t="s">
        <v>210</v>
      </c>
      <c r="E8" s="45">
        <f>'D3-Preferences'!C4</f>
        <v>1</v>
      </c>
      <c r="F8" s="45" t="s">
        <v>208</v>
      </c>
      <c r="J8" s="52" t="s">
        <v>202</v>
      </c>
    </row>
    <row r="9" spans="1:12" x14ac:dyDescent="0.55000000000000004">
      <c r="J9" s="12" t="s">
        <v>166</v>
      </c>
    </row>
    <row r="10" spans="1:12" x14ac:dyDescent="0.55000000000000004">
      <c r="E10" s="32" t="s">
        <v>206</v>
      </c>
      <c r="J10" s="28">
        <v>0.29166666666666669</v>
      </c>
    </row>
    <row r="11" spans="1:12" x14ac:dyDescent="0.55000000000000004">
      <c r="E11" s="44" t="s">
        <v>165</v>
      </c>
      <c r="J11" s="29" t="s">
        <v>67</v>
      </c>
    </row>
    <row r="12" spans="1:12" x14ac:dyDescent="0.55000000000000004">
      <c r="E12" s="28">
        <v>0.33333333333333331</v>
      </c>
      <c r="J12" s="29" t="s">
        <v>72</v>
      </c>
    </row>
    <row r="13" spans="1:12" x14ac:dyDescent="0.55000000000000004">
      <c r="E13" s="13">
        <v>0.58333333333333337</v>
      </c>
      <c r="J13" s="29" t="s">
        <v>125</v>
      </c>
    </row>
    <row r="14" spans="1:12" x14ac:dyDescent="0.55000000000000004">
      <c r="E14" s="12" t="s">
        <v>166</v>
      </c>
    </row>
    <row r="15" spans="1:12" x14ac:dyDescent="0.55000000000000004">
      <c r="E15" s="28">
        <v>0.29166666666666669</v>
      </c>
    </row>
    <row r="16" spans="1:12" x14ac:dyDescent="0.55000000000000004">
      <c r="E16" s="13">
        <v>0.83333333333333337</v>
      </c>
    </row>
    <row r="17" spans="5:5" x14ac:dyDescent="0.55000000000000004">
      <c r="E17" s="12" t="s">
        <v>167</v>
      </c>
    </row>
    <row r="18" spans="5:5" x14ac:dyDescent="0.55000000000000004">
      <c r="E18" s="28">
        <v>0.45833333333333331</v>
      </c>
    </row>
    <row r="19" spans="5:5" x14ac:dyDescent="0.55000000000000004">
      <c r="E19" s="13">
        <v>0.5</v>
      </c>
    </row>
    <row r="20" spans="5:5" x14ac:dyDescent="0.55000000000000004">
      <c r="E20" s="12" t="s">
        <v>168</v>
      </c>
    </row>
    <row r="21" spans="5:5" x14ac:dyDescent="0.55000000000000004">
      <c r="E21" s="28">
        <v>0.29166666666666669</v>
      </c>
    </row>
    <row r="22" spans="5:5" x14ac:dyDescent="0.55000000000000004">
      <c r="E22" s="13">
        <v>0.66666666666666663</v>
      </c>
    </row>
    <row r="23" spans="5:5" x14ac:dyDescent="0.55000000000000004">
      <c r="E23" s="12" t="s">
        <v>164</v>
      </c>
    </row>
    <row r="24" spans="5:5" x14ac:dyDescent="0.55000000000000004">
      <c r="E24" s="28">
        <v>0.20833333333333334</v>
      </c>
    </row>
    <row r="25" spans="5:5" x14ac:dyDescent="0.55000000000000004">
      <c r="E25" s="13">
        <v>0.375</v>
      </c>
    </row>
    <row r="26" spans="5:5" x14ac:dyDescent="0.55000000000000004">
      <c r="E26" s="12" t="s">
        <v>169</v>
      </c>
    </row>
    <row r="27" spans="5:5" x14ac:dyDescent="0.55000000000000004">
      <c r="E27" s="28">
        <v>0.5</v>
      </c>
    </row>
    <row r="28" spans="5:5" x14ac:dyDescent="0.55000000000000004">
      <c r="E28" s="13">
        <v>0.66666666666666663</v>
      </c>
    </row>
    <row r="29" spans="5:5" x14ac:dyDescent="0.55000000000000004">
      <c r="E29" s="12" t="s">
        <v>170</v>
      </c>
    </row>
    <row r="30" spans="5:5" x14ac:dyDescent="0.55000000000000004">
      <c r="E30" s="28">
        <v>0.375</v>
      </c>
    </row>
    <row r="31" spans="5:5" x14ac:dyDescent="0.55000000000000004">
      <c r="E31" s="13">
        <v>0.83333333333333337</v>
      </c>
    </row>
  </sheetData>
  <sortState xmlns:xlrd2="http://schemas.microsoft.com/office/spreadsheetml/2017/richdata2" ref="E10:E26">
    <sortCondition ref="E11" customList="Sunday,Monday,Tuesday,Wednesday,Thursday,Friday,Saturday"/>
  </sortState>
  <mergeCells count="2">
    <mergeCell ref="H6:L6"/>
    <mergeCell ref="A1:L4"/>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373A-56AF-4DBF-A4C6-EFAE705503B4}">
  <dimension ref="A1:H41"/>
  <sheetViews>
    <sheetView workbookViewId="0">
      <selection activeCell="J27" sqref="J27"/>
    </sheetView>
  </sheetViews>
  <sheetFormatPr defaultRowHeight="14.4" x14ac:dyDescent="0.55000000000000004"/>
  <cols>
    <col min="1" max="1" width="14.15625" customWidth="1"/>
    <col min="2" max="2" width="16.83984375" customWidth="1"/>
    <col min="3" max="3" width="19" bestFit="1" customWidth="1"/>
    <col min="4" max="4" width="19.68359375" bestFit="1" customWidth="1"/>
    <col min="5" max="5" width="18" customWidth="1"/>
    <col min="6" max="6" width="20.68359375" bestFit="1" customWidth="1"/>
    <col min="7" max="7" width="17" bestFit="1" customWidth="1"/>
  </cols>
  <sheetData>
    <row r="1" spans="1:8" x14ac:dyDescent="0.55000000000000004">
      <c r="A1" t="s">
        <v>0</v>
      </c>
      <c r="B1" t="s">
        <v>4</v>
      </c>
      <c r="C1" t="s">
        <v>142</v>
      </c>
      <c r="D1" t="s">
        <v>5</v>
      </c>
      <c r="E1" t="s">
        <v>6</v>
      </c>
      <c r="F1" t="s">
        <v>7</v>
      </c>
      <c r="G1" t="s">
        <v>143</v>
      </c>
      <c r="H1" t="s">
        <v>8</v>
      </c>
    </row>
    <row r="2" spans="1:8" x14ac:dyDescent="0.55000000000000004">
      <c r="A2" s="2" t="s">
        <v>22</v>
      </c>
      <c r="B2" s="2" t="str">
        <f>VLOOKUP(A2,OriginalData[#All],5,FALSE)</f>
        <v>1 to 2</v>
      </c>
      <c r="C2" t="s">
        <v>144</v>
      </c>
      <c r="D2" t="str">
        <f>VLOOKUP(A2,OriginalData[#All],6,FALSE)</f>
        <v>Occupational Therapist</v>
      </c>
      <c r="E2" t="str">
        <f>VLOOKUP(A2,OriginalData[#All],7,FALSE)</f>
        <v>Independent Contractor</v>
      </c>
      <c r="F2" t="str">
        <f>VLOOKUP(A2,OriginalData[#All],8,FALSE)</f>
        <v>Personal Support Worker</v>
      </c>
      <c r="G2" t="s">
        <v>145</v>
      </c>
      <c r="H2">
        <v>3538</v>
      </c>
    </row>
    <row r="3" spans="1:8" x14ac:dyDescent="0.55000000000000004">
      <c r="A3" s="3" t="s">
        <v>42</v>
      </c>
      <c r="B3" s="3" t="str">
        <f>VLOOKUP(A3,OriginalData[#All],5,FALSE)</f>
        <v>2 to 5</v>
      </c>
      <c r="C3" t="s">
        <v>144</v>
      </c>
      <c r="D3" t="str">
        <f>VLOOKUP(A3,OriginalData[#All],6,FALSE)</f>
        <v>Nursing Assistant</v>
      </c>
      <c r="E3" t="str">
        <f>VLOOKUP(A3,OriginalData[#All],7,FALSE)</f>
        <v>Employee</v>
      </c>
      <c r="F3" t="str">
        <f>VLOOKUP(A3,OriginalData[#All],8,FALSE)</f>
        <v>Nurse</v>
      </c>
      <c r="G3" t="s">
        <v>57</v>
      </c>
      <c r="H3">
        <v>3542</v>
      </c>
    </row>
    <row r="4" spans="1:8" x14ac:dyDescent="0.55000000000000004">
      <c r="A4" s="2" t="s">
        <v>48</v>
      </c>
      <c r="B4" s="2" t="str">
        <f>VLOOKUP(A4,OriginalData[#All],5,FALSE)</f>
        <v>1 to 2</v>
      </c>
      <c r="C4" t="s">
        <v>146</v>
      </c>
      <c r="D4" t="str">
        <f>VLOOKUP(A4,OriginalData[#All],6,FALSE)</f>
        <v>Kinesiologist</v>
      </c>
      <c r="E4" t="str">
        <f>VLOOKUP(A4,OriginalData[#All],7,FALSE)</f>
        <v>Independent Contractor</v>
      </c>
      <c r="F4" t="str">
        <f>VLOOKUP(A4,OriginalData[#All],8,FALSE)</f>
        <v>Companionship</v>
      </c>
      <c r="G4" t="s">
        <v>147</v>
      </c>
      <c r="H4">
        <v>3548</v>
      </c>
    </row>
    <row r="5" spans="1:8" x14ac:dyDescent="0.55000000000000004">
      <c r="A5" s="3" t="s">
        <v>52</v>
      </c>
      <c r="B5" s="3" t="str">
        <f>VLOOKUP(A5,OriginalData[#All],5,FALSE)</f>
        <v>2 to 5</v>
      </c>
      <c r="C5" t="s">
        <v>148</v>
      </c>
      <c r="D5" t="str">
        <f>VLOOKUP(A5,OriginalData[#All],6,FALSE)</f>
        <v>Medical Assistant</v>
      </c>
      <c r="E5" t="str">
        <f>VLOOKUP(A5,OriginalData[#All],7,FALSE)</f>
        <v>Employee</v>
      </c>
      <c r="F5" t="str">
        <f>VLOOKUP(A5,OriginalData[#All],8,FALSE)</f>
        <v>Nurse</v>
      </c>
      <c r="G5" t="s">
        <v>149</v>
      </c>
      <c r="H5">
        <v>3542</v>
      </c>
    </row>
    <row r="6" spans="1:8" x14ac:dyDescent="0.55000000000000004">
      <c r="A6" s="2" t="s">
        <v>55</v>
      </c>
      <c r="B6" s="2" t="str">
        <f>VLOOKUP(A6,OriginalData[#All],5,FALSE)</f>
        <v>None</v>
      </c>
      <c r="C6" t="s">
        <v>144</v>
      </c>
      <c r="D6" t="str">
        <f>VLOOKUP(A6,OriginalData[#All],6,FALSE)</f>
        <v>Occupational Therapist</v>
      </c>
      <c r="E6" t="str">
        <f>VLOOKUP(A6,OriginalData[#All],7,FALSE)</f>
        <v>Independent Contractor</v>
      </c>
      <c r="F6" t="str">
        <f>VLOOKUP(A6,OriginalData[#All],8,FALSE)</f>
        <v>Personal Support Worker</v>
      </c>
      <c r="G6" t="s">
        <v>150</v>
      </c>
      <c r="H6">
        <v>3542</v>
      </c>
    </row>
    <row r="7" spans="1:8" x14ac:dyDescent="0.55000000000000004">
      <c r="A7" s="3" t="s">
        <v>58</v>
      </c>
      <c r="B7" s="3" t="str">
        <f>VLOOKUP(A7,OriginalData[#All],5,FALSE)</f>
        <v>1 to 2</v>
      </c>
      <c r="C7" t="s">
        <v>144</v>
      </c>
      <c r="D7" t="str">
        <f>VLOOKUP(A7,OriginalData[#All],6,FALSE)</f>
        <v>Physiotherapist</v>
      </c>
      <c r="E7" t="str">
        <f>VLOOKUP(A7,OriginalData[#All],7,FALSE)</f>
        <v>Independent Contractor</v>
      </c>
      <c r="F7" t="str">
        <f>VLOOKUP(A7,OriginalData[#All],8,FALSE)</f>
        <v>Personal Support Worker</v>
      </c>
      <c r="G7" t="s">
        <v>151</v>
      </c>
      <c r="H7">
        <v>3541</v>
      </c>
    </row>
    <row r="8" spans="1:8" x14ac:dyDescent="0.55000000000000004">
      <c r="A8" s="2" t="s">
        <v>61</v>
      </c>
      <c r="B8" s="2" t="str">
        <f>VLOOKUP(A8,OriginalData[#All],5,FALSE)</f>
        <v>2 to 5</v>
      </c>
      <c r="C8" t="s">
        <v>152</v>
      </c>
      <c r="D8" t="str">
        <f>VLOOKUP(A8,OriginalData[#All],6,FALSE)</f>
        <v>Massage Therapist</v>
      </c>
      <c r="E8" t="str">
        <f>VLOOKUP(A8,OriginalData[#All],7,FALSE)</f>
        <v>Employee</v>
      </c>
      <c r="F8" t="str">
        <f>VLOOKUP(A8,OriginalData[#All],8,FALSE)</f>
        <v>Nurse</v>
      </c>
      <c r="G8" t="s">
        <v>153</v>
      </c>
      <c r="H8">
        <v>3537</v>
      </c>
    </row>
    <row r="9" spans="1:8" x14ac:dyDescent="0.55000000000000004">
      <c r="A9" s="3" t="s">
        <v>64</v>
      </c>
      <c r="B9" s="3" t="str">
        <f>VLOOKUP(A9,OriginalData[#All],5,FALSE)</f>
        <v>1 to 2</v>
      </c>
      <c r="C9" t="s">
        <v>154</v>
      </c>
      <c r="D9" t="str">
        <f>VLOOKUP(A9,OriginalData[#All],6,FALSE)</f>
        <v>Psychologist</v>
      </c>
      <c r="E9" t="str">
        <f>VLOOKUP(A9,OriginalData[#All],7,FALSE)</f>
        <v>Independent Contractor</v>
      </c>
      <c r="F9" t="str">
        <f>VLOOKUP(A9,OriginalData[#All],8,FALSE)</f>
        <v>Companionship</v>
      </c>
      <c r="G9" t="s">
        <v>155</v>
      </c>
      <c r="H9">
        <v>3559</v>
      </c>
    </row>
    <row r="10" spans="1:8" x14ac:dyDescent="0.55000000000000004">
      <c r="A10" s="2" t="s">
        <v>67</v>
      </c>
      <c r="B10" s="2" t="str">
        <f>VLOOKUP(A10,OriginalData[#All],5,FALSE)</f>
        <v>2 to 5</v>
      </c>
      <c r="C10" t="s">
        <v>148</v>
      </c>
      <c r="D10" t="str">
        <f>VLOOKUP(A10,OriginalData[#All],6,FALSE)</f>
        <v>Clinical Medical Assistant</v>
      </c>
      <c r="E10" t="str">
        <f>VLOOKUP(A10,OriginalData[#All],7,FALSE)</f>
        <v>Employee</v>
      </c>
      <c r="F10" t="str">
        <f>VLOOKUP(A10,OriginalData[#All],8,FALSE)</f>
        <v>Nurse</v>
      </c>
      <c r="G10" t="s">
        <v>150</v>
      </c>
      <c r="H10">
        <v>3552</v>
      </c>
    </row>
    <row r="11" spans="1:8" x14ac:dyDescent="0.55000000000000004">
      <c r="A11" s="3" t="s">
        <v>70</v>
      </c>
      <c r="B11" s="3" t="str">
        <f>VLOOKUP(A11,OriginalData[#All],5,FALSE)</f>
        <v>1 to 2</v>
      </c>
      <c r="C11" t="s">
        <v>154</v>
      </c>
      <c r="D11" t="str">
        <f>VLOOKUP(A11,OriginalData[#All],6,FALSE)</f>
        <v>Clinical Medical Assistant</v>
      </c>
      <c r="E11" t="str">
        <f>VLOOKUP(A11,OriginalData[#All],7,FALSE)</f>
        <v>Independent Contractor</v>
      </c>
      <c r="F11" t="str">
        <f>VLOOKUP(A11,OriginalData[#All],8,FALSE)</f>
        <v>Personal Support Worker</v>
      </c>
      <c r="G11" t="s">
        <v>150</v>
      </c>
      <c r="H11">
        <v>3556</v>
      </c>
    </row>
    <row r="12" spans="1:8" x14ac:dyDescent="0.55000000000000004">
      <c r="A12" s="2" t="s">
        <v>72</v>
      </c>
      <c r="B12" s="2" t="str">
        <f>VLOOKUP(A12,OriginalData[#All],5,FALSE)</f>
        <v>1 to 2</v>
      </c>
      <c r="C12" t="s">
        <v>144</v>
      </c>
      <c r="D12" t="str">
        <f>VLOOKUP(A12,OriginalData[#All],6,FALSE)</f>
        <v>Registered Practical Nurse</v>
      </c>
      <c r="E12" t="str">
        <f>VLOOKUP(A12,OriginalData[#All],7,FALSE)</f>
        <v>Independent Contractor</v>
      </c>
      <c r="F12" t="str">
        <f>VLOOKUP(A12,OriginalData[#All],8,FALSE)</f>
        <v>Personal Support Worker</v>
      </c>
      <c r="G12" t="s">
        <v>153</v>
      </c>
      <c r="H12">
        <v>3551</v>
      </c>
    </row>
    <row r="13" spans="1:8" x14ac:dyDescent="0.55000000000000004">
      <c r="A13" s="3" t="s">
        <v>75</v>
      </c>
      <c r="B13" s="3" t="str">
        <f>VLOOKUP(A13,OriginalData[#All],5,FALSE)</f>
        <v>2 to 5</v>
      </c>
      <c r="C13" t="s">
        <v>154</v>
      </c>
      <c r="D13" t="str">
        <f>VLOOKUP(A13,OriginalData[#All],6,FALSE)</f>
        <v>Registered Nurse</v>
      </c>
      <c r="E13" t="str">
        <f>VLOOKUP(A13,OriginalData[#All],7,FALSE)</f>
        <v>Employee</v>
      </c>
      <c r="F13" t="str">
        <f>VLOOKUP(A13,OriginalData[#All],8,FALSE)</f>
        <v>Nurse</v>
      </c>
      <c r="G13" t="s">
        <v>156</v>
      </c>
      <c r="H13">
        <v>3515</v>
      </c>
    </row>
    <row r="14" spans="1:8" x14ac:dyDescent="0.55000000000000004">
      <c r="A14" s="2" t="s">
        <v>78</v>
      </c>
      <c r="B14" s="2" t="str">
        <f>VLOOKUP(A14,OriginalData[#All],5,FALSE)</f>
        <v>1 to 2</v>
      </c>
      <c r="C14" t="s">
        <v>146</v>
      </c>
      <c r="D14" t="str">
        <f>VLOOKUP(A14,OriginalData[#All],6,FALSE)</f>
        <v>Nursing Assistant</v>
      </c>
      <c r="E14" t="str">
        <f>VLOOKUP(A14,OriginalData[#All],7,FALSE)</f>
        <v>Independent Contractor</v>
      </c>
      <c r="F14" t="str">
        <f>VLOOKUP(A14,OriginalData[#All],8,FALSE)</f>
        <v>Companionship</v>
      </c>
      <c r="G14" t="s">
        <v>145</v>
      </c>
      <c r="H14">
        <v>3502</v>
      </c>
    </row>
    <row r="15" spans="1:8" x14ac:dyDescent="0.55000000000000004">
      <c r="A15" s="3" t="s">
        <v>80</v>
      </c>
      <c r="B15" s="3" t="str">
        <f>VLOOKUP(A15,OriginalData[#All],5,FALSE)</f>
        <v>2 to 5</v>
      </c>
      <c r="C15" t="s">
        <v>152</v>
      </c>
      <c r="D15" t="str">
        <f>VLOOKUP(A15,OriginalData[#All],6,FALSE)</f>
        <v>Medical Assistant</v>
      </c>
      <c r="E15" t="str">
        <f>VLOOKUP(A15,OriginalData[#All],7,FALSE)</f>
        <v>Employee</v>
      </c>
      <c r="F15" t="str">
        <f>VLOOKUP(A15,OriginalData[#All],8,FALSE)</f>
        <v>Nurse</v>
      </c>
      <c r="G15" t="s">
        <v>157</v>
      </c>
      <c r="H15">
        <v>3523</v>
      </c>
    </row>
    <row r="16" spans="1:8" x14ac:dyDescent="0.55000000000000004">
      <c r="A16" s="2" t="s">
        <v>82</v>
      </c>
      <c r="B16" s="2" t="str">
        <f>VLOOKUP(A16,OriginalData[#All],5,FALSE)</f>
        <v>1 to 2</v>
      </c>
      <c r="C16" t="s">
        <v>152</v>
      </c>
      <c r="D16" t="str">
        <f>VLOOKUP(A16,OriginalData[#All],6,FALSE)</f>
        <v>Psychologist</v>
      </c>
      <c r="E16" t="str">
        <f>VLOOKUP(A16,OriginalData[#All],7,FALSE)</f>
        <v>Independent Contractor</v>
      </c>
      <c r="F16" t="str">
        <f>VLOOKUP(A16,OriginalData[#All],8,FALSE)</f>
        <v>Personal Support Worker</v>
      </c>
      <c r="G16" t="s">
        <v>151</v>
      </c>
      <c r="H16">
        <v>3506</v>
      </c>
    </row>
    <row r="17" spans="1:8" x14ac:dyDescent="0.55000000000000004">
      <c r="A17" s="3" t="s">
        <v>84</v>
      </c>
      <c r="B17" s="3" t="str">
        <f>VLOOKUP(A17,OriginalData[#All],5,FALSE)</f>
        <v>1 to 2</v>
      </c>
      <c r="C17" t="s">
        <v>148</v>
      </c>
      <c r="D17" t="str">
        <f>VLOOKUP(A17,OriginalData[#All],6,FALSE)</f>
        <v>Personal Support Worker</v>
      </c>
      <c r="E17" t="str">
        <f>VLOOKUP(A17,OriginalData[#All],7,FALSE)</f>
        <v>Independent Contractor</v>
      </c>
      <c r="F17" t="str">
        <f>VLOOKUP(A17,OriginalData[#All],8,FALSE)</f>
        <v>Personal Support Worker</v>
      </c>
      <c r="G17" t="s">
        <v>149</v>
      </c>
      <c r="H17">
        <v>3551</v>
      </c>
    </row>
    <row r="18" spans="1:8" x14ac:dyDescent="0.55000000000000004">
      <c r="A18" s="2" t="s">
        <v>86</v>
      </c>
      <c r="B18" s="2" t="str">
        <f>VLOOKUP(A18,OriginalData[#All],5,FALSE)</f>
        <v>2 to 5</v>
      </c>
      <c r="C18" t="s">
        <v>148</v>
      </c>
      <c r="D18" t="str">
        <f>VLOOKUP(A18,OriginalData[#All],6,FALSE)</f>
        <v>Community Health Worker</v>
      </c>
      <c r="E18" t="str">
        <f>VLOOKUP(A18,OriginalData[#All],7,FALSE)</f>
        <v>Employee</v>
      </c>
      <c r="F18" t="str">
        <f>VLOOKUP(A18,OriginalData[#All],8,FALSE)</f>
        <v>Nurse</v>
      </c>
      <c r="G18" t="s">
        <v>158</v>
      </c>
      <c r="H18">
        <v>3536</v>
      </c>
    </row>
    <row r="19" spans="1:8" x14ac:dyDescent="0.55000000000000004">
      <c r="A19" s="3" t="s">
        <v>89</v>
      </c>
      <c r="B19" s="3" t="str">
        <f>VLOOKUP(A19,OriginalData[#All],5,FALSE)</f>
        <v>None</v>
      </c>
      <c r="C19" t="s">
        <v>146</v>
      </c>
      <c r="D19" t="str">
        <f>VLOOKUP(A19,OriginalData[#All],6,FALSE)</f>
        <v>Occupational Therapist</v>
      </c>
      <c r="E19" t="str">
        <f>VLOOKUP(A19,OriginalData[#All],7,FALSE)</f>
        <v>Independent Contractor</v>
      </c>
      <c r="F19" t="str">
        <f>VLOOKUP(A19,OriginalData[#All],8,FALSE)</f>
        <v>Companionship</v>
      </c>
      <c r="G19" t="s">
        <v>157</v>
      </c>
      <c r="H19">
        <v>3511</v>
      </c>
    </row>
    <row r="20" spans="1:8" x14ac:dyDescent="0.55000000000000004">
      <c r="A20" s="2" t="s">
        <v>91</v>
      </c>
      <c r="B20" s="2" t="str">
        <f>VLOOKUP(A20,OriginalData[#All],5,FALSE)</f>
        <v>2 to 5</v>
      </c>
      <c r="C20" t="s">
        <v>146</v>
      </c>
      <c r="D20" t="str">
        <f>VLOOKUP(A20,OriginalData[#All],6,FALSE)</f>
        <v>Dietician</v>
      </c>
      <c r="E20" t="str">
        <f>VLOOKUP(A20,OriginalData[#All],7,FALSE)</f>
        <v>Employee</v>
      </c>
      <c r="F20" t="str">
        <f>VLOOKUP(A20,OriginalData[#All],8,FALSE)</f>
        <v>Nurse</v>
      </c>
      <c r="G20" t="s">
        <v>150</v>
      </c>
      <c r="H20">
        <v>3529</v>
      </c>
    </row>
    <row r="21" spans="1:8" x14ac:dyDescent="0.55000000000000004">
      <c r="A21" s="3" t="s">
        <v>94</v>
      </c>
      <c r="B21" s="3" t="str">
        <f>VLOOKUP(A21,OriginalData[#All],5,FALSE)</f>
        <v>1 to 2</v>
      </c>
      <c r="C21" t="s">
        <v>148</v>
      </c>
      <c r="D21" t="str">
        <f>VLOOKUP(A21,OriginalData[#All],6,FALSE)</f>
        <v>Respiratory Therapist</v>
      </c>
      <c r="E21" t="str">
        <f>VLOOKUP(A21,OriginalData[#All],7,FALSE)</f>
        <v>Independent Contractor</v>
      </c>
      <c r="F21" t="str">
        <f>VLOOKUP(A21,OriginalData[#All],8,FALSE)</f>
        <v>Personal Support Worker</v>
      </c>
      <c r="G21" t="s">
        <v>145</v>
      </c>
      <c r="H21">
        <v>3526</v>
      </c>
    </row>
    <row r="22" spans="1:8" x14ac:dyDescent="0.55000000000000004">
      <c r="A22" s="2" t="s">
        <v>97</v>
      </c>
      <c r="B22" s="2" t="str">
        <f>VLOOKUP(A22,OriginalData[#All],5,FALSE)</f>
        <v>1 to 2</v>
      </c>
      <c r="C22" t="s">
        <v>152</v>
      </c>
      <c r="D22" t="str">
        <f>VLOOKUP(A22,OriginalData[#All],6,FALSE)</f>
        <v>Speech Therapist</v>
      </c>
      <c r="E22" t="str">
        <f>VLOOKUP(A22,OriginalData[#All],7,FALSE)</f>
        <v>Independent Contractor</v>
      </c>
      <c r="F22" t="str">
        <f>VLOOKUP(A22,OriginalData[#All],8,FALSE)</f>
        <v>Personal Support Worker</v>
      </c>
      <c r="G22" t="s">
        <v>158</v>
      </c>
      <c r="H22">
        <v>3510</v>
      </c>
    </row>
    <row r="23" spans="1:8" x14ac:dyDescent="0.55000000000000004">
      <c r="A23" s="3" t="s">
        <v>100</v>
      </c>
      <c r="B23" s="3" t="str">
        <f>VLOOKUP(A23,OriginalData[#All],5,FALSE)</f>
        <v>2 to 5</v>
      </c>
      <c r="C23" t="s">
        <v>159</v>
      </c>
      <c r="D23" t="str">
        <f>VLOOKUP(A23,OriginalData[#All],6,FALSE)</f>
        <v>Massage Therapist</v>
      </c>
      <c r="E23" t="str">
        <f>VLOOKUP(A23,OriginalData[#All],7,FALSE)</f>
        <v>Employee</v>
      </c>
      <c r="F23" t="str">
        <f>VLOOKUP(A23,OriginalData[#All],8,FALSE)</f>
        <v>Nurse</v>
      </c>
      <c r="G23" t="s">
        <v>57</v>
      </c>
      <c r="H23">
        <v>3554</v>
      </c>
    </row>
    <row r="24" spans="1:8" x14ac:dyDescent="0.55000000000000004">
      <c r="A24" s="2" t="s">
        <v>102</v>
      </c>
      <c r="B24" s="2" t="str">
        <f>VLOOKUP(A24,OriginalData[#All],5,FALSE)</f>
        <v>None</v>
      </c>
      <c r="C24" t="s">
        <v>159</v>
      </c>
      <c r="D24" t="str">
        <f>VLOOKUP(A24,OriginalData[#All],6,FALSE)</f>
        <v>Medical Assistant</v>
      </c>
      <c r="E24" t="str">
        <f>VLOOKUP(A24,OriginalData[#All],7,FALSE)</f>
        <v>Independent Contractor</v>
      </c>
      <c r="F24" t="str">
        <f>VLOOKUP(A24,OriginalData[#All],8,FALSE)</f>
        <v>Companionship</v>
      </c>
      <c r="G24" t="s">
        <v>157</v>
      </c>
      <c r="H24">
        <v>3538</v>
      </c>
    </row>
    <row r="25" spans="1:8" x14ac:dyDescent="0.55000000000000004">
      <c r="A25" s="3" t="s">
        <v>104</v>
      </c>
      <c r="B25" s="3" t="str">
        <f>VLOOKUP(A25,OriginalData[#All],5,FALSE)</f>
        <v>2 to 5</v>
      </c>
      <c r="C25" t="s">
        <v>154</v>
      </c>
      <c r="D25" t="str">
        <f>VLOOKUP(A25,OriginalData[#All],6,FALSE)</f>
        <v>Psychotherapist</v>
      </c>
      <c r="E25" t="str">
        <f>VLOOKUP(A25,OriginalData[#All],7,FALSE)</f>
        <v>Employee</v>
      </c>
      <c r="F25" t="str">
        <f>VLOOKUP(A25,OriginalData[#All],8,FALSE)</f>
        <v>Nurse</v>
      </c>
      <c r="G25" t="s">
        <v>160</v>
      </c>
      <c r="H25">
        <v>3549</v>
      </c>
    </row>
    <row r="26" spans="1:8" x14ac:dyDescent="0.55000000000000004">
      <c r="A26" s="2" t="s">
        <v>107</v>
      </c>
      <c r="B26" s="2" t="str">
        <f>VLOOKUP(A26,OriginalData[#All],5,FALSE)</f>
        <v>1 to 2</v>
      </c>
      <c r="C26" t="s">
        <v>159</v>
      </c>
      <c r="D26" t="str">
        <f>VLOOKUP(A26,OriginalData[#All],6,FALSE)</f>
        <v>Speech Therapist</v>
      </c>
      <c r="E26" t="str">
        <f>VLOOKUP(A26,OriginalData[#All],7,FALSE)</f>
        <v>Independent Contractor</v>
      </c>
      <c r="F26" t="str">
        <f>VLOOKUP(A26,OriginalData[#All],8,FALSE)</f>
        <v>Personal Support Worker</v>
      </c>
      <c r="G26" t="s">
        <v>158</v>
      </c>
      <c r="H26">
        <v>3541</v>
      </c>
    </row>
    <row r="27" spans="1:8" x14ac:dyDescent="0.55000000000000004">
      <c r="A27" s="3" t="s">
        <v>109</v>
      </c>
      <c r="B27" s="3" t="str">
        <f>VLOOKUP(A27,OriginalData[#All],5,FALSE)</f>
        <v>1 to 2</v>
      </c>
      <c r="C27" t="s">
        <v>148</v>
      </c>
      <c r="D27" t="str">
        <f>VLOOKUP(A27,OriginalData[#All],6,FALSE)</f>
        <v>Dietetics</v>
      </c>
      <c r="E27" t="str">
        <f>VLOOKUP(A27,OriginalData[#All],7,FALSE)</f>
        <v>Independent Contractor</v>
      </c>
      <c r="F27" t="str">
        <f>VLOOKUP(A27,OriginalData[#All],8,FALSE)</f>
        <v>Personal Support Worker</v>
      </c>
      <c r="G27" t="s">
        <v>149</v>
      </c>
      <c r="H27">
        <v>3509</v>
      </c>
    </row>
    <row r="28" spans="1:8" x14ac:dyDescent="0.55000000000000004">
      <c r="A28" s="2" t="s">
        <v>112</v>
      </c>
      <c r="B28" s="2" t="str">
        <f>VLOOKUP(A28,OriginalData[#All],5,FALSE)</f>
        <v>2 to 5</v>
      </c>
      <c r="C28" t="s">
        <v>148</v>
      </c>
      <c r="D28" t="str">
        <f>VLOOKUP(A28,OriginalData[#All],6,FALSE)</f>
        <v>Dietetics</v>
      </c>
      <c r="E28" t="str">
        <f>VLOOKUP(A28,OriginalData[#All],7,FALSE)</f>
        <v>Employee</v>
      </c>
      <c r="F28" t="str">
        <f>VLOOKUP(A28,OriginalData[#All],8,FALSE)</f>
        <v>Nurse</v>
      </c>
      <c r="G28" t="s">
        <v>155</v>
      </c>
      <c r="H28">
        <v>3543</v>
      </c>
    </row>
    <row r="29" spans="1:8" x14ac:dyDescent="0.55000000000000004">
      <c r="A29" s="3" t="s">
        <v>114</v>
      </c>
      <c r="B29" s="3" t="str">
        <f>VLOOKUP(A29,OriginalData[#All],5,FALSE)</f>
        <v>None</v>
      </c>
      <c r="C29" t="s">
        <v>152</v>
      </c>
      <c r="D29" t="str">
        <f>VLOOKUP(A29,OriginalData[#All],6,FALSE)</f>
        <v>Registered Practical Nurse</v>
      </c>
      <c r="E29" t="str">
        <f>VLOOKUP(A29,OriginalData[#All],7,FALSE)</f>
        <v>Independent Contractor</v>
      </c>
      <c r="F29" t="str">
        <f>VLOOKUP(A29,OriginalData[#All],8,FALSE)</f>
        <v>Companionship</v>
      </c>
      <c r="G29" t="s">
        <v>156</v>
      </c>
      <c r="H29">
        <v>3502</v>
      </c>
    </row>
    <row r="30" spans="1:8" x14ac:dyDescent="0.55000000000000004">
      <c r="A30" s="2" t="s">
        <v>116</v>
      </c>
      <c r="B30" s="2" t="str">
        <f>VLOOKUP(A30,OriginalData[#All],5,FALSE)</f>
        <v>2 to 5</v>
      </c>
      <c r="C30" t="s">
        <v>152</v>
      </c>
      <c r="D30" t="str">
        <f>VLOOKUP(A30,OriginalData[#All],6,FALSE)</f>
        <v>Psychologist</v>
      </c>
      <c r="E30" t="str">
        <f>VLOOKUP(A30,OriginalData[#All],7,FALSE)</f>
        <v>Employee</v>
      </c>
      <c r="F30" t="str">
        <f>VLOOKUP(A30,OriginalData[#All],8,FALSE)</f>
        <v>Nurse</v>
      </c>
      <c r="G30" t="s">
        <v>153</v>
      </c>
      <c r="H30">
        <v>3556</v>
      </c>
    </row>
    <row r="31" spans="1:8" x14ac:dyDescent="0.55000000000000004">
      <c r="A31" s="3" t="s">
        <v>118</v>
      </c>
      <c r="B31" s="3" t="str">
        <f>VLOOKUP(A31,OriginalData[#All],5,FALSE)</f>
        <v>1 to 2</v>
      </c>
      <c r="C31" t="s">
        <v>154</v>
      </c>
      <c r="D31" t="str">
        <f>VLOOKUP(A31,OriginalData[#All],6,FALSE)</f>
        <v>Patient Care</v>
      </c>
      <c r="E31" t="str">
        <f>VLOOKUP(A31,OriginalData[#All],7,FALSE)</f>
        <v>Independent Contractor</v>
      </c>
      <c r="F31" t="str">
        <f>VLOOKUP(A31,OriginalData[#All],8,FALSE)</f>
        <v>Personal Support Worker</v>
      </c>
      <c r="G31" t="s">
        <v>153</v>
      </c>
      <c r="H31">
        <v>3514</v>
      </c>
    </row>
    <row r="32" spans="1:8" x14ac:dyDescent="0.55000000000000004">
      <c r="A32" s="2" t="s">
        <v>121</v>
      </c>
      <c r="B32" s="2" t="str">
        <f>VLOOKUP(A32,OriginalData[#All],5,FALSE)</f>
        <v>1 to 2</v>
      </c>
      <c r="C32" t="s">
        <v>146</v>
      </c>
      <c r="D32" t="str">
        <f>VLOOKUP(A32,OriginalData[#All],6,FALSE)</f>
        <v>Personal Support Worker</v>
      </c>
      <c r="E32" t="str">
        <f>VLOOKUP(A32,OriginalData[#All],7,FALSE)</f>
        <v>Independent Contractor</v>
      </c>
      <c r="F32" t="str">
        <f>VLOOKUP(A32,OriginalData[#All],8,FALSE)</f>
        <v>Personal Support Worker</v>
      </c>
      <c r="G32" t="s">
        <v>150</v>
      </c>
      <c r="H32">
        <v>3515</v>
      </c>
    </row>
    <row r="33" spans="1:8" x14ac:dyDescent="0.55000000000000004">
      <c r="A33" s="3" t="s">
        <v>123</v>
      </c>
      <c r="B33" s="3" t="str">
        <f>VLOOKUP(A33,OriginalData[#All],5,FALSE)</f>
        <v>2 to 5</v>
      </c>
      <c r="C33" t="s">
        <v>152</v>
      </c>
      <c r="D33" t="str">
        <f>VLOOKUP(A33,OriginalData[#All],6,FALSE)</f>
        <v>Patient Care</v>
      </c>
      <c r="E33" t="str">
        <f>VLOOKUP(A33,OriginalData[#All],7,FALSE)</f>
        <v>Employee</v>
      </c>
      <c r="F33" t="str">
        <f>VLOOKUP(A33,OriginalData[#All],8,FALSE)</f>
        <v>Nurse</v>
      </c>
      <c r="G33" t="s">
        <v>158</v>
      </c>
      <c r="H33">
        <v>3559</v>
      </c>
    </row>
    <row r="34" spans="1:8" x14ac:dyDescent="0.55000000000000004">
      <c r="A34" s="2" t="s">
        <v>125</v>
      </c>
      <c r="B34" s="2" t="str">
        <f>VLOOKUP(A34,OriginalData[#All],5,FALSE)</f>
        <v>None</v>
      </c>
      <c r="C34" t="s">
        <v>152</v>
      </c>
      <c r="D34" t="str">
        <f>VLOOKUP(A34,OriginalData[#All],6,FALSE)</f>
        <v>Community Health Worker</v>
      </c>
      <c r="E34" t="str">
        <f>VLOOKUP(A34,OriginalData[#All],7,FALSE)</f>
        <v>Independent Contractor</v>
      </c>
      <c r="F34" t="str">
        <f>VLOOKUP(A34,OriginalData[#All],8,FALSE)</f>
        <v>Companionship</v>
      </c>
      <c r="G34" t="s">
        <v>158</v>
      </c>
      <c r="H34">
        <v>3530</v>
      </c>
    </row>
    <row r="35" spans="1:8" x14ac:dyDescent="0.55000000000000004">
      <c r="A35" s="3" t="s">
        <v>127</v>
      </c>
      <c r="B35" s="3" t="str">
        <f>VLOOKUP(A35,OriginalData[#All],5,FALSE)</f>
        <v>2 to 5</v>
      </c>
      <c r="C35" t="s">
        <v>144</v>
      </c>
      <c r="D35" t="str">
        <f>VLOOKUP(A35,OriginalData[#All],6,FALSE)</f>
        <v>Respiratory Therapist</v>
      </c>
      <c r="E35" t="str">
        <f>VLOOKUP(A35,OriginalData[#All],7,FALSE)</f>
        <v>Employee</v>
      </c>
      <c r="F35" t="str">
        <f>VLOOKUP(A35,OriginalData[#All],8,FALSE)</f>
        <v>Nurse</v>
      </c>
      <c r="G35" t="s">
        <v>151</v>
      </c>
      <c r="H35">
        <v>3528</v>
      </c>
    </row>
    <row r="36" spans="1:8" x14ac:dyDescent="0.55000000000000004">
      <c r="A36" s="2" t="s">
        <v>129</v>
      </c>
      <c r="B36" s="2" t="str">
        <f>VLOOKUP(A36,OriginalData[#All],5,FALSE)</f>
        <v>1 to 2</v>
      </c>
      <c r="C36" t="s">
        <v>146</v>
      </c>
      <c r="D36" t="str">
        <f>VLOOKUP(A36,OriginalData[#All],6,FALSE)</f>
        <v>Kinesiologist</v>
      </c>
      <c r="E36" t="str">
        <f>VLOOKUP(A36,OriginalData[#All],7,FALSE)</f>
        <v>Independent Contractor</v>
      </c>
      <c r="F36" t="str">
        <f>VLOOKUP(A36,OriginalData[#All],8,FALSE)</f>
        <v>Personal Support Worker</v>
      </c>
      <c r="G36" t="s">
        <v>149</v>
      </c>
      <c r="H36">
        <v>3552</v>
      </c>
    </row>
    <row r="37" spans="1:8" x14ac:dyDescent="0.55000000000000004">
      <c r="A37" s="3" t="s">
        <v>131</v>
      </c>
      <c r="B37" s="3" t="str">
        <f>VLOOKUP(A37,OriginalData[#All],5,FALSE)</f>
        <v>1 to 2</v>
      </c>
      <c r="C37" t="s">
        <v>159</v>
      </c>
      <c r="D37" t="str">
        <f>VLOOKUP(A37,OriginalData[#All],6,FALSE)</f>
        <v>Podiatrist</v>
      </c>
      <c r="E37" t="str">
        <f>VLOOKUP(A37,OriginalData[#All],7,FALSE)</f>
        <v>Independent Contractor</v>
      </c>
      <c r="F37" t="str">
        <f>VLOOKUP(A37,OriginalData[#All],8,FALSE)</f>
        <v>Personal Support Worker</v>
      </c>
      <c r="G37" t="s">
        <v>153</v>
      </c>
      <c r="H37">
        <v>3554</v>
      </c>
    </row>
    <row r="38" spans="1:8" x14ac:dyDescent="0.55000000000000004">
      <c r="A38" s="2" t="s">
        <v>134</v>
      </c>
      <c r="B38" s="2" t="str">
        <f>VLOOKUP(A38,OriginalData[#All],5,FALSE)</f>
        <v>2 to 5</v>
      </c>
      <c r="C38" t="s">
        <v>146</v>
      </c>
      <c r="D38" t="str">
        <f>VLOOKUP(A38,OriginalData[#All],6,FALSE)</f>
        <v>Medical Assistant</v>
      </c>
      <c r="E38" t="str">
        <f>VLOOKUP(A38,OriginalData[#All],7,FALSE)</f>
        <v>Employee</v>
      </c>
      <c r="F38" t="str">
        <f>VLOOKUP(A38,OriginalData[#All],8,FALSE)</f>
        <v>Nurse</v>
      </c>
      <c r="G38" t="s">
        <v>153</v>
      </c>
      <c r="H38">
        <v>3507</v>
      </c>
    </row>
    <row r="39" spans="1:8" x14ac:dyDescent="0.55000000000000004">
      <c r="A39" s="3" t="s">
        <v>136</v>
      </c>
      <c r="B39" s="3" t="str">
        <f>VLOOKUP(A39,OriginalData[#All],5,FALSE)</f>
        <v>None</v>
      </c>
      <c r="C39" t="s">
        <v>152</v>
      </c>
      <c r="D39" t="str">
        <f>VLOOKUP(A39,OriginalData[#All],6,FALSE)</f>
        <v>Nurse</v>
      </c>
      <c r="E39" t="str">
        <f>VLOOKUP(A39,OriginalData[#All],7,FALSE)</f>
        <v>Independent Contractor</v>
      </c>
      <c r="F39" t="str">
        <f>VLOOKUP(A39,OriginalData[#All],8,FALSE)</f>
        <v>Companionship</v>
      </c>
      <c r="G39" t="s">
        <v>157</v>
      </c>
      <c r="H39">
        <v>3556</v>
      </c>
    </row>
    <row r="40" spans="1:8" x14ac:dyDescent="0.55000000000000004">
      <c r="A40" s="2" t="s">
        <v>138</v>
      </c>
      <c r="B40" s="2" t="str">
        <f>VLOOKUP(A40,OriginalData[#All],5,FALSE)</f>
        <v>2 to 5</v>
      </c>
      <c r="C40" t="s">
        <v>144</v>
      </c>
      <c r="D40" t="str">
        <f>VLOOKUP(A40,OriginalData[#All],6,FALSE)</f>
        <v>Massage Therapist</v>
      </c>
      <c r="E40" t="str">
        <f>VLOOKUP(A40,OriginalData[#All],7,FALSE)</f>
        <v>Employee</v>
      </c>
      <c r="F40" t="str">
        <f>VLOOKUP(A40,OriginalData[#All],8,FALSE)</f>
        <v>Nurse</v>
      </c>
      <c r="G40" t="s">
        <v>158</v>
      </c>
      <c r="H40">
        <v>3532</v>
      </c>
    </row>
    <row r="41" spans="1:8" x14ac:dyDescent="0.55000000000000004">
      <c r="A41" s="3" t="s">
        <v>140</v>
      </c>
      <c r="B41" s="3" t="str">
        <f>VLOOKUP(A41,OriginalData[#All],5,FALSE)</f>
        <v>None</v>
      </c>
      <c r="C41" t="s">
        <v>159</v>
      </c>
      <c r="D41" t="str">
        <f>VLOOKUP(A41,OriginalData[#All],6,FALSE)</f>
        <v>Psychologist</v>
      </c>
      <c r="E41" t="str">
        <f>VLOOKUP(A41,OriginalData[#All],7,FALSE)</f>
        <v>Independent Contractor</v>
      </c>
      <c r="F41" t="str">
        <f>VLOOKUP(A41,OriginalData[#All],8,FALSE)</f>
        <v>Personal Support Worker</v>
      </c>
      <c r="G41" t="s">
        <v>157</v>
      </c>
      <c r="H41">
        <v>3532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006A1-5BAE-46F9-9CE5-53E6394DC37B}">
  <dimension ref="A1:L481"/>
  <sheetViews>
    <sheetView topLeftCell="A13" workbookViewId="0">
      <selection activeCell="J27" sqref="J27"/>
    </sheetView>
  </sheetViews>
  <sheetFormatPr defaultRowHeight="14.4" x14ac:dyDescent="0.55000000000000004"/>
  <cols>
    <col min="1" max="1" width="14.15625" customWidth="1"/>
    <col min="3" max="3" width="12.41796875" customWidth="1"/>
    <col min="5" max="5" width="13.578125" customWidth="1"/>
    <col min="6" max="6" width="16.578125" customWidth="1"/>
    <col min="7" max="7" width="8.83984375" style="6"/>
    <col min="8" max="8" width="16.15625" style="1" customWidth="1"/>
    <col min="9" max="9" width="10.83984375" style="5" customWidth="1"/>
    <col min="10" max="10" width="14.41796875" style="4" customWidth="1"/>
    <col min="11" max="11" width="21.68359375" style="1" bestFit="1" customWidth="1"/>
    <col min="12" max="12" width="11.41796875" style="1" customWidth="1"/>
  </cols>
  <sheetData>
    <row r="1" spans="1:12" x14ac:dyDescent="0.55000000000000004">
      <c r="A1" t="s">
        <v>0</v>
      </c>
      <c r="B1" t="s">
        <v>9</v>
      </c>
      <c r="C1" t="s">
        <v>10</v>
      </c>
      <c r="D1" t="s">
        <v>11</v>
      </c>
      <c r="E1" t="s">
        <v>12</v>
      </c>
      <c r="F1" t="s">
        <v>13</v>
      </c>
      <c r="G1" s="6" t="s">
        <v>14</v>
      </c>
      <c r="H1" s="1" t="s">
        <v>15</v>
      </c>
      <c r="I1" s="5" t="s">
        <v>16</v>
      </c>
      <c r="J1" s="4" t="s">
        <v>17</v>
      </c>
      <c r="K1" s="1" t="s">
        <v>18</v>
      </c>
      <c r="L1" s="1" t="s">
        <v>19</v>
      </c>
    </row>
    <row r="2" spans="1:12" x14ac:dyDescent="0.55000000000000004">
      <c r="A2" t="s">
        <v>22</v>
      </c>
      <c r="B2">
        <v>2021</v>
      </c>
      <c r="C2" s="6">
        <v>1</v>
      </c>
      <c r="D2" s="9">
        <v>44197</v>
      </c>
      <c r="E2">
        <v>40</v>
      </c>
      <c r="F2">
        <v>1</v>
      </c>
      <c r="G2" s="6">
        <v>40</v>
      </c>
      <c r="H2" s="1">
        <v>25</v>
      </c>
      <c r="I2" s="5">
        <v>1000</v>
      </c>
      <c r="J2" s="4">
        <v>0.15</v>
      </c>
      <c r="K2" s="1">
        <v>850</v>
      </c>
      <c r="L2" s="1">
        <v>150</v>
      </c>
    </row>
    <row r="3" spans="1:12" x14ac:dyDescent="0.55000000000000004">
      <c r="A3" t="s">
        <v>22</v>
      </c>
      <c r="B3">
        <v>2021</v>
      </c>
      <c r="C3" s="6">
        <v>2</v>
      </c>
      <c r="D3" s="9">
        <v>44228</v>
      </c>
      <c r="E3">
        <v>60</v>
      </c>
      <c r="F3">
        <v>1.5</v>
      </c>
      <c r="G3" s="6">
        <v>40</v>
      </c>
      <c r="H3" s="1">
        <v>25</v>
      </c>
      <c r="I3" s="5">
        <v>1500</v>
      </c>
      <c r="J3" s="4">
        <v>0.15</v>
      </c>
      <c r="K3" s="1">
        <v>1275</v>
      </c>
      <c r="L3" s="1">
        <v>225</v>
      </c>
    </row>
    <row r="4" spans="1:12" x14ac:dyDescent="0.55000000000000004">
      <c r="A4" t="s">
        <v>22</v>
      </c>
      <c r="B4">
        <v>2021</v>
      </c>
      <c r="C4" s="6">
        <v>3</v>
      </c>
      <c r="D4" s="9">
        <v>44256</v>
      </c>
      <c r="E4">
        <v>70</v>
      </c>
      <c r="F4">
        <v>2</v>
      </c>
      <c r="G4" s="6">
        <v>35</v>
      </c>
      <c r="H4" s="1">
        <v>25</v>
      </c>
      <c r="I4" s="5">
        <v>1750</v>
      </c>
      <c r="J4" s="4">
        <v>0.15</v>
      </c>
      <c r="K4" s="1">
        <v>1487.5</v>
      </c>
      <c r="L4" s="1">
        <v>262.5</v>
      </c>
    </row>
    <row r="5" spans="1:12" x14ac:dyDescent="0.55000000000000004">
      <c r="A5" t="s">
        <v>22</v>
      </c>
      <c r="B5">
        <v>2021</v>
      </c>
      <c r="C5" s="6">
        <v>4</v>
      </c>
      <c r="D5" s="9">
        <v>44287</v>
      </c>
      <c r="E5">
        <v>80</v>
      </c>
      <c r="F5">
        <v>1.5</v>
      </c>
      <c r="G5" s="6">
        <v>53.3333333333333</v>
      </c>
      <c r="H5" s="1">
        <v>25</v>
      </c>
      <c r="I5" s="5">
        <v>2000</v>
      </c>
      <c r="J5" s="4">
        <v>0.15</v>
      </c>
      <c r="K5" s="1">
        <v>1700</v>
      </c>
      <c r="L5" s="1">
        <v>300</v>
      </c>
    </row>
    <row r="6" spans="1:12" x14ac:dyDescent="0.55000000000000004">
      <c r="A6" t="s">
        <v>22</v>
      </c>
      <c r="B6">
        <v>2021</v>
      </c>
      <c r="C6" s="6">
        <v>5</v>
      </c>
      <c r="D6" s="9">
        <v>44317</v>
      </c>
      <c r="E6">
        <v>90</v>
      </c>
      <c r="F6">
        <v>1</v>
      </c>
      <c r="G6" s="6">
        <v>90</v>
      </c>
      <c r="H6" s="1">
        <v>25</v>
      </c>
      <c r="I6" s="5">
        <v>2250</v>
      </c>
      <c r="J6" s="4">
        <v>0.15</v>
      </c>
      <c r="K6" s="1">
        <v>1912.5</v>
      </c>
      <c r="L6" s="1">
        <v>337.5</v>
      </c>
    </row>
    <row r="7" spans="1:12" x14ac:dyDescent="0.55000000000000004">
      <c r="A7" t="s">
        <v>22</v>
      </c>
      <c r="B7">
        <v>2021</v>
      </c>
      <c r="C7" s="6">
        <v>6</v>
      </c>
      <c r="D7" s="9">
        <v>44348</v>
      </c>
      <c r="E7">
        <v>100</v>
      </c>
      <c r="F7">
        <v>2</v>
      </c>
      <c r="G7" s="6">
        <v>50</v>
      </c>
      <c r="H7" s="1">
        <v>25</v>
      </c>
      <c r="I7" s="5">
        <v>2500</v>
      </c>
      <c r="J7" s="4">
        <v>0.15</v>
      </c>
      <c r="K7" s="1">
        <v>2125</v>
      </c>
      <c r="L7" s="1">
        <v>375</v>
      </c>
    </row>
    <row r="8" spans="1:12" x14ac:dyDescent="0.55000000000000004">
      <c r="A8" t="s">
        <v>22</v>
      </c>
      <c r="B8">
        <v>2021</v>
      </c>
      <c r="C8" s="6">
        <v>7</v>
      </c>
      <c r="D8" s="9">
        <v>44378</v>
      </c>
      <c r="E8">
        <v>110</v>
      </c>
      <c r="F8">
        <v>1.5</v>
      </c>
      <c r="G8" s="6">
        <v>73.333333333333329</v>
      </c>
      <c r="H8" s="1">
        <v>25</v>
      </c>
      <c r="I8" s="5">
        <v>2750</v>
      </c>
      <c r="J8" s="4">
        <v>0.15</v>
      </c>
      <c r="K8" s="1">
        <v>2337.5</v>
      </c>
      <c r="L8" s="1">
        <v>412.5</v>
      </c>
    </row>
    <row r="9" spans="1:12" x14ac:dyDescent="0.55000000000000004">
      <c r="A9" t="s">
        <v>22</v>
      </c>
      <c r="B9">
        <v>2021</v>
      </c>
      <c r="C9" s="6">
        <v>8</v>
      </c>
      <c r="D9" s="9">
        <v>44409</v>
      </c>
      <c r="E9">
        <v>120</v>
      </c>
      <c r="F9">
        <v>1</v>
      </c>
      <c r="G9" s="6">
        <v>120</v>
      </c>
      <c r="H9" s="1">
        <v>25</v>
      </c>
      <c r="I9" s="5">
        <v>3000</v>
      </c>
      <c r="J9" s="4">
        <v>0.15</v>
      </c>
      <c r="K9" s="1">
        <v>2550</v>
      </c>
      <c r="L9" s="1">
        <v>450</v>
      </c>
    </row>
    <row r="10" spans="1:12" x14ac:dyDescent="0.55000000000000004">
      <c r="A10" t="s">
        <v>22</v>
      </c>
      <c r="B10">
        <v>2021</v>
      </c>
      <c r="C10" s="6">
        <v>9</v>
      </c>
      <c r="D10" s="9">
        <v>44440</v>
      </c>
      <c r="E10">
        <v>130</v>
      </c>
      <c r="F10">
        <v>1</v>
      </c>
      <c r="G10" s="6">
        <v>130</v>
      </c>
      <c r="H10" s="1">
        <v>25</v>
      </c>
      <c r="I10" s="5">
        <v>3250</v>
      </c>
      <c r="J10" s="4">
        <v>0.15</v>
      </c>
      <c r="K10" s="1">
        <v>2762.5</v>
      </c>
      <c r="L10" s="1">
        <v>487.5</v>
      </c>
    </row>
    <row r="11" spans="1:12" x14ac:dyDescent="0.55000000000000004">
      <c r="A11" t="s">
        <v>22</v>
      </c>
      <c r="B11">
        <v>2021</v>
      </c>
      <c r="C11" s="6">
        <v>10</v>
      </c>
      <c r="D11" s="9">
        <v>44470</v>
      </c>
      <c r="E11">
        <v>140</v>
      </c>
      <c r="F11">
        <v>1</v>
      </c>
      <c r="G11" s="6">
        <v>140</v>
      </c>
      <c r="H11" s="1">
        <v>25</v>
      </c>
      <c r="I11" s="5">
        <v>3500</v>
      </c>
      <c r="J11" s="4">
        <v>0.15</v>
      </c>
      <c r="K11" s="1">
        <v>2975</v>
      </c>
      <c r="L11" s="1">
        <v>525</v>
      </c>
    </row>
    <row r="12" spans="1:12" x14ac:dyDescent="0.55000000000000004">
      <c r="A12" t="s">
        <v>22</v>
      </c>
      <c r="B12">
        <v>2021</v>
      </c>
      <c r="C12" s="6">
        <v>11</v>
      </c>
      <c r="D12" s="9">
        <v>44501</v>
      </c>
      <c r="E12">
        <v>160</v>
      </c>
      <c r="F12">
        <v>2</v>
      </c>
      <c r="G12" s="6">
        <v>80</v>
      </c>
      <c r="H12" s="1">
        <v>25</v>
      </c>
      <c r="I12" s="5">
        <v>4000</v>
      </c>
      <c r="J12" s="4">
        <v>0.15</v>
      </c>
      <c r="K12" s="1">
        <v>3400</v>
      </c>
      <c r="L12" s="1">
        <v>600</v>
      </c>
    </row>
    <row r="13" spans="1:12" x14ac:dyDescent="0.55000000000000004">
      <c r="A13" t="s">
        <v>22</v>
      </c>
      <c r="B13">
        <v>2021</v>
      </c>
      <c r="C13" s="6">
        <v>12</v>
      </c>
      <c r="D13" s="9">
        <v>44531</v>
      </c>
      <c r="E13">
        <v>160</v>
      </c>
      <c r="F13">
        <v>1.5</v>
      </c>
      <c r="G13" s="6">
        <v>106.66666666666667</v>
      </c>
      <c r="H13" s="1">
        <v>25</v>
      </c>
      <c r="I13" s="5">
        <v>4000</v>
      </c>
      <c r="J13" s="4">
        <v>0.15</v>
      </c>
      <c r="K13" s="1">
        <v>3400</v>
      </c>
      <c r="L13" s="1">
        <v>600</v>
      </c>
    </row>
    <row r="14" spans="1:12" x14ac:dyDescent="0.55000000000000004">
      <c r="A14" t="s">
        <v>42</v>
      </c>
      <c r="B14">
        <v>2021</v>
      </c>
      <c r="C14">
        <v>1</v>
      </c>
      <c r="D14" s="9">
        <v>44197</v>
      </c>
      <c r="E14">
        <v>20</v>
      </c>
      <c r="F14">
        <v>1</v>
      </c>
      <c r="G14" s="6">
        <v>20</v>
      </c>
      <c r="H14" s="1">
        <v>45</v>
      </c>
      <c r="I14" s="5">
        <v>900</v>
      </c>
      <c r="J14" s="4">
        <v>0.25</v>
      </c>
      <c r="K14" s="1">
        <v>675</v>
      </c>
      <c r="L14" s="1">
        <v>225</v>
      </c>
    </row>
    <row r="15" spans="1:12" x14ac:dyDescent="0.55000000000000004">
      <c r="A15" t="s">
        <v>42</v>
      </c>
      <c r="B15">
        <v>2021</v>
      </c>
      <c r="C15">
        <v>2</v>
      </c>
      <c r="D15" s="9">
        <v>44228</v>
      </c>
      <c r="E15">
        <v>30</v>
      </c>
      <c r="F15">
        <v>1</v>
      </c>
      <c r="G15" s="6">
        <v>30</v>
      </c>
      <c r="H15" s="1">
        <v>45</v>
      </c>
      <c r="I15" s="5">
        <v>1350</v>
      </c>
      <c r="J15" s="4">
        <v>0.25</v>
      </c>
      <c r="K15" s="1">
        <v>1012.5</v>
      </c>
      <c r="L15" s="1">
        <v>337.5</v>
      </c>
    </row>
    <row r="16" spans="1:12" x14ac:dyDescent="0.55000000000000004">
      <c r="A16" t="s">
        <v>42</v>
      </c>
      <c r="B16">
        <v>2021</v>
      </c>
      <c r="C16">
        <v>3</v>
      </c>
      <c r="D16" s="9">
        <v>44256</v>
      </c>
      <c r="E16">
        <v>40</v>
      </c>
      <c r="F16">
        <v>1.5</v>
      </c>
      <c r="G16" s="6">
        <v>26.666666666666668</v>
      </c>
      <c r="H16" s="1">
        <v>45</v>
      </c>
      <c r="I16" s="5">
        <v>1800</v>
      </c>
      <c r="J16" s="4">
        <v>0.25</v>
      </c>
      <c r="K16" s="1">
        <v>1350</v>
      </c>
      <c r="L16" s="1">
        <v>450</v>
      </c>
    </row>
    <row r="17" spans="1:12" x14ac:dyDescent="0.55000000000000004">
      <c r="A17" t="s">
        <v>42</v>
      </c>
      <c r="B17">
        <v>2021</v>
      </c>
      <c r="C17">
        <v>4</v>
      </c>
      <c r="D17" s="9">
        <v>44287</v>
      </c>
      <c r="E17">
        <v>30</v>
      </c>
      <c r="F17">
        <v>1</v>
      </c>
      <c r="G17" s="6">
        <v>30</v>
      </c>
      <c r="H17" s="1">
        <v>45</v>
      </c>
      <c r="I17" s="5">
        <v>1350</v>
      </c>
      <c r="J17" s="4">
        <v>0.25</v>
      </c>
      <c r="K17" s="1">
        <v>1012.5</v>
      </c>
      <c r="L17" s="1">
        <v>337.5</v>
      </c>
    </row>
    <row r="18" spans="1:12" x14ac:dyDescent="0.55000000000000004">
      <c r="A18" t="s">
        <v>42</v>
      </c>
      <c r="B18">
        <v>2021</v>
      </c>
      <c r="C18">
        <v>5</v>
      </c>
      <c r="D18" s="9">
        <v>44317</v>
      </c>
      <c r="E18">
        <v>50</v>
      </c>
      <c r="F18">
        <v>1</v>
      </c>
      <c r="G18" s="6">
        <v>50</v>
      </c>
      <c r="H18" s="1">
        <v>45</v>
      </c>
      <c r="I18" s="5">
        <v>2250</v>
      </c>
      <c r="J18" s="4">
        <v>0.25</v>
      </c>
      <c r="K18" s="1">
        <v>1687.5</v>
      </c>
      <c r="L18" s="1">
        <v>562.5</v>
      </c>
    </row>
    <row r="19" spans="1:12" x14ac:dyDescent="0.55000000000000004">
      <c r="A19" t="s">
        <v>42</v>
      </c>
      <c r="B19">
        <v>2021</v>
      </c>
      <c r="C19">
        <v>6</v>
      </c>
      <c r="D19" s="9">
        <v>44348</v>
      </c>
      <c r="E19">
        <v>60</v>
      </c>
      <c r="F19">
        <v>1.5</v>
      </c>
      <c r="G19" s="6">
        <v>40</v>
      </c>
      <c r="H19" s="1">
        <v>45</v>
      </c>
      <c r="I19" s="5">
        <v>2700</v>
      </c>
      <c r="J19" s="4">
        <v>0.25</v>
      </c>
      <c r="K19" s="1">
        <v>2025</v>
      </c>
      <c r="L19" s="1">
        <v>675</v>
      </c>
    </row>
    <row r="20" spans="1:12" x14ac:dyDescent="0.55000000000000004">
      <c r="A20" t="s">
        <v>42</v>
      </c>
      <c r="B20">
        <v>2021</v>
      </c>
      <c r="C20">
        <v>7</v>
      </c>
      <c r="D20" s="9">
        <v>44378</v>
      </c>
      <c r="E20">
        <v>40</v>
      </c>
      <c r="F20">
        <v>2</v>
      </c>
      <c r="G20" s="6">
        <v>20</v>
      </c>
      <c r="H20" s="1">
        <v>45</v>
      </c>
      <c r="I20" s="5">
        <v>1800</v>
      </c>
      <c r="J20" s="4">
        <v>0.25</v>
      </c>
      <c r="K20" s="1">
        <v>1350</v>
      </c>
      <c r="L20" s="1">
        <v>450</v>
      </c>
    </row>
    <row r="21" spans="1:12" x14ac:dyDescent="0.55000000000000004">
      <c r="A21" t="s">
        <v>42</v>
      </c>
      <c r="B21">
        <v>2021</v>
      </c>
      <c r="C21">
        <v>8</v>
      </c>
      <c r="D21" s="9">
        <v>44409</v>
      </c>
      <c r="E21">
        <v>90</v>
      </c>
      <c r="F21">
        <v>1.5</v>
      </c>
      <c r="G21" s="6">
        <v>60</v>
      </c>
      <c r="H21" s="1">
        <v>45</v>
      </c>
      <c r="I21" s="5">
        <v>4050</v>
      </c>
      <c r="J21" s="4">
        <v>0.25</v>
      </c>
      <c r="K21" s="1">
        <v>3037.5</v>
      </c>
      <c r="L21" s="1">
        <v>1012.5</v>
      </c>
    </row>
    <row r="22" spans="1:12" x14ac:dyDescent="0.55000000000000004">
      <c r="A22" t="s">
        <v>42</v>
      </c>
      <c r="B22">
        <v>2021</v>
      </c>
      <c r="C22">
        <v>9</v>
      </c>
      <c r="D22" s="9">
        <v>44440</v>
      </c>
      <c r="E22">
        <v>100</v>
      </c>
      <c r="F22">
        <v>1.5</v>
      </c>
      <c r="G22" s="6">
        <v>66.666666666666671</v>
      </c>
      <c r="H22" s="1">
        <v>45</v>
      </c>
      <c r="I22" s="5">
        <v>4500</v>
      </c>
      <c r="J22" s="4">
        <v>0.25</v>
      </c>
      <c r="K22" s="1">
        <v>3375</v>
      </c>
      <c r="L22" s="1">
        <v>1125</v>
      </c>
    </row>
    <row r="23" spans="1:12" x14ac:dyDescent="0.55000000000000004">
      <c r="A23" t="s">
        <v>42</v>
      </c>
      <c r="B23">
        <v>2021</v>
      </c>
      <c r="C23">
        <v>10</v>
      </c>
      <c r="D23" s="9">
        <v>44470</v>
      </c>
      <c r="E23">
        <v>110</v>
      </c>
      <c r="F23">
        <v>2</v>
      </c>
      <c r="G23" s="6">
        <v>55</v>
      </c>
      <c r="H23" s="1">
        <v>45</v>
      </c>
      <c r="I23" s="5">
        <v>4950</v>
      </c>
      <c r="J23" s="4">
        <v>0.25</v>
      </c>
      <c r="K23" s="1">
        <v>3712.5</v>
      </c>
      <c r="L23" s="1">
        <v>1237.5</v>
      </c>
    </row>
    <row r="24" spans="1:12" x14ac:dyDescent="0.55000000000000004">
      <c r="A24" t="s">
        <v>42</v>
      </c>
      <c r="B24">
        <v>2021</v>
      </c>
      <c r="C24">
        <v>11</v>
      </c>
      <c r="D24" s="9">
        <v>44501</v>
      </c>
      <c r="E24">
        <v>120</v>
      </c>
      <c r="F24">
        <v>1</v>
      </c>
      <c r="G24" s="6">
        <v>120</v>
      </c>
      <c r="H24" s="1">
        <v>45</v>
      </c>
      <c r="I24" s="5">
        <v>5400</v>
      </c>
      <c r="J24" s="4">
        <v>0.25</v>
      </c>
      <c r="K24" s="1">
        <v>4050</v>
      </c>
      <c r="L24" s="1">
        <v>1350</v>
      </c>
    </row>
    <row r="25" spans="1:12" x14ac:dyDescent="0.55000000000000004">
      <c r="A25" t="s">
        <v>42</v>
      </c>
      <c r="B25">
        <v>2021</v>
      </c>
      <c r="C25">
        <v>12</v>
      </c>
      <c r="D25" s="9">
        <v>44531</v>
      </c>
      <c r="E25">
        <v>120</v>
      </c>
      <c r="F25">
        <v>2</v>
      </c>
      <c r="G25" s="6">
        <v>60</v>
      </c>
      <c r="H25" s="1">
        <v>45</v>
      </c>
      <c r="I25" s="5">
        <v>5400</v>
      </c>
      <c r="J25" s="4">
        <v>0.25</v>
      </c>
      <c r="K25" s="1">
        <v>4050</v>
      </c>
      <c r="L25" s="1">
        <v>1350</v>
      </c>
    </row>
    <row r="26" spans="1:12" x14ac:dyDescent="0.55000000000000004">
      <c r="A26" t="s">
        <v>48</v>
      </c>
      <c r="B26">
        <v>2021</v>
      </c>
      <c r="C26">
        <v>1</v>
      </c>
      <c r="D26" s="9">
        <v>44197</v>
      </c>
      <c r="E26">
        <v>40</v>
      </c>
      <c r="F26">
        <v>1.5</v>
      </c>
      <c r="G26" s="6">
        <v>26.666666666666668</v>
      </c>
      <c r="H26" s="1">
        <v>25</v>
      </c>
      <c r="I26" s="5">
        <v>1000</v>
      </c>
      <c r="J26" s="4">
        <v>0.15</v>
      </c>
      <c r="K26" s="1">
        <v>850</v>
      </c>
      <c r="L26" s="1">
        <v>150</v>
      </c>
    </row>
    <row r="27" spans="1:12" x14ac:dyDescent="0.55000000000000004">
      <c r="A27" t="s">
        <v>48</v>
      </c>
      <c r="B27">
        <v>2021</v>
      </c>
      <c r="C27">
        <v>2</v>
      </c>
      <c r="D27" s="9">
        <v>44228</v>
      </c>
      <c r="E27">
        <v>60</v>
      </c>
      <c r="F27">
        <v>1</v>
      </c>
      <c r="G27" s="6">
        <v>60</v>
      </c>
      <c r="H27" s="1">
        <v>25</v>
      </c>
      <c r="I27" s="5">
        <v>1500</v>
      </c>
      <c r="J27" s="4">
        <v>0.15</v>
      </c>
      <c r="K27" s="1">
        <v>1275</v>
      </c>
      <c r="L27" s="1">
        <v>225</v>
      </c>
    </row>
    <row r="28" spans="1:12" x14ac:dyDescent="0.55000000000000004">
      <c r="A28" t="s">
        <v>48</v>
      </c>
      <c r="B28">
        <v>2021</v>
      </c>
      <c r="C28">
        <v>3</v>
      </c>
      <c r="D28" s="9">
        <v>44256</v>
      </c>
      <c r="E28">
        <v>100</v>
      </c>
      <c r="F28">
        <v>1.5</v>
      </c>
      <c r="G28" s="6">
        <v>66.666666666666671</v>
      </c>
      <c r="H28" s="1">
        <v>25</v>
      </c>
      <c r="I28" s="5">
        <v>2500</v>
      </c>
      <c r="J28" s="4">
        <v>0.15</v>
      </c>
      <c r="K28" s="1">
        <v>2125</v>
      </c>
      <c r="L28" s="1">
        <v>375</v>
      </c>
    </row>
    <row r="29" spans="1:12" x14ac:dyDescent="0.55000000000000004">
      <c r="A29" t="s">
        <v>48</v>
      </c>
      <c r="B29">
        <v>2021</v>
      </c>
      <c r="C29">
        <v>4</v>
      </c>
      <c r="D29" s="9">
        <v>44287</v>
      </c>
      <c r="E29">
        <v>160</v>
      </c>
      <c r="F29">
        <v>1</v>
      </c>
      <c r="G29" s="6">
        <v>160</v>
      </c>
      <c r="H29" s="1">
        <v>25</v>
      </c>
      <c r="I29" s="5">
        <v>4000</v>
      </c>
      <c r="J29" s="4">
        <v>0.15</v>
      </c>
      <c r="K29" s="1">
        <v>3400</v>
      </c>
      <c r="L29" s="1">
        <v>600</v>
      </c>
    </row>
    <row r="30" spans="1:12" x14ac:dyDescent="0.55000000000000004">
      <c r="A30" t="s">
        <v>48</v>
      </c>
      <c r="B30">
        <v>2021</v>
      </c>
      <c r="C30">
        <v>5</v>
      </c>
      <c r="D30" s="9">
        <v>44317</v>
      </c>
      <c r="E30">
        <v>130</v>
      </c>
      <c r="F30">
        <v>2</v>
      </c>
      <c r="G30" s="6">
        <v>65</v>
      </c>
      <c r="H30" s="1">
        <v>25</v>
      </c>
      <c r="I30" s="5">
        <v>3250</v>
      </c>
      <c r="J30" s="4">
        <v>0.15</v>
      </c>
      <c r="K30" s="1">
        <v>2762.5</v>
      </c>
      <c r="L30" s="1">
        <v>487.5</v>
      </c>
    </row>
    <row r="31" spans="1:12" x14ac:dyDescent="0.55000000000000004">
      <c r="A31" t="s">
        <v>48</v>
      </c>
      <c r="B31">
        <v>2021</v>
      </c>
      <c r="C31">
        <v>6</v>
      </c>
      <c r="D31" s="9">
        <v>44348</v>
      </c>
      <c r="E31">
        <v>120</v>
      </c>
      <c r="F31">
        <v>2</v>
      </c>
      <c r="G31" s="6">
        <v>60</v>
      </c>
      <c r="H31" s="1">
        <v>25</v>
      </c>
      <c r="I31" s="5">
        <v>3000</v>
      </c>
      <c r="J31" s="4">
        <v>0.15</v>
      </c>
      <c r="K31" s="1">
        <v>2550</v>
      </c>
      <c r="L31" s="1">
        <v>450</v>
      </c>
    </row>
    <row r="32" spans="1:12" x14ac:dyDescent="0.55000000000000004">
      <c r="A32" t="s">
        <v>48</v>
      </c>
      <c r="B32">
        <v>2021</v>
      </c>
      <c r="C32">
        <v>7</v>
      </c>
      <c r="D32" s="9">
        <v>44378</v>
      </c>
      <c r="E32">
        <v>100</v>
      </c>
      <c r="F32">
        <v>2</v>
      </c>
      <c r="G32" s="6">
        <v>50</v>
      </c>
      <c r="H32" s="1">
        <v>25</v>
      </c>
      <c r="I32" s="5">
        <v>2500</v>
      </c>
      <c r="J32" s="4">
        <v>0.15</v>
      </c>
      <c r="K32" s="1">
        <v>2125</v>
      </c>
      <c r="L32" s="1">
        <v>375</v>
      </c>
    </row>
    <row r="33" spans="1:12" x14ac:dyDescent="0.55000000000000004">
      <c r="A33" t="s">
        <v>48</v>
      </c>
      <c r="B33">
        <v>2021</v>
      </c>
      <c r="C33">
        <v>8</v>
      </c>
      <c r="D33" s="9">
        <v>44409</v>
      </c>
      <c r="E33">
        <v>120</v>
      </c>
      <c r="F33">
        <v>1</v>
      </c>
      <c r="G33" s="6">
        <v>120</v>
      </c>
      <c r="H33" s="1">
        <v>25</v>
      </c>
      <c r="I33" s="5">
        <v>3000</v>
      </c>
      <c r="J33" s="4">
        <v>0.15</v>
      </c>
      <c r="K33" s="1">
        <v>2550</v>
      </c>
      <c r="L33" s="1">
        <v>450</v>
      </c>
    </row>
    <row r="34" spans="1:12" x14ac:dyDescent="0.55000000000000004">
      <c r="A34" t="s">
        <v>48</v>
      </c>
      <c r="B34">
        <v>2021</v>
      </c>
      <c r="C34">
        <v>9</v>
      </c>
      <c r="D34" s="9">
        <v>44440</v>
      </c>
      <c r="E34">
        <v>160</v>
      </c>
      <c r="F34">
        <v>2</v>
      </c>
      <c r="G34" s="6">
        <v>80</v>
      </c>
      <c r="H34" s="1">
        <v>25</v>
      </c>
      <c r="I34" s="5">
        <v>4000</v>
      </c>
      <c r="J34" s="4">
        <v>0.15</v>
      </c>
      <c r="K34" s="1">
        <v>3400</v>
      </c>
      <c r="L34" s="1">
        <v>600</v>
      </c>
    </row>
    <row r="35" spans="1:12" x14ac:dyDescent="0.55000000000000004">
      <c r="A35" t="s">
        <v>48</v>
      </c>
      <c r="B35">
        <v>2021</v>
      </c>
      <c r="C35">
        <v>10</v>
      </c>
      <c r="D35" s="9">
        <v>44470</v>
      </c>
      <c r="E35">
        <v>110</v>
      </c>
      <c r="F35">
        <v>1</v>
      </c>
      <c r="G35" s="6">
        <v>110</v>
      </c>
      <c r="H35" s="1">
        <v>25</v>
      </c>
      <c r="I35" s="5">
        <v>2750</v>
      </c>
      <c r="J35" s="4">
        <v>0.15</v>
      </c>
      <c r="K35" s="1">
        <v>2337.5</v>
      </c>
      <c r="L35" s="1">
        <v>412.5</v>
      </c>
    </row>
    <row r="36" spans="1:12" x14ac:dyDescent="0.55000000000000004">
      <c r="A36" t="s">
        <v>48</v>
      </c>
      <c r="B36">
        <v>2021</v>
      </c>
      <c r="C36">
        <v>11</v>
      </c>
      <c r="D36" s="9">
        <v>44501</v>
      </c>
      <c r="E36">
        <v>40</v>
      </c>
      <c r="F36">
        <v>1.5</v>
      </c>
      <c r="G36" s="6">
        <v>26.666666666666668</v>
      </c>
      <c r="H36" s="1">
        <v>25</v>
      </c>
      <c r="I36" s="5">
        <v>1000</v>
      </c>
      <c r="J36" s="4">
        <v>0.15</v>
      </c>
      <c r="K36" s="1">
        <v>850</v>
      </c>
      <c r="L36" s="1">
        <v>150</v>
      </c>
    </row>
    <row r="37" spans="1:12" x14ac:dyDescent="0.55000000000000004">
      <c r="A37" t="s">
        <v>48</v>
      </c>
      <c r="B37">
        <v>2021</v>
      </c>
      <c r="C37">
        <v>12</v>
      </c>
      <c r="D37" s="9">
        <v>44531</v>
      </c>
      <c r="E37">
        <v>20</v>
      </c>
      <c r="F37">
        <v>1</v>
      </c>
      <c r="G37" s="6">
        <v>20</v>
      </c>
      <c r="H37" s="1">
        <v>25</v>
      </c>
      <c r="I37" s="5">
        <v>500</v>
      </c>
      <c r="J37" s="4">
        <v>0.15</v>
      </c>
      <c r="K37" s="1">
        <v>425</v>
      </c>
      <c r="L37" s="1">
        <v>75</v>
      </c>
    </row>
    <row r="38" spans="1:12" x14ac:dyDescent="0.55000000000000004">
      <c r="A38" t="s">
        <v>52</v>
      </c>
      <c r="B38">
        <v>2021</v>
      </c>
      <c r="C38">
        <v>1</v>
      </c>
      <c r="D38" s="9">
        <v>44197</v>
      </c>
      <c r="E38">
        <v>110</v>
      </c>
      <c r="F38">
        <v>1</v>
      </c>
      <c r="G38" s="6">
        <v>110</v>
      </c>
      <c r="H38" s="1">
        <v>45</v>
      </c>
      <c r="I38" s="5">
        <v>4950</v>
      </c>
      <c r="J38" s="4">
        <v>0.25</v>
      </c>
      <c r="K38" s="1">
        <v>3712.5</v>
      </c>
      <c r="L38" s="1">
        <v>1237.5</v>
      </c>
    </row>
    <row r="39" spans="1:12" x14ac:dyDescent="0.55000000000000004">
      <c r="A39" t="s">
        <v>52</v>
      </c>
      <c r="B39">
        <v>2021</v>
      </c>
      <c r="C39">
        <v>2</v>
      </c>
      <c r="D39" s="9">
        <v>44228</v>
      </c>
      <c r="E39">
        <v>30</v>
      </c>
      <c r="F39">
        <v>1.5</v>
      </c>
      <c r="G39" s="6">
        <v>20</v>
      </c>
      <c r="H39" s="1">
        <v>45</v>
      </c>
      <c r="I39" s="5">
        <v>1350</v>
      </c>
      <c r="J39" s="4">
        <v>0.25</v>
      </c>
      <c r="K39" s="1">
        <v>1012.5</v>
      </c>
      <c r="L39" s="1">
        <v>337.5</v>
      </c>
    </row>
    <row r="40" spans="1:12" x14ac:dyDescent="0.55000000000000004">
      <c r="A40" t="s">
        <v>52</v>
      </c>
      <c r="B40">
        <v>2021</v>
      </c>
      <c r="C40">
        <v>3</v>
      </c>
      <c r="D40" s="9">
        <v>44256</v>
      </c>
      <c r="E40">
        <v>80</v>
      </c>
      <c r="F40">
        <v>1</v>
      </c>
      <c r="G40" s="6">
        <v>80</v>
      </c>
      <c r="H40" s="1">
        <v>45</v>
      </c>
      <c r="I40" s="5">
        <v>3600</v>
      </c>
      <c r="J40" s="4">
        <v>0.25</v>
      </c>
      <c r="K40" s="1">
        <v>2700</v>
      </c>
      <c r="L40" s="1">
        <v>900</v>
      </c>
    </row>
    <row r="41" spans="1:12" x14ac:dyDescent="0.55000000000000004">
      <c r="A41" t="s">
        <v>52</v>
      </c>
      <c r="B41">
        <v>2021</v>
      </c>
      <c r="C41">
        <v>4</v>
      </c>
      <c r="D41" s="9">
        <v>44287</v>
      </c>
      <c r="E41">
        <v>40</v>
      </c>
      <c r="F41">
        <v>1</v>
      </c>
      <c r="G41" s="6">
        <v>40</v>
      </c>
      <c r="H41" s="1">
        <v>45</v>
      </c>
      <c r="I41" s="5">
        <v>1800</v>
      </c>
      <c r="J41" s="4">
        <v>0.25</v>
      </c>
      <c r="K41" s="1">
        <v>1350</v>
      </c>
      <c r="L41" s="1">
        <v>450</v>
      </c>
    </row>
    <row r="42" spans="1:12" x14ac:dyDescent="0.55000000000000004">
      <c r="A42" t="s">
        <v>52</v>
      </c>
      <c r="B42">
        <v>2021</v>
      </c>
      <c r="C42">
        <v>5</v>
      </c>
      <c r="D42" s="9">
        <v>44317</v>
      </c>
      <c r="E42">
        <v>120</v>
      </c>
      <c r="F42">
        <v>1</v>
      </c>
      <c r="G42" s="6">
        <v>120</v>
      </c>
      <c r="H42" s="1">
        <v>45</v>
      </c>
      <c r="I42" s="5">
        <v>5400</v>
      </c>
      <c r="J42" s="4">
        <v>0.25</v>
      </c>
      <c r="K42" s="1">
        <v>4050</v>
      </c>
      <c r="L42" s="1">
        <v>1350</v>
      </c>
    </row>
    <row r="43" spans="1:12" x14ac:dyDescent="0.55000000000000004">
      <c r="A43" t="s">
        <v>52</v>
      </c>
      <c r="B43">
        <v>2021</v>
      </c>
      <c r="C43">
        <v>6</v>
      </c>
      <c r="D43" s="9">
        <v>44348</v>
      </c>
      <c r="E43">
        <v>60</v>
      </c>
      <c r="F43">
        <v>1.5</v>
      </c>
      <c r="G43" s="6">
        <v>40</v>
      </c>
      <c r="H43" s="1">
        <v>45</v>
      </c>
      <c r="I43" s="5">
        <v>2700</v>
      </c>
      <c r="J43" s="4">
        <v>0.25</v>
      </c>
      <c r="K43" s="1">
        <v>2025</v>
      </c>
      <c r="L43" s="1">
        <v>675</v>
      </c>
    </row>
    <row r="44" spans="1:12" x14ac:dyDescent="0.55000000000000004">
      <c r="A44" t="s">
        <v>52</v>
      </c>
      <c r="B44">
        <v>2021</v>
      </c>
      <c r="C44">
        <v>7</v>
      </c>
      <c r="D44" s="9">
        <v>44378</v>
      </c>
      <c r="E44">
        <v>90</v>
      </c>
      <c r="F44">
        <v>1.5</v>
      </c>
      <c r="G44" s="6">
        <v>60</v>
      </c>
      <c r="H44" s="1">
        <v>45</v>
      </c>
      <c r="I44" s="5">
        <v>4050</v>
      </c>
      <c r="J44" s="4">
        <v>0.25</v>
      </c>
      <c r="K44" s="1">
        <v>3037.5</v>
      </c>
      <c r="L44" s="1">
        <v>1012.5</v>
      </c>
    </row>
    <row r="45" spans="1:12" x14ac:dyDescent="0.55000000000000004">
      <c r="A45" t="s">
        <v>52</v>
      </c>
      <c r="B45">
        <v>2021</v>
      </c>
      <c r="C45">
        <v>8</v>
      </c>
      <c r="D45" s="9">
        <v>44409</v>
      </c>
      <c r="E45">
        <v>70</v>
      </c>
      <c r="F45">
        <v>1.5</v>
      </c>
      <c r="G45" s="6">
        <v>46.666666666666664</v>
      </c>
      <c r="H45" s="1">
        <v>45</v>
      </c>
      <c r="I45" s="5">
        <v>3150</v>
      </c>
      <c r="J45" s="4">
        <v>0.25</v>
      </c>
      <c r="K45" s="1">
        <v>2362.5</v>
      </c>
      <c r="L45" s="1">
        <v>787.5</v>
      </c>
    </row>
    <row r="46" spans="1:12" x14ac:dyDescent="0.55000000000000004">
      <c r="A46" t="s">
        <v>52</v>
      </c>
      <c r="B46">
        <v>2021</v>
      </c>
      <c r="C46">
        <v>9</v>
      </c>
      <c r="D46" s="9">
        <v>44440</v>
      </c>
      <c r="E46">
        <v>90</v>
      </c>
      <c r="F46">
        <v>2</v>
      </c>
      <c r="G46" s="6">
        <v>45</v>
      </c>
      <c r="H46" s="1">
        <v>45</v>
      </c>
      <c r="I46" s="5">
        <v>4050</v>
      </c>
      <c r="J46" s="4">
        <v>0.25</v>
      </c>
      <c r="K46" s="1">
        <v>3037.5</v>
      </c>
      <c r="L46" s="1">
        <v>1012.5</v>
      </c>
    </row>
    <row r="47" spans="1:12" x14ac:dyDescent="0.55000000000000004">
      <c r="A47" t="s">
        <v>52</v>
      </c>
      <c r="B47">
        <v>2021</v>
      </c>
      <c r="C47">
        <v>10</v>
      </c>
      <c r="D47" s="9">
        <v>44470</v>
      </c>
      <c r="E47">
        <v>140</v>
      </c>
      <c r="F47">
        <v>1</v>
      </c>
      <c r="G47" s="6">
        <v>140</v>
      </c>
      <c r="H47" s="1">
        <v>45</v>
      </c>
      <c r="I47" s="5">
        <v>6300</v>
      </c>
      <c r="J47" s="4">
        <v>0.25</v>
      </c>
      <c r="K47" s="1">
        <v>4725</v>
      </c>
      <c r="L47" s="1">
        <v>1575</v>
      </c>
    </row>
    <row r="48" spans="1:12" x14ac:dyDescent="0.55000000000000004">
      <c r="A48" t="s">
        <v>52</v>
      </c>
      <c r="B48">
        <v>2021</v>
      </c>
      <c r="C48">
        <v>11</v>
      </c>
      <c r="D48" s="9">
        <v>44501</v>
      </c>
      <c r="E48">
        <v>30</v>
      </c>
      <c r="F48">
        <v>2</v>
      </c>
      <c r="G48" s="6">
        <v>15</v>
      </c>
      <c r="H48" s="1">
        <v>45</v>
      </c>
      <c r="I48" s="5">
        <v>1350</v>
      </c>
      <c r="J48" s="4">
        <v>0.25</v>
      </c>
      <c r="K48" s="1">
        <v>1012.5</v>
      </c>
      <c r="L48" s="1">
        <v>337.5</v>
      </c>
    </row>
    <row r="49" spans="1:12" x14ac:dyDescent="0.55000000000000004">
      <c r="A49" t="s">
        <v>52</v>
      </c>
      <c r="B49">
        <v>2021</v>
      </c>
      <c r="C49">
        <v>12</v>
      </c>
      <c r="D49" s="9">
        <v>44531</v>
      </c>
      <c r="E49">
        <v>50</v>
      </c>
      <c r="F49">
        <v>1.5</v>
      </c>
      <c r="G49" s="6">
        <v>33.333333333333336</v>
      </c>
      <c r="H49" s="1">
        <v>45</v>
      </c>
      <c r="I49" s="5">
        <v>2250</v>
      </c>
      <c r="J49" s="4">
        <v>0.25</v>
      </c>
      <c r="K49" s="1">
        <v>1687.5</v>
      </c>
      <c r="L49" s="1">
        <v>562.5</v>
      </c>
    </row>
    <row r="50" spans="1:12" x14ac:dyDescent="0.55000000000000004">
      <c r="A50" t="s">
        <v>55</v>
      </c>
      <c r="B50">
        <v>2021</v>
      </c>
      <c r="C50">
        <v>1</v>
      </c>
      <c r="D50" s="9">
        <v>44197</v>
      </c>
      <c r="E50">
        <v>40</v>
      </c>
      <c r="F50">
        <v>2</v>
      </c>
      <c r="G50" s="6">
        <v>20</v>
      </c>
      <c r="H50" s="1">
        <v>25</v>
      </c>
      <c r="I50" s="5">
        <v>1000</v>
      </c>
      <c r="J50" s="4">
        <v>0.15</v>
      </c>
      <c r="K50" s="1">
        <v>850</v>
      </c>
      <c r="L50" s="1">
        <v>150</v>
      </c>
    </row>
    <row r="51" spans="1:12" x14ac:dyDescent="0.55000000000000004">
      <c r="A51" t="s">
        <v>55</v>
      </c>
      <c r="B51">
        <v>2021</v>
      </c>
      <c r="C51">
        <v>2</v>
      </c>
      <c r="D51" s="9">
        <v>44228</v>
      </c>
      <c r="E51">
        <v>120</v>
      </c>
      <c r="F51">
        <v>1</v>
      </c>
      <c r="G51" s="6">
        <v>120</v>
      </c>
      <c r="H51" s="1">
        <v>25</v>
      </c>
      <c r="I51" s="5">
        <v>3000</v>
      </c>
      <c r="J51" s="4">
        <v>0.15</v>
      </c>
      <c r="K51" s="1">
        <v>2550</v>
      </c>
      <c r="L51" s="1">
        <v>450</v>
      </c>
    </row>
    <row r="52" spans="1:12" x14ac:dyDescent="0.55000000000000004">
      <c r="A52" t="s">
        <v>55</v>
      </c>
      <c r="B52">
        <v>2021</v>
      </c>
      <c r="C52">
        <v>3</v>
      </c>
      <c r="D52" s="9">
        <v>44256</v>
      </c>
      <c r="E52">
        <v>30</v>
      </c>
      <c r="F52">
        <v>2</v>
      </c>
      <c r="G52" s="6">
        <v>15</v>
      </c>
      <c r="H52" s="1">
        <v>25</v>
      </c>
      <c r="I52" s="5">
        <v>750</v>
      </c>
      <c r="J52" s="4">
        <v>0.15</v>
      </c>
      <c r="K52" s="1">
        <v>637.5</v>
      </c>
      <c r="L52" s="1">
        <v>112.5</v>
      </c>
    </row>
    <row r="53" spans="1:12" x14ac:dyDescent="0.55000000000000004">
      <c r="A53" t="s">
        <v>55</v>
      </c>
      <c r="B53">
        <v>2021</v>
      </c>
      <c r="C53">
        <v>4</v>
      </c>
      <c r="D53" s="9">
        <v>44287</v>
      </c>
      <c r="E53">
        <v>160</v>
      </c>
      <c r="F53">
        <v>1.5</v>
      </c>
      <c r="G53" s="6">
        <v>106.66666666666667</v>
      </c>
      <c r="H53" s="1">
        <v>25</v>
      </c>
      <c r="I53" s="5">
        <v>4000</v>
      </c>
      <c r="J53" s="4">
        <v>0.15</v>
      </c>
      <c r="K53" s="1">
        <v>3400</v>
      </c>
      <c r="L53" s="1">
        <v>600</v>
      </c>
    </row>
    <row r="54" spans="1:12" x14ac:dyDescent="0.55000000000000004">
      <c r="A54" t="s">
        <v>55</v>
      </c>
      <c r="B54">
        <v>2021</v>
      </c>
      <c r="C54">
        <v>5</v>
      </c>
      <c r="D54" s="9">
        <v>44317</v>
      </c>
      <c r="E54">
        <v>110</v>
      </c>
      <c r="F54">
        <v>1.5</v>
      </c>
      <c r="G54" s="6">
        <v>73.333333333333329</v>
      </c>
      <c r="H54" s="1">
        <v>25</v>
      </c>
      <c r="I54" s="5">
        <v>2750</v>
      </c>
      <c r="J54" s="4">
        <v>0.15</v>
      </c>
      <c r="K54" s="1">
        <v>2337.5</v>
      </c>
      <c r="L54" s="1">
        <v>412.5</v>
      </c>
    </row>
    <row r="55" spans="1:12" x14ac:dyDescent="0.55000000000000004">
      <c r="A55" t="s">
        <v>55</v>
      </c>
      <c r="B55">
        <v>2021</v>
      </c>
      <c r="C55">
        <v>6</v>
      </c>
      <c r="D55" s="9">
        <v>44348</v>
      </c>
      <c r="E55">
        <v>20</v>
      </c>
      <c r="F55">
        <v>1</v>
      </c>
      <c r="G55" s="6">
        <v>20</v>
      </c>
      <c r="H55" s="1">
        <v>25</v>
      </c>
      <c r="I55" s="5">
        <v>500</v>
      </c>
      <c r="J55" s="4">
        <v>0.15</v>
      </c>
      <c r="K55" s="1">
        <v>425</v>
      </c>
      <c r="L55" s="1">
        <v>75</v>
      </c>
    </row>
    <row r="56" spans="1:12" x14ac:dyDescent="0.55000000000000004">
      <c r="A56" t="s">
        <v>55</v>
      </c>
      <c r="B56">
        <v>2021</v>
      </c>
      <c r="C56">
        <v>7</v>
      </c>
      <c r="D56" s="9">
        <v>44378</v>
      </c>
      <c r="E56">
        <v>50</v>
      </c>
      <c r="F56">
        <v>1.5</v>
      </c>
      <c r="G56" s="6">
        <v>33.333333333333336</v>
      </c>
      <c r="H56" s="1">
        <v>25</v>
      </c>
      <c r="I56" s="5">
        <v>1250</v>
      </c>
      <c r="J56" s="4">
        <v>0.15</v>
      </c>
      <c r="K56" s="1">
        <v>1062.5</v>
      </c>
      <c r="L56" s="1">
        <v>187.5</v>
      </c>
    </row>
    <row r="57" spans="1:12" x14ac:dyDescent="0.55000000000000004">
      <c r="A57" t="s">
        <v>55</v>
      </c>
      <c r="B57">
        <v>2021</v>
      </c>
      <c r="C57">
        <v>8</v>
      </c>
      <c r="D57" s="9">
        <v>44409</v>
      </c>
      <c r="E57">
        <v>120</v>
      </c>
      <c r="F57">
        <v>1</v>
      </c>
      <c r="G57" s="6">
        <v>120</v>
      </c>
      <c r="H57" s="1">
        <v>25</v>
      </c>
      <c r="I57" s="5">
        <v>3000</v>
      </c>
      <c r="J57" s="4">
        <v>0.15</v>
      </c>
      <c r="K57" s="1">
        <v>2550</v>
      </c>
      <c r="L57" s="1">
        <v>450</v>
      </c>
    </row>
    <row r="58" spans="1:12" x14ac:dyDescent="0.55000000000000004">
      <c r="A58" t="s">
        <v>55</v>
      </c>
      <c r="B58">
        <v>2021</v>
      </c>
      <c r="C58">
        <v>9</v>
      </c>
      <c r="D58" s="9">
        <v>44440</v>
      </c>
      <c r="E58">
        <v>50</v>
      </c>
      <c r="F58">
        <v>2</v>
      </c>
      <c r="G58" s="6">
        <v>25</v>
      </c>
      <c r="H58" s="1">
        <v>25</v>
      </c>
      <c r="I58" s="5">
        <v>1250</v>
      </c>
      <c r="J58" s="4">
        <v>0.15</v>
      </c>
      <c r="K58" s="1">
        <v>1062.5</v>
      </c>
      <c r="L58" s="1">
        <v>187.5</v>
      </c>
    </row>
    <row r="59" spans="1:12" x14ac:dyDescent="0.55000000000000004">
      <c r="A59" t="s">
        <v>55</v>
      </c>
      <c r="B59">
        <v>2021</v>
      </c>
      <c r="C59">
        <v>10</v>
      </c>
      <c r="D59" s="9">
        <v>44470</v>
      </c>
      <c r="E59">
        <v>30</v>
      </c>
      <c r="F59">
        <v>1</v>
      </c>
      <c r="G59" s="6">
        <v>30</v>
      </c>
      <c r="H59" s="1">
        <v>25</v>
      </c>
      <c r="I59" s="5">
        <v>750</v>
      </c>
      <c r="J59" s="4">
        <v>0.15</v>
      </c>
      <c r="K59" s="1">
        <v>637.5</v>
      </c>
      <c r="L59" s="1">
        <v>112.5</v>
      </c>
    </row>
    <row r="60" spans="1:12" x14ac:dyDescent="0.55000000000000004">
      <c r="A60" t="s">
        <v>55</v>
      </c>
      <c r="B60">
        <v>2021</v>
      </c>
      <c r="C60">
        <v>11</v>
      </c>
      <c r="D60" s="9">
        <v>44501</v>
      </c>
      <c r="E60">
        <v>60</v>
      </c>
      <c r="F60">
        <v>2</v>
      </c>
      <c r="G60" s="6">
        <v>30</v>
      </c>
      <c r="H60" s="1">
        <v>25</v>
      </c>
      <c r="I60" s="5">
        <v>1500</v>
      </c>
      <c r="J60" s="4">
        <v>0.15</v>
      </c>
      <c r="K60" s="1">
        <v>1275</v>
      </c>
      <c r="L60" s="1">
        <v>225</v>
      </c>
    </row>
    <row r="61" spans="1:12" x14ac:dyDescent="0.55000000000000004">
      <c r="A61" t="s">
        <v>55</v>
      </c>
      <c r="B61">
        <v>2021</v>
      </c>
      <c r="C61">
        <v>12</v>
      </c>
      <c r="D61" s="9">
        <v>44531</v>
      </c>
      <c r="E61">
        <v>160</v>
      </c>
      <c r="F61">
        <v>1</v>
      </c>
      <c r="G61" s="6">
        <v>160</v>
      </c>
      <c r="H61" s="1">
        <v>25</v>
      </c>
      <c r="I61" s="5">
        <v>4000</v>
      </c>
      <c r="J61" s="4">
        <v>0.15</v>
      </c>
      <c r="K61" s="1">
        <v>3400</v>
      </c>
      <c r="L61" s="1">
        <v>600</v>
      </c>
    </row>
    <row r="62" spans="1:12" x14ac:dyDescent="0.55000000000000004">
      <c r="A62" t="s">
        <v>58</v>
      </c>
      <c r="B62">
        <v>2021</v>
      </c>
      <c r="C62">
        <v>1</v>
      </c>
      <c r="D62" s="9">
        <v>44197</v>
      </c>
      <c r="E62">
        <v>30</v>
      </c>
      <c r="F62">
        <v>1</v>
      </c>
      <c r="G62" s="6">
        <v>30</v>
      </c>
      <c r="H62" s="1">
        <v>25</v>
      </c>
      <c r="I62" s="5">
        <v>750</v>
      </c>
      <c r="J62" s="4">
        <v>0.15</v>
      </c>
      <c r="K62" s="1">
        <v>637.5</v>
      </c>
      <c r="L62" s="1">
        <v>112.5</v>
      </c>
    </row>
    <row r="63" spans="1:12" x14ac:dyDescent="0.55000000000000004">
      <c r="A63" t="s">
        <v>58</v>
      </c>
      <c r="B63">
        <v>2021</v>
      </c>
      <c r="C63">
        <v>2</v>
      </c>
      <c r="D63" s="9">
        <v>44228</v>
      </c>
      <c r="E63">
        <v>130</v>
      </c>
      <c r="F63">
        <v>1.5</v>
      </c>
      <c r="G63" s="6">
        <v>86.666666666666671</v>
      </c>
      <c r="H63" s="1">
        <v>25</v>
      </c>
      <c r="I63" s="5">
        <v>3250</v>
      </c>
      <c r="J63" s="4">
        <v>0.15</v>
      </c>
      <c r="K63" s="1">
        <v>2762.5</v>
      </c>
      <c r="L63" s="1">
        <v>487.5</v>
      </c>
    </row>
    <row r="64" spans="1:12" x14ac:dyDescent="0.55000000000000004">
      <c r="A64" t="s">
        <v>58</v>
      </c>
      <c r="B64">
        <v>2021</v>
      </c>
      <c r="C64">
        <v>3</v>
      </c>
      <c r="D64" s="9">
        <v>44256</v>
      </c>
      <c r="E64">
        <v>40</v>
      </c>
      <c r="F64">
        <v>1</v>
      </c>
      <c r="G64" s="6">
        <v>40</v>
      </c>
      <c r="H64" s="1">
        <v>25</v>
      </c>
      <c r="I64" s="5">
        <v>1000</v>
      </c>
      <c r="J64" s="4">
        <v>0.15</v>
      </c>
      <c r="K64" s="1">
        <v>850</v>
      </c>
      <c r="L64" s="1">
        <v>150</v>
      </c>
    </row>
    <row r="65" spans="1:12" x14ac:dyDescent="0.55000000000000004">
      <c r="A65" t="s">
        <v>58</v>
      </c>
      <c r="B65">
        <v>2021</v>
      </c>
      <c r="C65">
        <v>4</v>
      </c>
      <c r="D65" s="9">
        <v>44287</v>
      </c>
      <c r="E65">
        <v>110</v>
      </c>
      <c r="F65">
        <v>1.5</v>
      </c>
      <c r="G65" s="6">
        <v>73.333333333333329</v>
      </c>
      <c r="H65" s="1">
        <v>25</v>
      </c>
      <c r="I65" s="5">
        <v>2750</v>
      </c>
      <c r="J65" s="4">
        <v>0.15</v>
      </c>
      <c r="K65" s="1">
        <v>2337.5</v>
      </c>
      <c r="L65" s="1">
        <v>412.5</v>
      </c>
    </row>
    <row r="66" spans="1:12" x14ac:dyDescent="0.55000000000000004">
      <c r="A66" t="s">
        <v>58</v>
      </c>
      <c r="B66">
        <v>2021</v>
      </c>
      <c r="C66">
        <v>5</v>
      </c>
      <c r="D66" s="9">
        <v>44317</v>
      </c>
      <c r="E66">
        <v>120</v>
      </c>
      <c r="F66">
        <v>1</v>
      </c>
      <c r="G66" s="6">
        <v>120</v>
      </c>
      <c r="H66" s="1">
        <v>25</v>
      </c>
      <c r="I66" s="5">
        <v>3000</v>
      </c>
      <c r="J66" s="4">
        <v>0.15</v>
      </c>
      <c r="K66" s="1">
        <v>2550</v>
      </c>
      <c r="L66" s="1">
        <v>450</v>
      </c>
    </row>
    <row r="67" spans="1:12" x14ac:dyDescent="0.55000000000000004">
      <c r="A67" t="s">
        <v>58</v>
      </c>
      <c r="B67">
        <v>2021</v>
      </c>
      <c r="C67">
        <v>6</v>
      </c>
      <c r="D67" s="9">
        <v>44348</v>
      </c>
      <c r="E67">
        <v>100</v>
      </c>
      <c r="F67">
        <v>1.5</v>
      </c>
      <c r="G67" s="6">
        <v>66.666666666666671</v>
      </c>
      <c r="H67" s="1">
        <v>25</v>
      </c>
      <c r="I67" s="5">
        <v>2500</v>
      </c>
      <c r="J67" s="4">
        <v>0.15</v>
      </c>
      <c r="K67" s="1">
        <v>2125</v>
      </c>
      <c r="L67" s="1">
        <v>375</v>
      </c>
    </row>
    <row r="68" spans="1:12" x14ac:dyDescent="0.55000000000000004">
      <c r="A68" t="s">
        <v>58</v>
      </c>
      <c r="B68">
        <v>2021</v>
      </c>
      <c r="C68">
        <v>7</v>
      </c>
      <c r="D68" s="9">
        <v>44378</v>
      </c>
      <c r="E68">
        <v>120</v>
      </c>
      <c r="F68">
        <v>2</v>
      </c>
      <c r="G68" s="6">
        <v>60</v>
      </c>
      <c r="H68" s="1">
        <v>25</v>
      </c>
      <c r="I68" s="5">
        <v>3000</v>
      </c>
      <c r="J68" s="4">
        <v>0.15</v>
      </c>
      <c r="K68" s="1">
        <v>2550</v>
      </c>
      <c r="L68" s="1">
        <v>450</v>
      </c>
    </row>
    <row r="69" spans="1:12" x14ac:dyDescent="0.55000000000000004">
      <c r="A69" t="s">
        <v>58</v>
      </c>
      <c r="B69">
        <v>2021</v>
      </c>
      <c r="C69">
        <v>8</v>
      </c>
      <c r="D69" s="9">
        <v>44409</v>
      </c>
      <c r="E69">
        <v>40</v>
      </c>
      <c r="F69">
        <v>1.5</v>
      </c>
      <c r="G69" s="6">
        <v>26.666666666666668</v>
      </c>
      <c r="H69" s="1">
        <v>25</v>
      </c>
      <c r="I69" s="5">
        <v>1000</v>
      </c>
      <c r="J69" s="4">
        <v>0.15</v>
      </c>
      <c r="K69" s="1">
        <v>850</v>
      </c>
      <c r="L69" s="1">
        <v>150</v>
      </c>
    </row>
    <row r="70" spans="1:12" x14ac:dyDescent="0.55000000000000004">
      <c r="A70" t="s">
        <v>58</v>
      </c>
      <c r="B70">
        <v>2021</v>
      </c>
      <c r="C70">
        <v>9</v>
      </c>
      <c r="D70" s="9">
        <v>44440</v>
      </c>
      <c r="E70">
        <v>70</v>
      </c>
      <c r="F70">
        <v>1</v>
      </c>
      <c r="G70" s="6">
        <v>70</v>
      </c>
      <c r="H70" s="1">
        <v>25</v>
      </c>
      <c r="I70" s="5">
        <v>1750</v>
      </c>
      <c r="J70" s="4">
        <v>0.15</v>
      </c>
      <c r="K70" s="1">
        <v>1487.5</v>
      </c>
      <c r="L70" s="1">
        <v>262.5</v>
      </c>
    </row>
    <row r="71" spans="1:12" x14ac:dyDescent="0.55000000000000004">
      <c r="A71" t="s">
        <v>58</v>
      </c>
      <c r="B71">
        <v>2021</v>
      </c>
      <c r="C71">
        <v>10</v>
      </c>
      <c r="D71" s="9">
        <v>44470</v>
      </c>
      <c r="E71">
        <v>160</v>
      </c>
      <c r="F71">
        <v>2</v>
      </c>
      <c r="G71" s="6">
        <v>80</v>
      </c>
      <c r="H71" s="1">
        <v>25</v>
      </c>
      <c r="I71" s="5">
        <v>4000</v>
      </c>
      <c r="J71" s="4">
        <v>0.15</v>
      </c>
      <c r="K71" s="1">
        <v>3400</v>
      </c>
      <c r="L71" s="1">
        <v>600</v>
      </c>
    </row>
    <row r="72" spans="1:12" x14ac:dyDescent="0.55000000000000004">
      <c r="A72" t="s">
        <v>58</v>
      </c>
      <c r="B72">
        <v>2021</v>
      </c>
      <c r="C72">
        <v>11</v>
      </c>
      <c r="D72" s="9">
        <v>44501</v>
      </c>
      <c r="E72">
        <v>120</v>
      </c>
      <c r="F72">
        <v>2</v>
      </c>
      <c r="G72" s="6">
        <v>60</v>
      </c>
      <c r="H72" s="1">
        <v>25</v>
      </c>
      <c r="I72" s="5">
        <v>3000</v>
      </c>
      <c r="J72" s="4">
        <v>0.15</v>
      </c>
      <c r="K72" s="1">
        <v>2550</v>
      </c>
      <c r="L72" s="1">
        <v>450</v>
      </c>
    </row>
    <row r="73" spans="1:12" x14ac:dyDescent="0.55000000000000004">
      <c r="A73" t="s">
        <v>58</v>
      </c>
      <c r="B73">
        <v>2021</v>
      </c>
      <c r="C73">
        <v>12</v>
      </c>
      <c r="D73" s="9">
        <v>44531</v>
      </c>
      <c r="E73">
        <v>130</v>
      </c>
      <c r="F73">
        <v>1.5</v>
      </c>
      <c r="G73" s="6">
        <v>86.666666666666671</v>
      </c>
      <c r="H73" s="1">
        <v>25</v>
      </c>
      <c r="I73" s="5">
        <v>3250</v>
      </c>
      <c r="J73" s="4">
        <v>0.15</v>
      </c>
      <c r="K73" s="1">
        <v>2762.5</v>
      </c>
      <c r="L73" s="1">
        <v>487.5</v>
      </c>
    </row>
    <row r="74" spans="1:12" x14ac:dyDescent="0.55000000000000004">
      <c r="A74" t="s">
        <v>61</v>
      </c>
      <c r="B74">
        <v>2021</v>
      </c>
      <c r="C74">
        <v>1</v>
      </c>
      <c r="D74" s="9">
        <v>44197</v>
      </c>
      <c r="E74">
        <v>20</v>
      </c>
      <c r="F74">
        <v>1.5</v>
      </c>
      <c r="G74" s="6">
        <v>13.333333333333334</v>
      </c>
      <c r="H74" s="1">
        <v>45</v>
      </c>
      <c r="I74" s="5">
        <v>900</v>
      </c>
      <c r="J74" s="4">
        <v>0.25</v>
      </c>
      <c r="K74" s="1">
        <v>675</v>
      </c>
      <c r="L74" s="1">
        <v>225</v>
      </c>
    </row>
    <row r="75" spans="1:12" x14ac:dyDescent="0.55000000000000004">
      <c r="A75" t="s">
        <v>61</v>
      </c>
      <c r="B75">
        <v>2021</v>
      </c>
      <c r="C75">
        <v>2</v>
      </c>
      <c r="D75" s="9">
        <v>44228</v>
      </c>
      <c r="E75">
        <v>70</v>
      </c>
      <c r="F75">
        <v>1</v>
      </c>
      <c r="G75" s="6">
        <v>70</v>
      </c>
      <c r="H75" s="1">
        <v>45</v>
      </c>
      <c r="I75" s="5">
        <v>3150</v>
      </c>
      <c r="J75" s="4">
        <v>0.25</v>
      </c>
      <c r="K75" s="1">
        <v>2362.5</v>
      </c>
      <c r="L75" s="1">
        <v>787.5</v>
      </c>
    </row>
    <row r="76" spans="1:12" x14ac:dyDescent="0.55000000000000004">
      <c r="A76" t="s">
        <v>61</v>
      </c>
      <c r="B76">
        <v>2021</v>
      </c>
      <c r="C76">
        <v>3</v>
      </c>
      <c r="D76" s="9">
        <v>44256</v>
      </c>
      <c r="E76">
        <v>140</v>
      </c>
      <c r="F76">
        <v>1</v>
      </c>
      <c r="G76" s="6">
        <v>140</v>
      </c>
      <c r="H76" s="1">
        <v>45</v>
      </c>
      <c r="I76" s="5">
        <v>6300</v>
      </c>
      <c r="J76" s="4">
        <v>0.25</v>
      </c>
      <c r="K76" s="1">
        <v>4725</v>
      </c>
      <c r="L76" s="1">
        <v>1575</v>
      </c>
    </row>
    <row r="77" spans="1:12" x14ac:dyDescent="0.55000000000000004">
      <c r="A77" t="s">
        <v>61</v>
      </c>
      <c r="B77">
        <v>2021</v>
      </c>
      <c r="C77">
        <v>4</v>
      </c>
      <c r="D77" s="9">
        <v>44287</v>
      </c>
      <c r="E77">
        <v>100</v>
      </c>
      <c r="F77">
        <v>1.5</v>
      </c>
      <c r="G77" s="6">
        <v>66.666666666666671</v>
      </c>
      <c r="H77" s="1">
        <v>45</v>
      </c>
      <c r="I77" s="5">
        <v>4500</v>
      </c>
      <c r="J77" s="4">
        <v>0.25</v>
      </c>
      <c r="K77" s="1">
        <v>3375</v>
      </c>
      <c r="L77" s="1">
        <v>1125</v>
      </c>
    </row>
    <row r="78" spans="1:12" x14ac:dyDescent="0.55000000000000004">
      <c r="A78" t="s">
        <v>61</v>
      </c>
      <c r="B78">
        <v>2021</v>
      </c>
      <c r="C78">
        <v>5</v>
      </c>
      <c r="D78" s="9">
        <v>44317</v>
      </c>
      <c r="E78">
        <v>80</v>
      </c>
      <c r="F78">
        <v>1.5</v>
      </c>
      <c r="G78" s="6">
        <v>53.333333333333336</v>
      </c>
      <c r="H78" s="1">
        <v>45</v>
      </c>
      <c r="I78" s="5">
        <v>3600</v>
      </c>
      <c r="J78" s="4">
        <v>0.25</v>
      </c>
      <c r="K78" s="1">
        <v>2700</v>
      </c>
      <c r="L78" s="1">
        <v>900</v>
      </c>
    </row>
    <row r="79" spans="1:12" x14ac:dyDescent="0.55000000000000004">
      <c r="A79" t="s">
        <v>61</v>
      </c>
      <c r="B79">
        <v>2021</v>
      </c>
      <c r="C79">
        <v>6</v>
      </c>
      <c r="D79" s="9">
        <v>44348</v>
      </c>
      <c r="E79">
        <v>40</v>
      </c>
      <c r="F79">
        <v>1</v>
      </c>
      <c r="G79" s="6">
        <v>40</v>
      </c>
      <c r="H79" s="1">
        <v>45</v>
      </c>
      <c r="I79" s="5">
        <v>1800</v>
      </c>
      <c r="J79" s="4">
        <v>0.25</v>
      </c>
      <c r="K79" s="1">
        <v>1350</v>
      </c>
      <c r="L79" s="1">
        <v>450</v>
      </c>
    </row>
    <row r="80" spans="1:12" x14ac:dyDescent="0.55000000000000004">
      <c r="A80" t="s">
        <v>61</v>
      </c>
      <c r="B80">
        <v>2021</v>
      </c>
      <c r="C80">
        <v>7</v>
      </c>
      <c r="D80" s="9">
        <v>44378</v>
      </c>
      <c r="E80">
        <v>100</v>
      </c>
      <c r="F80">
        <v>1</v>
      </c>
      <c r="G80" s="6">
        <v>100</v>
      </c>
      <c r="H80" s="1">
        <v>45</v>
      </c>
      <c r="I80" s="5">
        <v>4500</v>
      </c>
      <c r="J80" s="4">
        <v>0.25</v>
      </c>
      <c r="K80" s="1">
        <v>3375</v>
      </c>
      <c r="L80" s="1">
        <v>1125</v>
      </c>
    </row>
    <row r="81" spans="1:12" x14ac:dyDescent="0.55000000000000004">
      <c r="A81" t="s">
        <v>61</v>
      </c>
      <c r="B81">
        <v>2021</v>
      </c>
      <c r="C81">
        <v>8</v>
      </c>
      <c r="D81" s="9">
        <v>44409</v>
      </c>
      <c r="E81">
        <v>40</v>
      </c>
      <c r="F81">
        <v>2</v>
      </c>
      <c r="G81" s="6">
        <v>20</v>
      </c>
      <c r="H81" s="1">
        <v>45</v>
      </c>
      <c r="I81" s="5">
        <v>1800</v>
      </c>
      <c r="J81" s="4">
        <v>0.25</v>
      </c>
      <c r="K81" s="1">
        <v>1350</v>
      </c>
      <c r="L81" s="1">
        <v>450</v>
      </c>
    </row>
    <row r="82" spans="1:12" x14ac:dyDescent="0.55000000000000004">
      <c r="A82" t="s">
        <v>61</v>
      </c>
      <c r="B82">
        <v>2021</v>
      </c>
      <c r="C82">
        <v>9</v>
      </c>
      <c r="D82" s="9">
        <v>44440</v>
      </c>
      <c r="E82">
        <v>60</v>
      </c>
      <c r="F82">
        <v>1</v>
      </c>
      <c r="G82" s="6">
        <v>60</v>
      </c>
      <c r="H82" s="1">
        <v>45</v>
      </c>
      <c r="I82" s="5">
        <v>2700</v>
      </c>
      <c r="J82" s="4">
        <v>0.25</v>
      </c>
      <c r="K82" s="1">
        <v>2025</v>
      </c>
      <c r="L82" s="1">
        <v>675</v>
      </c>
    </row>
    <row r="83" spans="1:12" x14ac:dyDescent="0.55000000000000004">
      <c r="A83" t="s">
        <v>61</v>
      </c>
      <c r="B83">
        <v>2021</v>
      </c>
      <c r="C83">
        <v>10</v>
      </c>
      <c r="D83" s="9">
        <v>44470</v>
      </c>
      <c r="E83">
        <v>90</v>
      </c>
      <c r="F83">
        <v>1.5</v>
      </c>
      <c r="G83" s="6">
        <v>60</v>
      </c>
      <c r="H83" s="1">
        <v>45</v>
      </c>
      <c r="I83" s="5">
        <v>4050</v>
      </c>
      <c r="J83" s="4">
        <v>0.25</v>
      </c>
      <c r="K83" s="1">
        <v>3037.5</v>
      </c>
      <c r="L83" s="1">
        <v>1012.5</v>
      </c>
    </row>
    <row r="84" spans="1:12" x14ac:dyDescent="0.55000000000000004">
      <c r="A84" t="s">
        <v>61</v>
      </c>
      <c r="B84">
        <v>2021</v>
      </c>
      <c r="C84">
        <v>11</v>
      </c>
      <c r="D84" s="9">
        <v>44501</v>
      </c>
      <c r="E84">
        <v>30</v>
      </c>
      <c r="F84">
        <v>1</v>
      </c>
      <c r="G84" s="6">
        <v>30</v>
      </c>
      <c r="H84" s="1">
        <v>45</v>
      </c>
      <c r="I84" s="5">
        <v>1350</v>
      </c>
      <c r="J84" s="4">
        <v>0.25</v>
      </c>
      <c r="K84" s="1">
        <v>1012.5</v>
      </c>
      <c r="L84" s="1">
        <v>337.5</v>
      </c>
    </row>
    <row r="85" spans="1:12" x14ac:dyDescent="0.55000000000000004">
      <c r="A85" t="s">
        <v>61</v>
      </c>
      <c r="B85">
        <v>2021</v>
      </c>
      <c r="C85">
        <v>12</v>
      </c>
      <c r="D85" s="9">
        <v>44531</v>
      </c>
      <c r="E85">
        <v>160</v>
      </c>
      <c r="F85">
        <v>1.5</v>
      </c>
      <c r="G85" s="6">
        <v>106.66666666666667</v>
      </c>
      <c r="H85" s="1">
        <v>45</v>
      </c>
      <c r="I85" s="5">
        <v>7200</v>
      </c>
      <c r="J85" s="4">
        <v>0.25</v>
      </c>
      <c r="K85" s="1">
        <v>5400</v>
      </c>
      <c r="L85" s="1">
        <v>1800</v>
      </c>
    </row>
    <row r="86" spans="1:12" x14ac:dyDescent="0.55000000000000004">
      <c r="A86" t="s">
        <v>64</v>
      </c>
      <c r="B86">
        <v>2021</v>
      </c>
      <c r="C86">
        <v>1</v>
      </c>
      <c r="D86" s="9">
        <v>44197</v>
      </c>
      <c r="E86">
        <v>40</v>
      </c>
      <c r="F86">
        <v>1</v>
      </c>
      <c r="G86" s="6">
        <v>40</v>
      </c>
      <c r="H86" s="1">
        <v>25</v>
      </c>
      <c r="I86" s="5">
        <v>1000</v>
      </c>
      <c r="J86" s="4">
        <v>0.15</v>
      </c>
      <c r="K86" s="1">
        <v>850</v>
      </c>
      <c r="L86" s="1">
        <v>150</v>
      </c>
    </row>
    <row r="87" spans="1:12" x14ac:dyDescent="0.55000000000000004">
      <c r="A87" t="s">
        <v>64</v>
      </c>
      <c r="B87">
        <v>2021</v>
      </c>
      <c r="C87">
        <v>2</v>
      </c>
      <c r="D87" s="9">
        <v>44228</v>
      </c>
      <c r="E87">
        <v>120</v>
      </c>
      <c r="F87">
        <v>1.5</v>
      </c>
      <c r="G87" s="6">
        <v>80</v>
      </c>
      <c r="H87" s="1">
        <v>25</v>
      </c>
      <c r="I87" s="5">
        <v>3000</v>
      </c>
      <c r="J87" s="4">
        <v>0.15</v>
      </c>
      <c r="K87" s="1">
        <v>2550</v>
      </c>
      <c r="L87" s="1">
        <v>450</v>
      </c>
    </row>
    <row r="88" spans="1:12" x14ac:dyDescent="0.55000000000000004">
      <c r="A88" t="s">
        <v>64</v>
      </c>
      <c r="B88">
        <v>2021</v>
      </c>
      <c r="C88">
        <v>3</v>
      </c>
      <c r="D88" s="9">
        <v>44256</v>
      </c>
      <c r="E88">
        <v>140</v>
      </c>
      <c r="F88">
        <v>2</v>
      </c>
      <c r="G88" s="6">
        <v>70</v>
      </c>
      <c r="H88" s="1">
        <v>25</v>
      </c>
      <c r="I88" s="5">
        <v>3500</v>
      </c>
      <c r="J88" s="4">
        <v>0.15</v>
      </c>
      <c r="K88" s="1">
        <v>2975</v>
      </c>
      <c r="L88" s="1">
        <v>525</v>
      </c>
    </row>
    <row r="89" spans="1:12" x14ac:dyDescent="0.55000000000000004">
      <c r="A89" t="s">
        <v>64</v>
      </c>
      <c r="B89">
        <v>2021</v>
      </c>
      <c r="C89">
        <v>4</v>
      </c>
      <c r="D89" s="9">
        <v>44287</v>
      </c>
      <c r="E89">
        <v>90</v>
      </c>
      <c r="F89">
        <v>1.5</v>
      </c>
      <c r="G89" s="6">
        <v>60</v>
      </c>
      <c r="H89" s="1">
        <v>25</v>
      </c>
      <c r="I89" s="5">
        <v>2250</v>
      </c>
      <c r="J89" s="4">
        <v>0.15</v>
      </c>
      <c r="K89" s="1">
        <v>1912.5</v>
      </c>
      <c r="L89" s="1">
        <v>337.5</v>
      </c>
    </row>
    <row r="90" spans="1:12" x14ac:dyDescent="0.55000000000000004">
      <c r="A90" t="s">
        <v>64</v>
      </c>
      <c r="B90">
        <v>2021</v>
      </c>
      <c r="C90">
        <v>5</v>
      </c>
      <c r="D90" s="9">
        <v>44317</v>
      </c>
      <c r="E90">
        <v>90</v>
      </c>
      <c r="F90">
        <v>1</v>
      </c>
      <c r="G90" s="6">
        <v>90</v>
      </c>
      <c r="H90" s="1">
        <v>25</v>
      </c>
      <c r="I90" s="5">
        <v>2250</v>
      </c>
      <c r="J90" s="4">
        <v>0.15</v>
      </c>
      <c r="K90" s="1">
        <v>1912.5</v>
      </c>
      <c r="L90" s="1">
        <v>337.5</v>
      </c>
    </row>
    <row r="91" spans="1:12" x14ac:dyDescent="0.55000000000000004">
      <c r="A91" t="s">
        <v>64</v>
      </c>
      <c r="B91">
        <v>2021</v>
      </c>
      <c r="C91">
        <v>6</v>
      </c>
      <c r="D91" s="9">
        <v>44348</v>
      </c>
      <c r="E91">
        <v>110</v>
      </c>
      <c r="F91">
        <v>1.5</v>
      </c>
      <c r="G91" s="6">
        <v>73.333333333333329</v>
      </c>
      <c r="H91" s="1">
        <v>25</v>
      </c>
      <c r="I91" s="5">
        <v>2750</v>
      </c>
      <c r="J91" s="4">
        <v>0.15</v>
      </c>
      <c r="K91" s="1">
        <v>2337.5</v>
      </c>
      <c r="L91" s="1">
        <v>412.5</v>
      </c>
    </row>
    <row r="92" spans="1:12" x14ac:dyDescent="0.55000000000000004">
      <c r="A92" t="s">
        <v>64</v>
      </c>
      <c r="B92">
        <v>2021</v>
      </c>
      <c r="C92">
        <v>7</v>
      </c>
      <c r="D92" s="9">
        <v>44378</v>
      </c>
      <c r="E92">
        <v>100</v>
      </c>
      <c r="F92">
        <v>2</v>
      </c>
      <c r="G92" s="6">
        <v>50</v>
      </c>
      <c r="H92" s="1">
        <v>25</v>
      </c>
      <c r="I92" s="5">
        <v>2500</v>
      </c>
      <c r="J92" s="4">
        <v>0.15</v>
      </c>
      <c r="K92" s="1">
        <v>2125</v>
      </c>
      <c r="L92" s="1">
        <v>375</v>
      </c>
    </row>
    <row r="93" spans="1:12" x14ac:dyDescent="0.55000000000000004">
      <c r="A93" t="s">
        <v>64</v>
      </c>
      <c r="B93">
        <v>2021</v>
      </c>
      <c r="C93">
        <v>8</v>
      </c>
      <c r="D93" s="9">
        <v>44409</v>
      </c>
      <c r="E93">
        <v>60</v>
      </c>
      <c r="F93">
        <v>2</v>
      </c>
      <c r="G93" s="6">
        <v>30</v>
      </c>
      <c r="H93" s="1">
        <v>25</v>
      </c>
      <c r="I93" s="5">
        <v>1500</v>
      </c>
      <c r="J93" s="4">
        <v>0.15</v>
      </c>
      <c r="K93" s="1">
        <v>1275</v>
      </c>
      <c r="L93" s="1">
        <v>225</v>
      </c>
    </row>
    <row r="94" spans="1:12" x14ac:dyDescent="0.55000000000000004">
      <c r="A94" t="s">
        <v>64</v>
      </c>
      <c r="B94">
        <v>2021</v>
      </c>
      <c r="C94">
        <v>9</v>
      </c>
      <c r="D94" s="9">
        <v>44440</v>
      </c>
      <c r="E94">
        <v>90</v>
      </c>
      <c r="F94">
        <v>2</v>
      </c>
      <c r="G94" s="6">
        <v>45</v>
      </c>
      <c r="H94" s="1">
        <v>25</v>
      </c>
      <c r="I94" s="5">
        <v>2250</v>
      </c>
      <c r="J94" s="4">
        <v>0.15</v>
      </c>
      <c r="K94" s="1">
        <v>1912.5</v>
      </c>
      <c r="L94" s="1">
        <v>337.5</v>
      </c>
    </row>
    <row r="95" spans="1:12" x14ac:dyDescent="0.55000000000000004">
      <c r="A95" t="s">
        <v>64</v>
      </c>
      <c r="B95">
        <v>2021</v>
      </c>
      <c r="C95">
        <v>10</v>
      </c>
      <c r="D95" s="9">
        <v>44470</v>
      </c>
      <c r="E95">
        <v>80</v>
      </c>
      <c r="F95">
        <v>1</v>
      </c>
      <c r="G95" s="6">
        <v>80</v>
      </c>
      <c r="H95" s="1">
        <v>25</v>
      </c>
      <c r="I95" s="5">
        <v>2000</v>
      </c>
      <c r="J95" s="4">
        <v>0.15</v>
      </c>
      <c r="K95" s="1">
        <v>1700</v>
      </c>
      <c r="L95" s="1">
        <v>300</v>
      </c>
    </row>
    <row r="96" spans="1:12" x14ac:dyDescent="0.55000000000000004">
      <c r="A96" t="s">
        <v>64</v>
      </c>
      <c r="B96">
        <v>2021</v>
      </c>
      <c r="C96">
        <v>11</v>
      </c>
      <c r="D96" s="9">
        <v>44501</v>
      </c>
      <c r="E96">
        <v>110</v>
      </c>
      <c r="F96">
        <v>1</v>
      </c>
      <c r="G96" s="6">
        <v>110</v>
      </c>
      <c r="H96" s="1">
        <v>25</v>
      </c>
      <c r="I96" s="5">
        <v>2750</v>
      </c>
      <c r="J96" s="4">
        <v>0.15</v>
      </c>
      <c r="K96" s="1">
        <v>2337.5</v>
      </c>
      <c r="L96" s="1">
        <v>412.5</v>
      </c>
    </row>
    <row r="97" spans="1:12" x14ac:dyDescent="0.55000000000000004">
      <c r="A97" t="s">
        <v>64</v>
      </c>
      <c r="B97">
        <v>2021</v>
      </c>
      <c r="C97">
        <v>12</v>
      </c>
      <c r="D97" s="9">
        <v>44531</v>
      </c>
      <c r="E97">
        <v>60</v>
      </c>
      <c r="F97">
        <v>1</v>
      </c>
      <c r="G97" s="6">
        <v>60</v>
      </c>
      <c r="H97" s="1">
        <v>25</v>
      </c>
      <c r="I97" s="5">
        <v>1500</v>
      </c>
      <c r="J97" s="4">
        <v>0.15</v>
      </c>
      <c r="K97" s="1">
        <v>1275</v>
      </c>
      <c r="L97" s="1">
        <v>225</v>
      </c>
    </row>
    <row r="98" spans="1:12" x14ac:dyDescent="0.55000000000000004">
      <c r="A98" t="s">
        <v>67</v>
      </c>
      <c r="B98">
        <v>2021</v>
      </c>
      <c r="C98">
        <v>1</v>
      </c>
      <c r="D98" s="9">
        <v>44197</v>
      </c>
      <c r="E98">
        <v>120</v>
      </c>
      <c r="F98">
        <v>1.5</v>
      </c>
      <c r="G98" s="6">
        <v>80</v>
      </c>
      <c r="H98" s="1">
        <v>45</v>
      </c>
      <c r="I98" s="5">
        <v>5400</v>
      </c>
      <c r="J98" s="4">
        <v>0.25</v>
      </c>
      <c r="K98" s="1">
        <v>4050</v>
      </c>
      <c r="L98" s="1">
        <v>1350</v>
      </c>
    </row>
    <row r="99" spans="1:12" x14ac:dyDescent="0.55000000000000004">
      <c r="A99" t="s">
        <v>67</v>
      </c>
      <c r="B99">
        <v>2021</v>
      </c>
      <c r="C99">
        <v>2</v>
      </c>
      <c r="D99" s="9">
        <v>44228</v>
      </c>
      <c r="E99">
        <v>60</v>
      </c>
      <c r="F99">
        <v>1.5</v>
      </c>
      <c r="G99" s="6">
        <v>40</v>
      </c>
      <c r="H99" s="1">
        <v>45</v>
      </c>
      <c r="I99" s="5">
        <v>2700</v>
      </c>
      <c r="J99" s="4">
        <v>0.25</v>
      </c>
      <c r="K99" s="1">
        <v>2025</v>
      </c>
      <c r="L99" s="1">
        <v>675</v>
      </c>
    </row>
    <row r="100" spans="1:12" x14ac:dyDescent="0.55000000000000004">
      <c r="A100" t="s">
        <v>67</v>
      </c>
      <c r="B100">
        <v>2021</v>
      </c>
      <c r="C100">
        <v>3</v>
      </c>
      <c r="D100" s="9">
        <v>44256</v>
      </c>
      <c r="E100">
        <v>50</v>
      </c>
      <c r="F100">
        <v>1</v>
      </c>
      <c r="G100" s="6">
        <v>50</v>
      </c>
      <c r="H100" s="1">
        <v>45</v>
      </c>
      <c r="I100" s="5">
        <v>2250</v>
      </c>
      <c r="J100" s="4">
        <v>0.25</v>
      </c>
      <c r="K100" s="1">
        <v>1687.5</v>
      </c>
      <c r="L100" s="1">
        <v>562.5</v>
      </c>
    </row>
    <row r="101" spans="1:12" x14ac:dyDescent="0.55000000000000004">
      <c r="A101" t="s">
        <v>67</v>
      </c>
      <c r="B101">
        <v>2021</v>
      </c>
      <c r="C101">
        <v>4</v>
      </c>
      <c r="D101" s="9">
        <v>44287</v>
      </c>
      <c r="E101">
        <v>160</v>
      </c>
      <c r="F101">
        <v>1.5</v>
      </c>
      <c r="G101" s="6">
        <v>106.66666666666667</v>
      </c>
      <c r="H101" s="1">
        <v>45</v>
      </c>
      <c r="I101" s="5">
        <v>7200</v>
      </c>
      <c r="J101" s="4">
        <v>0.25</v>
      </c>
      <c r="K101" s="1">
        <v>5400</v>
      </c>
      <c r="L101" s="1">
        <v>1800</v>
      </c>
    </row>
    <row r="102" spans="1:12" x14ac:dyDescent="0.55000000000000004">
      <c r="A102" t="s">
        <v>67</v>
      </c>
      <c r="B102">
        <v>2021</v>
      </c>
      <c r="C102">
        <v>5</v>
      </c>
      <c r="D102" s="9">
        <v>44317</v>
      </c>
      <c r="E102">
        <v>40</v>
      </c>
      <c r="F102">
        <v>1.5</v>
      </c>
      <c r="G102" s="6">
        <v>26.666666666666668</v>
      </c>
      <c r="H102" s="1">
        <v>45</v>
      </c>
      <c r="I102" s="5">
        <v>1800</v>
      </c>
      <c r="J102" s="4">
        <v>0.25</v>
      </c>
      <c r="K102" s="1">
        <v>1350</v>
      </c>
      <c r="L102" s="1">
        <v>450</v>
      </c>
    </row>
    <row r="103" spans="1:12" x14ac:dyDescent="0.55000000000000004">
      <c r="A103" t="s">
        <v>67</v>
      </c>
      <c r="B103">
        <v>2021</v>
      </c>
      <c r="C103">
        <v>6</v>
      </c>
      <c r="D103" s="9">
        <v>44348</v>
      </c>
      <c r="E103">
        <v>40</v>
      </c>
      <c r="F103">
        <v>1.5</v>
      </c>
      <c r="G103" s="6">
        <v>26.666666666666668</v>
      </c>
      <c r="H103" s="1">
        <v>45</v>
      </c>
      <c r="I103" s="5">
        <v>1800</v>
      </c>
      <c r="J103" s="4">
        <v>0.25</v>
      </c>
      <c r="K103" s="1">
        <v>1350</v>
      </c>
      <c r="L103" s="1">
        <v>450</v>
      </c>
    </row>
    <row r="104" spans="1:12" x14ac:dyDescent="0.55000000000000004">
      <c r="A104" t="s">
        <v>67</v>
      </c>
      <c r="B104">
        <v>2021</v>
      </c>
      <c r="C104">
        <v>7</v>
      </c>
      <c r="D104" s="9">
        <v>44378</v>
      </c>
      <c r="E104">
        <v>90</v>
      </c>
      <c r="F104">
        <v>1.5</v>
      </c>
      <c r="G104" s="6">
        <v>60</v>
      </c>
      <c r="H104" s="1">
        <v>45</v>
      </c>
      <c r="I104" s="5">
        <v>4050</v>
      </c>
      <c r="J104" s="4">
        <v>0.25</v>
      </c>
      <c r="K104" s="1">
        <v>3037.5</v>
      </c>
      <c r="L104" s="1">
        <v>1012.5</v>
      </c>
    </row>
    <row r="105" spans="1:12" x14ac:dyDescent="0.55000000000000004">
      <c r="A105" t="s">
        <v>67</v>
      </c>
      <c r="B105">
        <v>2021</v>
      </c>
      <c r="C105">
        <v>8</v>
      </c>
      <c r="D105" s="9">
        <v>44409</v>
      </c>
      <c r="E105">
        <v>20</v>
      </c>
      <c r="F105">
        <v>1</v>
      </c>
      <c r="G105" s="6">
        <v>20</v>
      </c>
      <c r="H105" s="1">
        <v>45</v>
      </c>
      <c r="I105" s="5">
        <v>900</v>
      </c>
      <c r="J105" s="4">
        <v>0.25</v>
      </c>
      <c r="K105" s="1">
        <v>675</v>
      </c>
      <c r="L105" s="1">
        <v>225</v>
      </c>
    </row>
    <row r="106" spans="1:12" x14ac:dyDescent="0.55000000000000004">
      <c r="A106" t="s">
        <v>67</v>
      </c>
      <c r="B106">
        <v>2021</v>
      </c>
      <c r="C106">
        <v>9</v>
      </c>
      <c r="D106" s="9">
        <v>44440</v>
      </c>
      <c r="E106">
        <v>90</v>
      </c>
      <c r="F106">
        <v>2</v>
      </c>
      <c r="G106" s="6">
        <v>45</v>
      </c>
      <c r="H106" s="1">
        <v>45</v>
      </c>
      <c r="I106" s="5">
        <v>4050</v>
      </c>
      <c r="J106" s="4">
        <v>0.25</v>
      </c>
      <c r="K106" s="1">
        <v>3037.5</v>
      </c>
      <c r="L106" s="1">
        <v>1012.5</v>
      </c>
    </row>
    <row r="107" spans="1:12" x14ac:dyDescent="0.55000000000000004">
      <c r="A107" t="s">
        <v>67</v>
      </c>
      <c r="B107">
        <v>2021</v>
      </c>
      <c r="C107">
        <v>10</v>
      </c>
      <c r="D107" s="9">
        <v>44470</v>
      </c>
      <c r="E107">
        <v>120</v>
      </c>
      <c r="F107">
        <v>1</v>
      </c>
      <c r="G107" s="6">
        <v>120</v>
      </c>
      <c r="H107" s="1">
        <v>45</v>
      </c>
      <c r="I107" s="5">
        <v>5400</v>
      </c>
      <c r="J107" s="4">
        <v>0.25</v>
      </c>
      <c r="K107" s="1">
        <v>4050</v>
      </c>
      <c r="L107" s="1">
        <v>1350</v>
      </c>
    </row>
    <row r="108" spans="1:12" x14ac:dyDescent="0.55000000000000004">
      <c r="A108" t="s">
        <v>67</v>
      </c>
      <c r="B108">
        <v>2021</v>
      </c>
      <c r="C108">
        <v>11</v>
      </c>
      <c r="D108" s="9">
        <v>44501</v>
      </c>
      <c r="E108">
        <v>160</v>
      </c>
      <c r="F108">
        <v>1.5</v>
      </c>
      <c r="G108" s="6">
        <v>106.66666666666667</v>
      </c>
      <c r="H108" s="1">
        <v>45</v>
      </c>
      <c r="I108" s="5">
        <v>7200</v>
      </c>
      <c r="J108" s="4">
        <v>0.25</v>
      </c>
      <c r="K108" s="1">
        <v>5400</v>
      </c>
      <c r="L108" s="1">
        <v>1800</v>
      </c>
    </row>
    <row r="109" spans="1:12" x14ac:dyDescent="0.55000000000000004">
      <c r="A109" t="s">
        <v>67</v>
      </c>
      <c r="B109">
        <v>2021</v>
      </c>
      <c r="C109">
        <v>12</v>
      </c>
      <c r="D109" s="9">
        <v>44531</v>
      </c>
      <c r="E109">
        <v>80</v>
      </c>
      <c r="F109">
        <v>1.5</v>
      </c>
      <c r="G109" s="6">
        <v>53.333333333333336</v>
      </c>
      <c r="H109" s="1">
        <v>45</v>
      </c>
      <c r="I109" s="5">
        <v>3600</v>
      </c>
      <c r="J109" s="4">
        <v>0.25</v>
      </c>
      <c r="K109" s="1">
        <v>2700</v>
      </c>
      <c r="L109" s="1">
        <v>900</v>
      </c>
    </row>
    <row r="110" spans="1:12" x14ac:dyDescent="0.55000000000000004">
      <c r="A110" t="s">
        <v>70</v>
      </c>
      <c r="B110">
        <v>2021</v>
      </c>
      <c r="C110">
        <v>1</v>
      </c>
      <c r="D110" s="9">
        <v>44197</v>
      </c>
      <c r="E110">
        <v>160</v>
      </c>
      <c r="F110">
        <v>2</v>
      </c>
      <c r="G110" s="6">
        <v>80</v>
      </c>
      <c r="H110" s="1">
        <v>25</v>
      </c>
      <c r="I110" s="5">
        <v>4000</v>
      </c>
      <c r="J110" s="4">
        <v>0.15</v>
      </c>
      <c r="K110" s="1">
        <v>3400</v>
      </c>
      <c r="L110" s="1">
        <v>600</v>
      </c>
    </row>
    <row r="111" spans="1:12" x14ac:dyDescent="0.55000000000000004">
      <c r="A111" t="s">
        <v>70</v>
      </c>
      <c r="B111">
        <v>2021</v>
      </c>
      <c r="C111">
        <v>2</v>
      </c>
      <c r="D111" s="9">
        <v>44228</v>
      </c>
      <c r="E111">
        <v>90</v>
      </c>
      <c r="F111">
        <v>1.5</v>
      </c>
      <c r="G111" s="6">
        <v>60</v>
      </c>
      <c r="H111" s="1">
        <v>25</v>
      </c>
      <c r="I111" s="5">
        <v>2250</v>
      </c>
      <c r="J111" s="4">
        <v>0.15</v>
      </c>
      <c r="K111" s="1">
        <v>1912.5</v>
      </c>
      <c r="L111" s="1">
        <v>337.5</v>
      </c>
    </row>
    <row r="112" spans="1:12" x14ac:dyDescent="0.55000000000000004">
      <c r="A112" t="s">
        <v>70</v>
      </c>
      <c r="B112">
        <v>2021</v>
      </c>
      <c r="C112">
        <v>3</v>
      </c>
      <c r="D112" s="9">
        <v>44256</v>
      </c>
      <c r="E112">
        <v>50</v>
      </c>
      <c r="F112">
        <v>1</v>
      </c>
      <c r="G112" s="6">
        <v>50</v>
      </c>
      <c r="H112" s="1">
        <v>25</v>
      </c>
      <c r="I112" s="5">
        <v>1250</v>
      </c>
      <c r="J112" s="4">
        <v>0.15</v>
      </c>
      <c r="K112" s="1">
        <v>1062.5</v>
      </c>
      <c r="L112" s="1">
        <v>187.5</v>
      </c>
    </row>
    <row r="113" spans="1:12" x14ac:dyDescent="0.55000000000000004">
      <c r="A113" t="s">
        <v>70</v>
      </c>
      <c r="B113">
        <v>2021</v>
      </c>
      <c r="C113">
        <v>4</v>
      </c>
      <c r="D113" s="9">
        <v>44287</v>
      </c>
      <c r="E113">
        <v>60</v>
      </c>
      <c r="F113">
        <v>1</v>
      </c>
      <c r="G113" s="6">
        <v>60</v>
      </c>
      <c r="H113" s="1">
        <v>25</v>
      </c>
      <c r="I113" s="5">
        <v>1500</v>
      </c>
      <c r="J113" s="4">
        <v>0.15</v>
      </c>
      <c r="K113" s="1">
        <v>1275</v>
      </c>
      <c r="L113" s="1">
        <v>225</v>
      </c>
    </row>
    <row r="114" spans="1:12" x14ac:dyDescent="0.55000000000000004">
      <c r="A114" t="s">
        <v>70</v>
      </c>
      <c r="B114">
        <v>2021</v>
      </c>
      <c r="C114">
        <v>5</v>
      </c>
      <c r="D114" s="9">
        <v>44317</v>
      </c>
      <c r="E114">
        <v>50</v>
      </c>
      <c r="F114">
        <v>1</v>
      </c>
      <c r="G114" s="6">
        <v>50</v>
      </c>
      <c r="H114" s="1">
        <v>25</v>
      </c>
      <c r="I114" s="5">
        <v>1250</v>
      </c>
      <c r="J114" s="4">
        <v>0.15</v>
      </c>
      <c r="K114" s="1">
        <v>1062.5</v>
      </c>
      <c r="L114" s="1">
        <v>187.5</v>
      </c>
    </row>
    <row r="115" spans="1:12" x14ac:dyDescent="0.55000000000000004">
      <c r="A115" t="s">
        <v>70</v>
      </c>
      <c r="B115">
        <v>2021</v>
      </c>
      <c r="C115">
        <v>6</v>
      </c>
      <c r="D115" s="9">
        <v>44348</v>
      </c>
      <c r="E115">
        <v>100</v>
      </c>
      <c r="F115">
        <v>1</v>
      </c>
      <c r="G115" s="6">
        <v>100</v>
      </c>
      <c r="H115" s="1">
        <v>25</v>
      </c>
      <c r="I115" s="5">
        <v>2500</v>
      </c>
      <c r="J115" s="4">
        <v>0.15</v>
      </c>
      <c r="K115" s="1">
        <v>2125</v>
      </c>
      <c r="L115" s="1">
        <v>375</v>
      </c>
    </row>
    <row r="116" spans="1:12" x14ac:dyDescent="0.55000000000000004">
      <c r="A116" t="s">
        <v>70</v>
      </c>
      <c r="B116">
        <v>2021</v>
      </c>
      <c r="C116">
        <v>7</v>
      </c>
      <c r="D116" s="9">
        <v>44378</v>
      </c>
      <c r="E116">
        <v>110</v>
      </c>
      <c r="F116">
        <v>1</v>
      </c>
      <c r="G116" s="6">
        <v>110</v>
      </c>
      <c r="H116" s="1">
        <v>25</v>
      </c>
      <c r="I116" s="5">
        <v>2750</v>
      </c>
      <c r="J116" s="4">
        <v>0.15</v>
      </c>
      <c r="K116" s="1">
        <v>2337.5</v>
      </c>
      <c r="L116" s="1">
        <v>412.5</v>
      </c>
    </row>
    <row r="117" spans="1:12" x14ac:dyDescent="0.55000000000000004">
      <c r="A117" t="s">
        <v>70</v>
      </c>
      <c r="B117">
        <v>2021</v>
      </c>
      <c r="C117">
        <v>8</v>
      </c>
      <c r="D117" s="9">
        <v>44409</v>
      </c>
      <c r="E117">
        <v>80</v>
      </c>
      <c r="F117">
        <v>2</v>
      </c>
      <c r="G117" s="6">
        <v>40</v>
      </c>
      <c r="H117" s="1">
        <v>25</v>
      </c>
      <c r="I117" s="5">
        <v>2000</v>
      </c>
      <c r="J117" s="4">
        <v>0.15</v>
      </c>
      <c r="K117" s="1">
        <v>1700</v>
      </c>
      <c r="L117" s="1">
        <v>300</v>
      </c>
    </row>
    <row r="118" spans="1:12" x14ac:dyDescent="0.55000000000000004">
      <c r="A118" t="s">
        <v>70</v>
      </c>
      <c r="B118">
        <v>2021</v>
      </c>
      <c r="C118">
        <v>9</v>
      </c>
      <c r="D118" s="9">
        <v>44440</v>
      </c>
      <c r="E118">
        <v>120</v>
      </c>
      <c r="F118">
        <v>1.5</v>
      </c>
      <c r="G118" s="6">
        <v>80</v>
      </c>
      <c r="H118" s="1">
        <v>25</v>
      </c>
      <c r="I118" s="5">
        <v>3000</v>
      </c>
      <c r="J118" s="4">
        <v>0.15</v>
      </c>
      <c r="K118" s="1">
        <v>2550</v>
      </c>
      <c r="L118" s="1">
        <v>450</v>
      </c>
    </row>
    <row r="119" spans="1:12" x14ac:dyDescent="0.55000000000000004">
      <c r="A119" t="s">
        <v>70</v>
      </c>
      <c r="B119">
        <v>2021</v>
      </c>
      <c r="C119">
        <v>10</v>
      </c>
      <c r="D119" s="9">
        <v>44470</v>
      </c>
      <c r="E119">
        <v>140</v>
      </c>
      <c r="F119">
        <v>2</v>
      </c>
      <c r="G119" s="6">
        <v>70</v>
      </c>
      <c r="H119" s="1">
        <v>25</v>
      </c>
      <c r="I119" s="5">
        <v>3500</v>
      </c>
      <c r="J119" s="4">
        <v>0.15</v>
      </c>
      <c r="K119" s="1">
        <v>2975</v>
      </c>
      <c r="L119" s="1">
        <v>525</v>
      </c>
    </row>
    <row r="120" spans="1:12" x14ac:dyDescent="0.55000000000000004">
      <c r="A120" t="s">
        <v>70</v>
      </c>
      <c r="B120">
        <v>2021</v>
      </c>
      <c r="C120">
        <v>11</v>
      </c>
      <c r="D120" s="9">
        <v>44501</v>
      </c>
      <c r="E120">
        <v>80</v>
      </c>
      <c r="F120">
        <v>1.5</v>
      </c>
      <c r="G120" s="6">
        <v>53.333333333333336</v>
      </c>
      <c r="H120" s="1">
        <v>25</v>
      </c>
      <c r="I120" s="5">
        <v>2000</v>
      </c>
      <c r="J120" s="4">
        <v>0.15</v>
      </c>
      <c r="K120" s="1">
        <v>1700</v>
      </c>
      <c r="L120" s="1">
        <v>300</v>
      </c>
    </row>
    <row r="121" spans="1:12" x14ac:dyDescent="0.55000000000000004">
      <c r="A121" t="s">
        <v>70</v>
      </c>
      <c r="B121">
        <v>2021</v>
      </c>
      <c r="C121">
        <v>12</v>
      </c>
      <c r="D121" s="9">
        <v>44531</v>
      </c>
      <c r="E121">
        <v>30</v>
      </c>
      <c r="F121">
        <v>1</v>
      </c>
      <c r="G121" s="6">
        <v>30</v>
      </c>
      <c r="H121" s="1">
        <v>25</v>
      </c>
      <c r="I121" s="5">
        <v>750</v>
      </c>
      <c r="J121" s="4">
        <v>0.15</v>
      </c>
      <c r="K121" s="1">
        <v>637.5</v>
      </c>
      <c r="L121" s="1">
        <v>112.5</v>
      </c>
    </row>
    <row r="122" spans="1:12" x14ac:dyDescent="0.55000000000000004">
      <c r="A122" t="s">
        <v>72</v>
      </c>
      <c r="B122">
        <v>2021</v>
      </c>
      <c r="C122">
        <v>1</v>
      </c>
      <c r="D122" s="9">
        <v>44197</v>
      </c>
      <c r="E122">
        <v>110</v>
      </c>
      <c r="F122">
        <v>1</v>
      </c>
      <c r="G122" s="6">
        <v>110</v>
      </c>
      <c r="H122" s="1">
        <v>25</v>
      </c>
      <c r="I122" s="5">
        <v>2750</v>
      </c>
      <c r="J122" s="4">
        <v>0.15</v>
      </c>
      <c r="K122" s="1">
        <v>2337.5</v>
      </c>
      <c r="L122" s="1">
        <v>412.5</v>
      </c>
    </row>
    <row r="123" spans="1:12" x14ac:dyDescent="0.55000000000000004">
      <c r="A123" t="s">
        <v>72</v>
      </c>
      <c r="B123">
        <v>2021</v>
      </c>
      <c r="C123">
        <v>2</v>
      </c>
      <c r="D123" s="9">
        <v>44228</v>
      </c>
      <c r="E123">
        <v>60</v>
      </c>
      <c r="F123">
        <v>1</v>
      </c>
      <c r="G123" s="6">
        <v>60</v>
      </c>
      <c r="H123" s="1">
        <v>25</v>
      </c>
      <c r="I123" s="5">
        <v>1500</v>
      </c>
      <c r="J123" s="4">
        <v>0.15</v>
      </c>
      <c r="K123" s="1">
        <v>1275</v>
      </c>
      <c r="L123" s="1">
        <v>225</v>
      </c>
    </row>
    <row r="124" spans="1:12" x14ac:dyDescent="0.55000000000000004">
      <c r="A124" t="s">
        <v>72</v>
      </c>
      <c r="B124">
        <v>2021</v>
      </c>
      <c r="C124">
        <v>3</v>
      </c>
      <c r="D124" s="9">
        <v>44256</v>
      </c>
      <c r="E124">
        <v>100</v>
      </c>
      <c r="F124">
        <v>1.5</v>
      </c>
      <c r="G124" s="6">
        <v>66.666666666666671</v>
      </c>
      <c r="H124" s="1">
        <v>25</v>
      </c>
      <c r="I124" s="5">
        <v>2500</v>
      </c>
      <c r="J124" s="4">
        <v>0.15</v>
      </c>
      <c r="K124" s="1">
        <v>2125</v>
      </c>
      <c r="L124" s="1">
        <v>375</v>
      </c>
    </row>
    <row r="125" spans="1:12" x14ac:dyDescent="0.55000000000000004">
      <c r="A125" t="s">
        <v>72</v>
      </c>
      <c r="B125">
        <v>2021</v>
      </c>
      <c r="C125">
        <v>4</v>
      </c>
      <c r="D125" s="9">
        <v>44287</v>
      </c>
      <c r="E125">
        <v>100</v>
      </c>
      <c r="F125">
        <v>2</v>
      </c>
      <c r="G125" s="6">
        <v>50</v>
      </c>
      <c r="H125" s="1">
        <v>25</v>
      </c>
      <c r="I125" s="5">
        <v>2500</v>
      </c>
      <c r="J125" s="4">
        <v>0.15</v>
      </c>
      <c r="K125" s="1">
        <v>2125</v>
      </c>
      <c r="L125" s="1">
        <v>375</v>
      </c>
    </row>
    <row r="126" spans="1:12" x14ac:dyDescent="0.55000000000000004">
      <c r="A126" t="s">
        <v>72</v>
      </c>
      <c r="B126">
        <v>2021</v>
      </c>
      <c r="C126">
        <v>5</v>
      </c>
      <c r="D126" s="9">
        <v>44317</v>
      </c>
      <c r="E126">
        <v>40</v>
      </c>
      <c r="F126">
        <v>2</v>
      </c>
      <c r="G126" s="6">
        <v>20</v>
      </c>
      <c r="H126" s="1">
        <v>25</v>
      </c>
      <c r="I126" s="5">
        <v>1000</v>
      </c>
      <c r="J126" s="4">
        <v>0.15</v>
      </c>
      <c r="K126" s="1">
        <v>850</v>
      </c>
      <c r="L126" s="1">
        <v>150</v>
      </c>
    </row>
    <row r="127" spans="1:12" x14ac:dyDescent="0.55000000000000004">
      <c r="A127" t="s">
        <v>72</v>
      </c>
      <c r="B127">
        <v>2021</v>
      </c>
      <c r="C127">
        <v>6</v>
      </c>
      <c r="D127" s="9">
        <v>44348</v>
      </c>
      <c r="E127">
        <v>120</v>
      </c>
      <c r="F127">
        <v>1</v>
      </c>
      <c r="G127" s="6">
        <v>120</v>
      </c>
      <c r="H127" s="1">
        <v>25</v>
      </c>
      <c r="I127" s="5">
        <v>3000</v>
      </c>
      <c r="J127" s="4">
        <v>0.15</v>
      </c>
      <c r="K127" s="1">
        <v>2550</v>
      </c>
      <c r="L127" s="1">
        <v>450</v>
      </c>
    </row>
    <row r="128" spans="1:12" x14ac:dyDescent="0.55000000000000004">
      <c r="A128" t="s">
        <v>72</v>
      </c>
      <c r="B128">
        <v>2021</v>
      </c>
      <c r="C128">
        <v>7</v>
      </c>
      <c r="D128" s="9">
        <v>44378</v>
      </c>
      <c r="E128">
        <v>40</v>
      </c>
      <c r="F128">
        <v>1.5</v>
      </c>
      <c r="G128" s="6">
        <v>26.666666666666668</v>
      </c>
      <c r="H128" s="1">
        <v>25</v>
      </c>
      <c r="I128" s="5">
        <v>1000</v>
      </c>
      <c r="J128" s="4">
        <v>0.15</v>
      </c>
      <c r="K128" s="1">
        <v>850</v>
      </c>
      <c r="L128" s="1">
        <v>150</v>
      </c>
    </row>
    <row r="129" spans="1:12" x14ac:dyDescent="0.55000000000000004">
      <c r="A129" t="s">
        <v>72</v>
      </c>
      <c r="B129">
        <v>2021</v>
      </c>
      <c r="C129">
        <v>8</v>
      </c>
      <c r="D129" s="9">
        <v>44409</v>
      </c>
      <c r="E129">
        <v>70</v>
      </c>
      <c r="F129">
        <v>1</v>
      </c>
      <c r="G129" s="6">
        <v>70</v>
      </c>
      <c r="H129" s="1">
        <v>25</v>
      </c>
      <c r="I129" s="5">
        <v>1750</v>
      </c>
      <c r="J129" s="4">
        <v>0.15</v>
      </c>
      <c r="K129" s="1">
        <v>1487.5</v>
      </c>
      <c r="L129" s="1">
        <v>262.5</v>
      </c>
    </row>
    <row r="130" spans="1:12" x14ac:dyDescent="0.55000000000000004">
      <c r="A130" t="s">
        <v>72</v>
      </c>
      <c r="B130">
        <v>2021</v>
      </c>
      <c r="C130">
        <v>9</v>
      </c>
      <c r="D130" s="9">
        <v>44440</v>
      </c>
      <c r="E130">
        <v>70</v>
      </c>
      <c r="F130">
        <v>1.5</v>
      </c>
      <c r="G130" s="6">
        <v>46.666666666666664</v>
      </c>
      <c r="H130" s="1">
        <v>25</v>
      </c>
      <c r="I130" s="5">
        <v>1750</v>
      </c>
      <c r="J130" s="4">
        <v>0.15</v>
      </c>
      <c r="K130" s="1">
        <v>1487.5</v>
      </c>
      <c r="L130" s="1">
        <v>262.5</v>
      </c>
    </row>
    <row r="131" spans="1:12" x14ac:dyDescent="0.55000000000000004">
      <c r="A131" t="s">
        <v>72</v>
      </c>
      <c r="B131">
        <v>2021</v>
      </c>
      <c r="C131">
        <v>10</v>
      </c>
      <c r="D131" s="9">
        <v>44470</v>
      </c>
      <c r="E131">
        <v>40</v>
      </c>
      <c r="F131">
        <v>2</v>
      </c>
      <c r="G131" s="6">
        <v>20</v>
      </c>
      <c r="H131" s="1">
        <v>25</v>
      </c>
      <c r="I131" s="5">
        <v>1000</v>
      </c>
      <c r="J131" s="4">
        <v>0.15</v>
      </c>
      <c r="K131" s="1">
        <v>850</v>
      </c>
      <c r="L131" s="1">
        <v>150</v>
      </c>
    </row>
    <row r="132" spans="1:12" x14ac:dyDescent="0.55000000000000004">
      <c r="A132" t="s">
        <v>72</v>
      </c>
      <c r="B132">
        <v>2021</v>
      </c>
      <c r="C132">
        <v>11</v>
      </c>
      <c r="D132" s="9">
        <v>44501</v>
      </c>
      <c r="E132">
        <v>30</v>
      </c>
      <c r="F132">
        <v>1</v>
      </c>
      <c r="G132" s="6">
        <v>30</v>
      </c>
      <c r="H132" s="1">
        <v>25</v>
      </c>
      <c r="I132" s="5">
        <v>750</v>
      </c>
      <c r="J132" s="4">
        <v>0.15</v>
      </c>
      <c r="K132" s="1">
        <v>637.5</v>
      </c>
      <c r="L132" s="1">
        <v>112.5</v>
      </c>
    </row>
    <row r="133" spans="1:12" x14ac:dyDescent="0.55000000000000004">
      <c r="A133" t="s">
        <v>72</v>
      </c>
      <c r="B133">
        <v>2021</v>
      </c>
      <c r="C133">
        <v>12</v>
      </c>
      <c r="D133" s="9">
        <v>44531</v>
      </c>
      <c r="E133">
        <v>40</v>
      </c>
      <c r="F133">
        <v>1</v>
      </c>
      <c r="G133" s="6">
        <v>40</v>
      </c>
      <c r="H133" s="1">
        <v>25</v>
      </c>
      <c r="I133" s="5">
        <v>1000</v>
      </c>
      <c r="J133" s="4">
        <v>0.15</v>
      </c>
      <c r="K133" s="1">
        <v>850</v>
      </c>
      <c r="L133" s="1">
        <v>150</v>
      </c>
    </row>
    <row r="134" spans="1:12" x14ac:dyDescent="0.55000000000000004">
      <c r="A134" t="s">
        <v>75</v>
      </c>
      <c r="B134">
        <v>2021</v>
      </c>
      <c r="C134">
        <v>1</v>
      </c>
      <c r="D134" s="9">
        <v>44197</v>
      </c>
      <c r="E134">
        <v>160</v>
      </c>
      <c r="F134">
        <v>1.5</v>
      </c>
      <c r="G134" s="6">
        <v>106.66666666666667</v>
      </c>
      <c r="H134" s="1">
        <v>45</v>
      </c>
      <c r="I134" s="5">
        <v>7200</v>
      </c>
      <c r="J134" s="4">
        <v>0.25</v>
      </c>
      <c r="K134" s="1">
        <v>5400</v>
      </c>
      <c r="L134" s="1">
        <v>1800</v>
      </c>
    </row>
    <row r="135" spans="1:12" x14ac:dyDescent="0.55000000000000004">
      <c r="A135" t="s">
        <v>75</v>
      </c>
      <c r="B135">
        <v>2021</v>
      </c>
      <c r="C135">
        <v>2</v>
      </c>
      <c r="D135" s="9">
        <v>44228</v>
      </c>
      <c r="E135">
        <v>130</v>
      </c>
      <c r="F135">
        <v>1</v>
      </c>
      <c r="G135" s="6">
        <v>130</v>
      </c>
      <c r="H135" s="1">
        <v>45</v>
      </c>
      <c r="I135" s="5">
        <v>5850</v>
      </c>
      <c r="J135" s="4">
        <v>0.25</v>
      </c>
      <c r="K135" s="1">
        <v>4387.5</v>
      </c>
      <c r="L135" s="1">
        <v>1462.5</v>
      </c>
    </row>
    <row r="136" spans="1:12" x14ac:dyDescent="0.55000000000000004">
      <c r="A136" t="s">
        <v>75</v>
      </c>
      <c r="B136">
        <v>2021</v>
      </c>
      <c r="C136">
        <v>3</v>
      </c>
      <c r="D136" s="9">
        <v>44256</v>
      </c>
      <c r="E136">
        <v>100</v>
      </c>
      <c r="F136">
        <v>1</v>
      </c>
      <c r="G136" s="6">
        <v>100</v>
      </c>
      <c r="H136" s="1">
        <v>45</v>
      </c>
      <c r="I136" s="5">
        <v>4500</v>
      </c>
      <c r="J136" s="4">
        <v>0.25</v>
      </c>
      <c r="K136" s="1">
        <v>3375</v>
      </c>
      <c r="L136" s="1">
        <v>1125</v>
      </c>
    </row>
    <row r="137" spans="1:12" x14ac:dyDescent="0.55000000000000004">
      <c r="A137" t="s">
        <v>75</v>
      </c>
      <c r="B137">
        <v>2021</v>
      </c>
      <c r="C137">
        <v>4</v>
      </c>
      <c r="D137" s="9">
        <v>44287</v>
      </c>
      <c r="E137">
        <v>60</v>
      </c>
      <c r="F137">
        <v>1</v>
      </c>
      <c r="G137" s="6">
        <v>60</v>
      </c>
      <c r="H137" s="1">
        <v>45</v>
      </c>
      <c r="I137" s="5">
        <v>2700</v>
      </c>
      <c r="J137" s="4">
        <v>0.25</v>
      </c>
      <c r="K137" s="1">
        <v>2025</v>
      </c>
      <c r="L137" s="1">
        <v>675</v>
      </c>
    </row>
    <row r="138" spans="1:12" x14ac:dyDescent="0.55000000000000004">
      <c r="A138" t="s">
        <v>75</v>
      </c>
      <c r="B138">
        <v>2021</v>
      </c>
      <c r="C138">
        <v>5</v>
      </c>
      <c r="D138" s="9">
        <v>44317</v>
      </c>
      <c r="E138">
        <v>110</v>
      </c>
      <c r="F138">
        <v>1.5</v>
      </c>
      <c r="G138" s="6">
        <v>73.333333333333329</v>
      </c>
      <c r="H138" s="1">
        <v>45</v>
      </c>
      <c r="I138" s="5">
        <v>4950</v>
      </c>
      <c r="J138" s="4">
        <v>0.25</v>
      </c>
      <c r="K138" s="1">
        <v>3712.5</v>
      </c>
      <c r="L138" s="1">
        <v>1237.5</v>
      </c>
    </row>
    <row r="139" spans="1:12" x14ac:dyDescent="0.55000000000000004">
      <c r="A139" t="s">
        <v>75</v>
      </c>
      <c r="B139">
        <v>2021</v>
      </c>
      <c r="C139">
        <v>6</v>
      </c>
      <c r="D139" s="9">
        <v>44348</v>
      </c>
      <c r="E139">
        <v>90</v>
      </c>
      <c r="F139">
        <v>1</v>
      </c>
      <c r="G139" s="6">
        <v>90</v>
      </c>
      <c r="H139" s="1">
        <v>45</v>
      </c>
      <c r="I139" s="5">
        <v>4050</v>
      </c>
      <c r="J139" s="4">
        <v>0.25</v>
      </c>
      <c r="K139" s="1">
        <v>3037.5</v>
      </c>
      <c r="L139" s="1">
        <v>1012.5</v>
      </c>
    </row>
    <row r="140" spans="1:12" x14ac:dyDescent="0.55000000000000004">
      <c r="A140" t="s">
        <v>75</v>
      </c>
      <c r="B140">
        <v>2021</v>
      </c>
      <c r="C140">
        <v>7</v>
      </c>
      <c r="D140" s="9">
        <v>44378</v>
      </c>
      <c r="E140">
        <v>120</v>
      </c>
      <c r="F140">
        <v>1</v>
      </c>
      <c r="G140" s="6">
        <v>120</v>
      </c>
      <c r="H140" s="1">
        <v>45</v>
      </c>
      <c r="I140" s="5">
        <v>5400</v>
      </c>
      <c r="J140" s="4">
        <v>0.25</v>
      </c>
      <c r="K140" s="1">
        <v>4050</v>
      </c>
      <c r="L140" s="1">
        <v>1350</v>
      </c>
    </row>
    <row r="141" spans="1:12" x14ac:dyDescent="0.55000000000000004">
      <c r="A141" t="s">
        <v>75</v>
      </c>
      <c r="B141">
        <v>2021</v>
      </c>
      <c r="C141">
        <v>8</v>
      </c>
      <c r="D141" s="9">
        <v>44409</v>
      </c>
      <c r="E141">
        <v>120</v>
      </c>
      <c r="F141">
        <v>1.5</v>
      </c>
      <c r="G141" s="6">
        <v>80</v>
      </c>
      <c r="H141" s="1">
        <v>45</v>
      </c>
      <c r="I141" s="5">
        <v>5400</v>
      </c>
      <c r="J141" s="4">
        <v>0.25</v>
      </c>
      <c r="K141" s="1">
        <v>4050</v>
      </c>
      <c r="L141" s="1">
        <v>1350</v>
      </c>
    </row>
    <row r="142" spans="1:12" x14ac:dyDescent="0.55000000000000004">
      <c r="A142" t="s">
        <v>75</v>
      </c>
      <c r="B142">
        <v>2021</v>
      </c>
      <c r="C142">
        <v>9</v>
      </c>
      <c r="D142" s="9">
        <v>44440</v>
      </c>
      <c r="E142">
        <v>40</v>
      </c>
      <c r="F142">
        <v>1</v>
      </c>
      <c r="G142" s="6">
        <v>40</v>
      </c>
      <c r="H142" s="1">
        <v>45</v>
      </c>
      <c r="I142" s="5">
        <v>1800</v>
      </c>
      <c r="J142" s="4">
        <v>0.25</v>
      </c>
      <c r="K142" s="1">
        <v>1350</v>
      </c>
      <c r="L142" s="1">
        <v>450</v>
      </c>
    </row>
    <row r="143" spans="1:12" x14ac:dyDescent="0.55000000000000004">
      <c r="A143" t="s">
        <v>75</v>
      </c>
      <c r="B143">
        <v>2021</v>
      </c>
      <c r="C143">
        <v>10</v>
      </c>
      <c r="D143" s="9">
        <v>44470</v>
      </c>
      <c r="E143">
        <v>20</v>
      </c>
      <c r="F143">
        <v>2</v>
      </c>
      <c r="G143" s="6">
        <v>10</v>
      </c>
      <c r="H143" s="1">
        <v>45</v>
      </c>
      <c r="I143" s="5">
        <v>900</v>
      </c>
      <c r="J143" s="4">
        <v>0.25</v>
      </c>
      <c r="K143" s="1">
        <v>675</v>
      </c>
      <c r="L143" s="1">
        <v>225</v>
      </c>
    </row>
    <row r="144" spans="1:12" x14ac:dyDescent="0.55000000000000004">
      <c r="A144" t="s">
        <v>75</v>
      </c>
      <c r="B144">
        <v>2021</v>
      </c>
      <c r="C144">
        <v>11</v>
      </c>
      <c r="D144" s="9">
        <v>44501</v>
      </c>
      <c r="E144">
        <v>130</v>
      </c>
      <c r="F144">
        <v>1.5</v>
      </c>
      <c r="G144" s="6">
        <v>86.666666666666671</v>
      </c>
      <c r="H144" s="1">
        <v>45</v>
      </c>
      <c r="I144" s="5">
        <v>5850</v>
      </c>
      <c r="J144" s="4">
        <v>0.25</v>
      </c>
      <c r="K144" s="1">
        <v>4387.5</v>
      </c>
      <c r="L144" s="1">
        <v>1462.5</v>
      </c>
    </row>
    <row r="145" spans="1:12" x14ac:dyDescent="0.55000000000000004">
      <c r="A145" t="s">
        <v>75</v>
      </c>
      <c r="B145">
        <v>2021</v>
      </c>
      <c r="C145">
        <v>12</v>
      </c>
      <c r="D145" s="9">
        <v>44531</v>
      </c>
      <c r="E145">
        <v>30</v>
      </c>
      <c r="F145">
        <v>1</v>
      </c>
      <c r="G145" s="6">
        <v>30</v>
      </c>
      <c r="H145" s="1">
        <v>45</v>
      </c>
      <c r="I145" s="5">
        <v>1350</v>
      </c>
      <c r="J145" s="4">
        <v>0.25</v>
      </c>
      <c r="K145" s="1">
        <v>1012.5</v>
      </c>
      <c r="L145" s="1">
        <v>337.5</v>
      </c>
    </row>
    <row r="146" spans="1:12" x14ac:dyDescent="0.55000000000000004">
      <c r="A146" t="s">
        <v>78</v>
      </c>
      <c r="B146">
        <v>2021</v>
      </c>
      <c r="C146">
        <v>1</v>
      </c>
      <c r="D146" s="9">
        <v>44197</v>
      </c>
      <c r="E146">
        <v>110</v>
      </c>
      <c r="F146">
        <v>1.5</v>
      </c>
      <c r="G146" s="6">
        <v>73.333333333333329</v>
      </c>
      <c r="H146" s="1">
        <v>25</v>
      </c>
      <c r="I146" s="5">
        <v>2750</v>
      </c>
      <c r="J146" s="4">
        <v>0.15</v>
      </c>
      <c r="K146" s="1">
        <v>2337.5</v>
      </c>
      <c r="L146" s="1">
        <v>412.5</v>
      </c>
    </row>
    <row r="147" spans="1:12" x14ac:dyDescent="0.55000000000000004">
      <c r="A147" t="s">
        <v>78</v>
      </c>
      <c r="B147">
        <v>2021</v>
      </c>
      <c r="C147">
        <v>2</v>
      </c>
      <c r="D147" s="9">
        <v>44228</v>
      </c>
      <c r="E147">
        <v>80</v>
      </c>
      <c r="F147">
        <v>2</v>
      </c>
      <c r="G147" s="6">
        <v>40</v>
      </c>
      <c r="H147" s="1">
        <v>25</v>
      </c>
      <c r="I147" s="5">
        <v>2000</v>
      </c>
      <c r="J147" s="4">
        <v>0.15</v>
      </c>
      <c r="K147" s="1">
        <v>1700</v>
      </c>
      <c r="L147" s="1">
        <v>300</v>
      </c>
    </row>
    <row r="148" spans="1:12" x14ac:dyDescent="0.55000000000000004">
      <c r="A148" t="s">
        <v>78</v>
      </c>
      <c r="B148">
        <v>2021</v>
      </c>
      <c r="C148">
        <v>3</v>
      </c>
      <c r="D148" s="9">
        <v>44256</v>
      </c>
      <c r="E148">
        <v>110</v>
      </c>
      <c r="F148">
        <v>1</v>
      </c>
      <c r="G148" s="6">
        <v>110</v>
      </c>
      <c r="H148" s="1">
        <v>25</v>
      </c>
      <c r="I148" s="5">
        <v>2750</v>
      </c>
      <c r="J148" s="4">
        <v>0.15</v>
      </c>
      <c r="K148" s="1">
        <v>2337.5</v>
      </c>
      <c r="L148" s="1">
        <v>412.5</v>
      </c>
    </row>
    <row r="149" spans="1:12" x14ac:dyDescent="0.55000000000000004">
      <c r="A149" t="s">
        <v>78</v>
      </c>
      <c r="B149">
        <v>2021</v>
      </c>
      <c r="C149">
        <v>4</v>
      </c>
      <c r="D149" s="9">
        <v>44287</v>
      </c>
      <c r="E149">
        <v>160</v>
      </c>
      <c r="F149">
        <v>1</v>
      </c>
      <c r="G149" s="6">
        <v>160</v>
      </c>
      <c r="H149" s="1">
        <v>25</v>
      </c>
      <c r="I149" s="5">
        <v>4000</v>
      </c>
      <c r="J149" s="4">
        <v>0.15</v>
      </c>
      <c r="K149" s="1">
        <v>3400</v>
      </c>
      <c r="L149" s="1">
        <v>600</v>
      </c>
    </row>
    <row r="150" spans="1:12" x14ac:dyDescent="0.55000000000000004">
      <c r="A150" t="s">
        <v>78</v>
      </c>
      <c r="B150">
        <v>2021</v>
      </c>
      <c r="C150">
        <v>5</v>
      </c>
      <c r="D150" s="9">
        <v>44317</v>
      </c>
      <c r="E150">
        <v>60</v>
      </c>
      <c r="F150">
        <v>1.5</v>
      </c>
      <c r="G150" s="6">
        <v>40</v>
      </c>
      <c r="H150" s="1">
        <v>25</v>
      </c>
      <c r="I150" s="5">
        <v>1500</v>
      </c>
      <c r="J150" s="4">
        <v>0.15</v>
      </c>
      <c r="K150" s="1">
        <v>1275</v>
      </c>
      <c r="L150" s="1">
        <v>225</v>
      </c>
    </row>
    <row r="151" spans="1:12" x14ac:dyDescent="0.55000000000000004">
      <c r="A151" t="s">
        <v>78</v>
      </c>
      <c r="B151">
        <v>2021</v>
      </c>
      <c r="C151">
        <v>6</v>
      </c>
      <c r="D151" s="9">
        <v>44348</v>
      </c>
      <c r="E151">
        <v>130</v>
      </c>
      <c r="F151">
        <v>1.5</v>
      </c>
      <c r="G151" s="6">
        <v>86.666666666666671</v>
      </c>
      <c r="H151" s="1">
        <v>25</v>
      </c>
      <c r="I151" s="5">
        <v>3250</v>
      </c>
      <c r="J151" s="4">
        <v>0.15</v>
      </c>
      <c r="K151" s="1">
        <v>2762.5</v>
      </c>
      <c r="L151" s="1">
        <v>487.5</v>
      </c>
    </row>
    <row r="152" spans="1:12" x14ac:dyDescent="0.55000000000000004">
      <c r="A152" t="s">
        <v>78</v>
      </c>
      <c r="B152">
        <v>2021</v>
      </c>
      <c r="C152">
        <v>7</v>
      </c>
      <c r="D152" s="9">
        <v>44378</v>
      </c>
      <c r="E152">
        <v>90</v>
      </c>
      <c r="F152">
        <v>1</v>
      </c>
      <c r="G152" s="6">
        <v>90</v>
      </c>
      <c r="H152" s="1">
        <v>25</v>
      </c>
      <c r="I152" s="5">
        <v>2250</v>
      </c>
      <c r="J152" s="4">
        <v>0.15</v>
      </c>
      <c r="K152" s="1">
        <v>1912.5</v>
      </c>
      <c r="L152" s="1">
        <v>337.5</v>
      </c>
    </row>
    <row r="153" spans="1:12" x14ac:dyDescent="0.55000000000000004">
      <c r="A153" t="s">
        <v>78</v>
      </c>
      <c r="B153">
        <v>2021</v>
      </c>
      <c r="C153">
        <v>8</v>
      </c>
      <c r="D153" s="9">
        <v>44409</v>
      </c>
      <c r="E153">
        <v>100</v>
      </c>
      <c r="F153">
        <v>2</v>
      </c>
      <c r="G153" s="6">
        <v>50</v>
      </c>
      <c r="H153" s="1">
        <v>25</v>
      </c>
      <c r="I153" s="5">
        <v>2500</v>
      </c>
      <c r="J153" s="4">
        <v>0.15</v>
      </c>
      <c r="K153" s="1">
        <v>2125</v>
      </c>
      <c r="L153" s="1">
        <v>375</v>
      </c>
    </row>
    <row r="154" spans="1:12" x14ac:dyDescent="0.55000000000000004">
      <c r="A154" t="s">
        <v>78</v>
      </c>
      <c r="B154">
        <v>2021</v>
      </c>
      <c r="C154">
        <v>9</v>
      </c>
      <c r="D154" s="9">
        <v>44440</v>
      </c>
      <c r="E154">
        <v>30</v>
      </c>
      <c r="F154">
        <v>1</v>
      </c>
      <c r="G154" s="6">
        <v>30</v>
      </c>
      <c r="H154" s="1">
        <v>25</v>
      </c>
      <c r="I154" s="5">
        <v>750</v>
      </c>
      <c r="J154" s="4">
        <v>0.15</v>
      </c>
      <c r="K154" s="1">
        <v>637.5</v>
      </c>
      <c r="L154" s="1">
        <v>112.5</v>
      </c>
    </row>
    <row r="155" spans="1:12" x14ac:dyDescent="0.55000000000000004">
      <c r="A155" t="s">
        <v>78</v>
      </c>
      <c r="B155">
        <v>2021</v>
      </c>
      <c r="C155">
        <v>10</v>
      </c>
      <c r="D155" s="9">
        <v>44470</v>
      </c>
      <c r="E155">
        <v>40</v>
      </c>
      <c r="F155">
        <v>1</v>
      </c>
      <c r="G155" s="6">
        <v>40</v>
      </c>
      <c r="H155" s="1">
        <v>25</v>
      </c>
      <c r="I155" s="5">
        <v>1000</v>
      </c>
      <c r="J155" s="4">
        <v>0.15</v>
      </c>
      <c r="K155" s="1">
        <v>850</v>
      </c>
      <c r="L155" s="1">
        <v>150</v>
      </c>
    </row>
    <row r="156" spans="1:12" x14ac:dyDescent="0.55000000000000004">
      <c r="A156" t="s">
        <v>78</v>
      </c>
      <c r="B156">
        <v>2021</v>
      </c>
      <c r="C156">
        <v>11</v>
      </c>
      <c r="D156" s="9">
        <v>44501</v>
      </c>
      <c r="E156">
        <v>70</v>
      </c>
      <c r="F156">
        <v>1.5</v>
      </c>
      <c r="G156" s="6">
        <v>46.666666666666664</v>
      </c>
      <c r="H156" s="1">
        <v>25</v>
      </c>
      <c r="I156" s="5">
        <v>1750</v>
      </c>
      <c r="J156" s="4">
        <v>0.15</v>
      </c>
      <c r="K156" s="1">
        <v>1487.5</v>
      </c>
      <c r="L156" s="1">
        <v>262.5</v>
      </c>
    </row>
    <row r="157" spans="1:12" x14ac:dyDescent="0.55000000000000004">
      <c r="A157" t="s">
        <v>78</v>
      </c>
      <c r="B157">
        <v>2021</v>
      </c>
      <c r="C157">
        <v>12</v>
      </c>
      <c r="D157" s="9">
        <v>44531</v>
      </c>
      <c r="E157">
        <v>140</v>
      </c>
      <c r="F157">
        <v>2</v>
      </c>
      <c r="G157" s="6">
        <v>70</v>
      </c>
      <c r="H157" s="1">
        <v>25</v>
      </c>
      <c r="I157" s="5">
        <v>3500</v>
      </c>
      <c r="J157" s="4">
        <v>0.15</v>
      </c>
      <c r="K157" s="1">
        <v>2975</v>
      </c>
      <c r="L157" s="1">
        <v>525</v>
      </c>
    </row>
    <row r="158" spans="1:12" x14ac:dyDescent="0.55000000000000004">
      <c r="A158" t="s">
        <v>80</v>
      </c>
      <c r="B158">
        <v>2021</v>
      </c>
      <c r="C158">
        <v>1</v>
      </c>
      <c r="D158" s="9">
        <v>44197</v>
      </c>
      <c r="E158">
        <v>60</v>
      </c>
      <c r="F158">
        <v>1.5</v>
      </c>
      <c r="G158" s="6">
        <v>40</v>
      </c>
      <c r="H158" s="1">
        <v>45</v>
      </c>
      <c r="I158" s="5">
        <v>2700</v>
      </c>
      <c r="J158" s="4">
        <v>0.25</v>
      </c>
      <c r="K158" s="1">
        <v>2025</v>
      </c>
      <c r="L158" s="1">
        <v>675</v>
      </c>
    </row>
    <row r="159" spans="1:12" x14ac:dyDescent="0.55000000000000004">
      <c r="A159" t="s">
        <v>80</v>
      </c>
      <c r="B159">
        <v>2021</v>
      </c>
      <c r="C159">
        <v>2</v>
      </c>
      <c r="D159" s="9">
        <v>44228</v>
      </c>
      <c r="E159">
        <v>30</v>
      </c>
      <c r="F159">
        <v>1</v>
      </c>
      <c r="G159" s="6">
        <v>30</v>
      </c>
      <c r="H159" s="1">
        <v>45</v>
      </c>
      <c r="I159" s="5">
        <v>1350</v>
      </c>
      <c r="J159" s="4">
        <v>0.25</v>
      </c>
      <c r="K159" s="1">
        <v>1012.5</v>
      </c>
      <c r="L159" s="1">
        <v>337.5</v>
      </c>
    </row>
    <row r="160" spans="1:12" x14ac:dyDescent="0.55000000000000004">
      <c r="A160" t="s">
        <v>80</v>
      </c>
      <c r="B160">
        <v>2021</v>
      </c>
      <c r="C160">
        <v>3</v>
      </c>
      <c r="D160" s="9">
        <v>44256</v>
      </c>
      <c r="E160">
        <v>160</v>
      </c>
      <c r="F160">
        <v>1.5</v>
      </c>
      <c r="G160" s="6">
        <v>106.66666666666667</v>
      </c>
      <c r="H160" s="1">
        <v>45</v>
      </c>
      <c r="I160" s="5">
        <v>7200</v>
      </c>
      <c r="J160" s="4">
        <v>0.25</v>
      </c>
      <c r="K160" s="1">
        <v>5400</v>
      </c>
      <c r="L160" s="1">
        <v>1800</v>
      </c>
    </row>
    <row r="161" spans="1:12" x14ac:dyDescent="0.55000000000000004">
      <c r="A161" t="s">
        <v>80</v>
      </c>
      <c r="B161">
        <v>2021</v>
      </c>
      <c r="C161">
        <v>4</v>
      </c>
      <c r="D161" s="9">
        <v>44287</v>
      </c>
      <c r="E161">
        <v>120</v>
      </c>
      <c r="F161">
        <v>2</v>
      </c>
      <c r="G161" s="6">
        <v>60</v>
      </c>
      <c r="H161" s="1">
        <v>45</v>
      </c>
      <c r="I161" s="5">
        <v>5400</v>
      </c>
      <c r="J161" s="4">
        <v>0.25</v>
      </c>
      <c r="K161" s="1">
        <v>4050</v>
      </c>
      <c r="L161" s="1">
        <v>1350</v>
      </c>
    </row>
    <row r="162" spans="1:12" x14ac:dyDescent="0.55000000000000004">
      <c r="A162" t="s">
        <v>80</v>
      </c>
      <c r="B162">
        <v>2021</v>
      </c>
      <c r="C162">
        <v>5</v>
      </c>
      <c r="D162" s="9">
        <v>44317</v>
      </c>
      <c r="E162">
        <v>20</v>
      </c>
      <c r="F162">
        <v>2</v>
      </c>
      <c r="G162" s="6">
        <v>10</v>
      </c>
      <c r="H162" s="1">
        <v>45</v>
      </c>
      <c r="I162" s="5">
        <v>900</v>
      </c>
      <c r="J162" s="4">
        <v>0.25</v>
      </c>
      <c r="K162" s="1">
        <v>675</v>
      </c>
      <c r="L162" s="1">
        <v>225</v>
      </c>
    </row>
    <row r="163" spans="1:12" x14ac:dyDescent="0.55000000000000004">
      <c r="A163" t="s">
        <v>80</v>
      </c>
      <c r="B163">
        <v>2021</v>
      </c>
      <c r="C163">
        <v>6</v>
      </c>
      <c r="D163" s="9">
        <v>44348</v>
      </c>
      <c r="E163">
        <v>160</v>
      </c>
      <c r="F163">
        <v>2</v>
      </c>
      <c r="G163" s="6">
        <v>80</v>
      </c>
      <c r="H163" s="1">
        <v>45</v>
      </c>
      <c r="I163" s="5">
        <v>7200</v>
      </c>
      <c r="J163" s="4">
        <v>0.25</v>
      </c>
      <c r="K163" s="1">
        <v>5400</v>
      </c>
      <c r="L163" s="1">
        <v>1800</v>
      </c>
    </row>
    <row r="164" spans="1:12" x14ac:dyDescent="0.55000000000000004">
      <c r="A164" t="s">
        <v>80</v>
      </c>
      <c r="B164">
        <v>2021</v>
      </c>
      <c r="C164">
        <v>7</v>
      </c>
      <c r="D164" s="9">
        <v>44378</v>
      </c>
      <c r="E164">
        <v>100</v>
      </c>
      <c r="F164">
        <v>1.5</v>
      </c>
      <c r="G164" s="6">
        <v>66.666666666666671</v>
      </c>
      <c r="H164" s="1">
        <v>45</v>
      </c>
      <c r="I164" s="5">
        <v>4500</v>
      </c>
      <c r="J164" s="4">
        <v>0.25</v>
      </c>
      <c r="K164" s="1">
        <v>3375</v>
      </c>
      <c r="L164" s="1">
        <v>1125</v>
      </c>
    </row>
    <row r="165" spans="1:12" x14ac:dyDescent="0.55000000000000004">
      <c r="A165" t="s">
        <v>80</v>
      </c>
      <c r="B165">
        <v>2021</v>
      </c>
      <c r="C165">
        <v>8</v>
      </c>
      <c r="D165" s="9">
        <v>44409</v>
      </c>
      <c r="E165">
        <v>140</v>
      </c>
      <c r="F165">
        <v>2</v>
      </c>
      <c r="G165" s="6">
        <v>70</v>
      </c>
      <c r="H165" s="1">
        <v>45</v>
      </c>
      <c r="I165" s="5">
        <v>6300</v>
      </c>
      <c r="J165" s="4">
        <v>0.25</v>
      </c>
      <c r="K165" s="1">
        <v>4725</v>
      </c>
      <c r="L165" s="1">
        <v>1575</v>
      </c>
    </row>
    <row r="166" spans="1:12" x14ac:dyDescent="0.55000000000000004">
      <c r="A166" t="s">
        <v>80</v>
      </c>
      <c r="B166">
        <v>2021</v>
      </c>
      <c r="C166">
        <v>9</v>
      </c>
      <c r="D166" s="9">
        <v>44440</v>
      </c>
      <c r="E166">
        <v>40</v>
      </c>
      <c r="F166">
        <v>1</v>
      </c>
      <c r="G166" s="6">
        <v>40</v>
      </c>
      <c r="H166" s="1">
        <v>45</v>
      </c>
      <c r="I166" s="5">
        <v>1800</v>
      </c>
      <c r="J166" s="4">
        <v>0.25</v>
      </c>
      <c r="K166" s="1">
        <v>1350</v>
      </c>
      <c r="L166" s="1">
        <v>450</v>
      </c>
    </row>
    <row r="167" spans="1:12" x14ac:dyDescent="0.55000000000000004">
      <c r="A167" t="s">
        <v>80</v>
      </c>
      <c r="B167">
        <v>2021</v>
      </c>
      <c r="C167">
        <v>10</v>
      </c>
      <c r="D167" s="9">
        <v>44470</v>
      </c>
      <c r="E167">
        <v>140</v>
      </c>
      <c r="F167">
        <v>2</v>
      </c>
      <c r="G167" s="6">
        <v>70</v>
      </c>
      <c r="H167" s="1">
        <v>45</v>
      </c>
      <c r="I167" s="5">
        <v>6300</v>
      </c>
      <c r="J167" s="4">
        <v>0.25</v>
      </c>
      <c r="K167" s="1">
        <v>4725</v>
      </c>
      <c r="L167" s="1">
        <v>1575</v>
      </c>
    </row>
    <row r="168" spans="1:12" x14ac:dyDescent="0.55000000000000004">
      <c r="A168" t="s">
        <v>80</v>
      </c>
      <c r="B168">
        <v>2021</v>
      </c>
      <c r="C168">
        <v>11</v>
      </c>
      <c r="D168" s="9">
        <v>44501</v>
      </c>
      <c r="E168">
        <v>120</v>
      </c>
      <c r="F168">
        <v>1.5</v>
      </c>
      <c r="G168" s="6">
        <v>80</v>
      </c>
      <c r="H168" s="1">
        <v>45</v>
      </c>
      <c r="I168" s="5">
        <v>5400</v>
      </c>
      <c r="J168" s="4">
        <v>0.25</v>
      </c>
      <c r="K168" s="1">
        <v>4050</v>
      </c>
      <c r="L168" s="1">
        <v>1350</v>
      </c>
    </row>
    <row r="169" spans="1:12" x14ac:dyDescent="0.55000000000000004">
      <c r="A169" t="s">
        <v>80</v>
      </c>
      <c r="B169">
        <v>2021</v>
      </c>
      <c r="C169">
        <v>12</v>
      </c>
      <c r="D169" s="9">
        <v>44531</v>
      </c>
      <c r="E169">
        <v>110</v>
      </c>
      <c r="F169">
        <v>1</v>
      </c>
      <c r="G169" s="6">
        <v>110</v>
      </c>
      <c r="H169" s="1">
        <v>45</v>
      </c>
      <c r="I169" s="5">
        <v>4950</v>
      </c>
      <c r="J169" s="4">
        <v>0.25</v>
      </c>
      <c r="K169" s="1">
        <v>3712.5</v>
      </c>
      <c r="L169" s="1">
        <v>1237.5</v>
      </c>
    </row>
    <row r="170" spans="1:12" x14ac:dyDescent="0.55000000000000004">
      <c r="A170" t="s">
        <v>82</v>
      </c>
      <c r="B170">
        <v>2021</v>
      </c>
      <c r="C170">
        <v>1</v>
      </c>
      <c r="D170" s="9">
        <v>44197</v>
      </c>
      <c r="E170">
        <v>70</v>
      </c>
      <c r="F170">
        <v>1</v>
      </c>
      <c r="G170" s="6">
        <v>70</v>
      </c>
      <c r="H170" s="1">
        <v>25</v>
      </c>
      <c r="I170" s="5">
        <v>1750</v>
      </c>
      <c r="J170" s="4">
        <v>0.15</v>
      </c>
      <c r="K170" s="1">
        <v>1487.5</v>
      </c>
      <c r="L170" s="1">
        <v>262.5</v>
      </c>
    </row>
    <row r="171" spans="1:12" x14ac:dyDescent="0.55000000000000004">
      <c r="A171" t="s">
        <v>82</v>
      </c>
      <c r="B171">
        <v>2021</v>
      </c>
      <c r="C171">
        <v>2</v>
      </c>
      <c r="D171" s="9">
        <v>44228</v>
      </c>
      <c r="E171">
        <v>20</v>
      </c>
      <c r="F171">
        <v>1</v>
      </c>
      <c r="G171" s="6">
        <v>20</v>
      </c>
      <c r="H171" s="1">
        <v>25</v>
      </c>
      <c r="I171" s="5">
        <v>500</v>
      </c>
      <c r="J171" s="4">
        <v>0.15</v>
      </c>
      <c r="K171" s="1">
        <v>425</v>
      </c>
      <c r="L171" s="1">
        <v>75</v>
      </c>
    </row>
    <row r="172" spans="1:12" x14ac:dyDescent="0.55000000000000004">
      <c r="A172" t="s">
        <v>82</v>
      </c>
      <c r="B172">
        <v>2021</v>
      </c>
      <c r="C172">
        <v>3</v>
      </c>
      <c r="D172" s="9">
        <v>44256</v>
      </c>
      <c r="E172">
        <v>60</v>
      </c>
      <c r="F172">
        <v>2</v>
      </c>
      <c r="G172" s="6">
        <v>30</v>
      </c>
      <c r="H172" s="1">
        <v>25</v>
      </c>
      <c r="I172" s="5">
        <v>1500</v>
      </c>
      <c r="J172" s="4">
        <v>0.15</v>
      </c>
      <c r="K172" s="1">
        <v>1275</v>
      </c>
      <c r="L172" s="1">
        <v>225</v>
      </c>
    </row>
    <row r="173" spans="1:12" x14ac:dyDescent="0.55000000000000004">
      <c r="A173" t="s">
        <v>82</v>
      </c>
      <c r="B173">
        <v>2021</v>
      </c>
      <c r="C173">
        <v>4</v>
      </c>
      <c r="D173" s="9">
        <v>44287</v>
      </c>
      <c r="E173">
        <v>30</v>
      </c>
      <c r="F173">
        <v>1</v>
      </c>
      <c r="G173" s="6">
        <v>30</v>
      </c>
      <c r="H173" s="1">
        <v>25</v>
      </c>
      <c r="I173" s="5">
        <v>750</v>
      </c>
      <c r="J173" s="4">
        <v>0.15</v>
      </c>
      <c r="K173" s="1">
        <v>637.5</v>
      </c>
      <c r="L173" s="1">
        <v>112.5</v>
      </c>
    </row>
    <row r="174" spans="1:12" x14ac:dyDescent="0.55000000000000004">
      <c r="A174" t="s">
        <v>82</v>
      </c>
      <c r="B174">
        <v>2021</v>
      </c>
      <c r="C174">
        <v>5</v>
      </c>
      <c r="D174" s="9">
        <v>44317</v>
      </c>
      <c r="E174">
        <v>50</v>
      </c>
      <c r="F174">
        <v>2</v>
      </c>
      <c r="G174" s="6">
        <v>25</v>
      </c>
      <c r="H174" s="1">
        <v>25</v>
      </c>
      <c r="I174" s="5">
        <v>1250</v>
      </c>
      <c r="J174" s="4">
        <v>0.15</v>
      </c>
      <c r="K174" s="1">
        <v>1062.5</v>
      </c>
      <c r="L174" s="1">
        <v>187.5</v>
      </c>
    </row>
    <row r="175" spans="1:12" x14ac:dyDescent="0.55000000000000004">
      <c r="A175" t="s">
        <v>82</v>
      </c>
      <c r="B175">
        <v>2021</v>
      </c>
      <c r="C175">
        <v>6</v>
      </c>
      <c r="D175" s="9">
        <v>44348</v>
      </c>
      <c r="E175">
        <v>40</v>
      </c>
      <c r="F175">
        <v>2</v>
      </c>
      <c r="G175" s="6">
        <v>20</v>
      </c>
      <c r="H175" s="1">
        <v>25</v>
      </c>
      <c r="I175" s="5">
        <v>1000</v>
      </c>
      <c r="J175" s="4">
        <v>0.15</v>
      </c>
      <c r="K175" s="1">
        <v>850</v>
      </c>
      <c r="L175" s="1">
        <v>150</v>
      </c>
    </row>
    <row r="176" spans="1:12" x14ac:dyDescent="0.55000000000000004">
      <c r="A176" t="s">
        <v>82</v>
      </c>
      <c r="B176">
        <v>2021</v>
      </c>
      <c r="C176">
        <v>7</v>
      </c>
      <c r="D176" s="9">
        <v>44378</v>
      </c>
      <c r="E176">
        <v>30</v>
      </c>
      <c r="F176">
        <v>2</v>
      </c>
      <c r="G176" s="6">
        <v>15</v>
      </c>
      <c r="H176" s="1">
        <v>25</v>
      </c>
      <c r="I176" s="5">
        <v>750</v>
      </c>
      <c r="J176" s="4">
        <v>0.15</v>
      </c>
      <c r="K176" s="1">
        <v>637.5</v>
      </c>
      <c r="L176" s="1">
        <v>112.5</v>
      </c>
    </row>
    <row r="177" spans="1:12" x14ac:dyDescent="0.55000000000000004">
      <c r="A177" t="s">
        <v>82</v>
      </c>
      <c r="B177">
        <v>2021</v>
      </c>
      <c r="C177">
        <v>8</v>
      </c>
      <c r="D177" s="9">
        <v>44409</v>
      </c>
      <c r="E177">
        <v>90</v>
      </c>
      <c r="F177">
        <v>1</v>
      </c>
      <c r="G177" s="6">
        <v>90</v>
      </c>
      <c r="H177" s="1">
        <v>25</v>
      </c>
      <c r="I177" s="5">
        <v>2250</v>
      </c>
      <c r="J177" s="4">
        <v>0.15</v>
      </c>
      <c r="K177" s="1">
        <v>1912.5</v>
      </c>
      <c r="L177" s="1">
        <v>337.5</v>
      </c>
    </row>
    <row r="178" spans="1:12" x14ac:dyDescent="0.55000000000000004">
      <c r="A178" t="s">
        <v>82</v>
      </c>
      <c r="B178">
        <v>2021</v>
      </c>
      <c r="C178">
        <v>9</v>
      </c>
      <c r="D178" s="9">
        <v>44440</v>
      </c>
      <c r="E178">
        <v>110</v>
      </c>
      <c r="F178">
        <v>1</v>
      </c>
      <c r="G178" s="6">
        <v>110</v>
      </c>
      <c r="H178" s="1">
        <v>25</v>
      </c>
      <c r="I178" s="5">
        <v>2750</v>
      </c>
      <c r="J178" s="4">
        <v>0.15</v>
      </c>
      <c r="K178" s="1">
        <v>2337.5</v>
      </c>
      <c r="L178" s="1">
        <v>412.5</v>
      </c>
    </row>
    <row r="179" spans="1:12" x14ac:dyDescent="0.55000000000000004">
      <c r="A179" t="s">
        <v>82</v>
      </c>
      <c r="B179">
        <v>2021</v>
      </c>
      <c r="C179">
        <v>10</v>
      </c>
      <c r="D179" s="9">
        <v>44470</v>
      </c>
      <c r="E179">
        <v>90</v>
      </c>
      <c r="F179">
        <v>1</v>
      </c>
      <c r="G179" s="6">
        <v>90</v>
      </c>
      <c r="H179" s="1">
        <v>25</v>
      </c>
      <c r="I179" s="5">
        <v>2250</v>
      </c>
      <c r="J179" s="4">
        <v>0.15</v>
      </c>
      <c r="K179" s="1">
        <v>1912.5</v>
      </c>
      <c r="L179" s="1">
        <v>337.5</v>
      </c>
    </row>
    <row r="180" spans="1:12" x14ac:dyDescent="0.55000000000000004">
      <c r="A180" t="s">
        <v>82</v>
      </c>
      <c r="B180">
        <v>2021</v>
      </c>
      <c r="C180">
        <v>11</v>
      </c>
      <c r="D180" s="9">
        <v>44501</v>
      </c>
      <c r="E180">
        <v>120</v>
      </c>
      <c r="F180">
        <v>1</v>
      </c>
      <c r="G180" s="6">
        <v>120</v>
      </c>
      <c r="H180" s="1">
        <v>25</v>
      </c>
      <c r="I180" s="5">
        <v>3000</v>
      </c>
      <c r="J180" s="4">
        <v>0.15</v>
      </c>
      <c r="K180" s="1">
        <v>2550</v>
      </c>
      <c r="L180" s="1">
        <v>450</v>
      </c>
    </row>
    <row r="181" spans="1:12" x14ac:dyDescent="0.55000000000000004">
      <c r="A181" t="s">
        <v>82</v>
      </c>
      <c r="B181">
        <v>2021</v>
      </c>
      <c r="C181">
        <v>12</v>
      </c>
      <c r="D181" s="9">
        <v>44531</v>
      </c>
      <c r="E181">
        <v>120</v>
      </c>
      <c r="F181">
        <v>1.5</v>
      </c>
      <c r="G181" s="6">
        <v>80</v>
      </c>
      <c r="H181" s="1">
        <v>25</v>
      </c>
      <c r="I181" s="5">
        <v>3000</v>
      </c>
      <c r="J181" s="4">
        <v>0.15</v>
      </c>
      <c r="K181" s="1">
        <v>2550</v>
      </c>
      <c r="L181" s="1">
        <v>450</v>
      </c>
    </row>
    <row r="182" spans="1:12" x14ac:dyDescent="0.55000000000000004">
      <c r="A182" t="s">
        <v>84</v>
      </c>
      <c r="B182">
        <v>2021</v>
      </c>
      <c r="C182">
        <v>1</v>
      </c>
      <c r="D182" s="9">
        <v>44197</v>
      </c>
      <c r="E182">
        <v>30</v>
      </c>
      <c r="F182">
        <v>2</v>
      </c>
      <c r="G182" s="6">
        <v>15</v>
      </c>
      <c r="H182" s="1">
        <v>25</v>
      </c>
      <c r="I182" s="5">
        <v>750</v>
      </c>
      <c r="J182" s="4">
        <v>0.15</v>
      </c>
      <c r="K182" s="1">
        <v>637.5</v>
      </c>
      <c r="L182" s="1">
        <v>112.5</v>
      </c>
    </row>
    <row r="183" spans="1:12" x14ac:dyDescent="0.55000000000000004">
      <c r="A183" t="s">
        <v>84</v>
      </c>
      <c r="B183">
        <v>2021</v>
      </c>
      <c r="C183">
        <v>2</v>
      </c>
      <c r="D183" s="9">
        <v>44228</v>
      </c>
      <c r="E183">
        <v>120</v>
      </c>
      <c r="F183">
        <v>1</v>
      </c>
      <c r="G183" s="6">
        <v>120</v>
      </c>
      <c r="H183" s="1">
        <v>25</v>
      </c>
      <c r="I183" s="5">
        <v>3000</v>
      </c>
      <c r="J183" s="4">
        <v>0.15</v>
      </c>
      <c r="K183" s="1">
        <v>2550</v>
      </c>
      <c r="L183" s="1">
        <v>450</v>
      </c>
    </row>
    <row r="184" spans="1:12" x14ac:dyDescent="0.55000000000000004">
      <c r="A184" t="s">
        <v>84</v>
      </c>
      <c r="B184">
        <v>2021</v>
      </c>
      <c r="C184">
        <v>3</v>
      </c>
      <c r="D184" s="9">
        <v>44256</v>
      </c>
      <c r="E184">
        <v>90</v>
      </c>
      <c r="F184">
        <v>1.5</v>
      </c>
      <c r="G184" s="6">
        <v>60</v>
      </c>
      <c r="H184" s="1">
        <v>25</v>
      </c>
      <c r="I184" s="5">
        <v>2250</v>
      </c>
      <c r="J184" s="4">
        <v>0.15</v>
      </c>
      <c r="K184" s="1">
        <v>1912.5</v>
      </c>
      <c r="L184" s="1">
        <v>337.5</v>
      </c>
    </row>
    <row r="185" spans="1:12" x14ac:dyDescent="0.55000000000000004">
      <c r="A185" t="s">
        <v>84</v>
      </c>
      <c r="B185">
        <v>2021</v>
      </c>
      <c r="C185">
        <v>4</v>
      </c>
      <c r="D185" s="9">
        <v>44287</v>
      </c>
      <c r="E185">
        <v>100</v>
      </c>
      <c r="F185">
        <v>1</v>
      </c>
      <c r="G185" s="6">
        <v>100</v>
      </c>
      <c r="H185" s="1">
        <v>25</v>
      </c>
      <c r="I185" s="5">
        <v>2500</v>
      </c>
      <c r="J185" s="4">
        <v>0.15</v>
      </c>
      <c r="K185" s="1">
        <v>2125</v>
      </c>
      <c r="L185" s="1">
        <v>375</v>
      </c>
    </row>
    <row r="186" spans="1:12" x14ac:dyDescent="0.55000000000000004">
      <c r="A186" t="s">
        <v>84</v>
      </c>
      <c r="B186">
        <v>2021</v>
      </c>
      <c r="C186">
        <v>5</v>
      </c>
      <c r="D186" s="9">
        <v>44317</v>
      </c>
      <c r="E186">
        <v>100</v>
      </c>
      <c r="F186">
        <v>1</v>
      </c>
      <c r="G186" s="6">
        <v>100</v>
      </c>
      <c r="H186" s="1">
        <v>25</v>
      </c>
      <c r="I186" s="5">
        <v>2500</v>
      </c>
      <c r="J186" s="4">
        <v>0.15</v>
      </c>
      <c r="K186" s="1">
        <v>2125</v>
      </c>
      <c r="L186" s="1">
        <v>375</v>
      </c>
    </row>
    <row r="187" spans="1:12" x14ac:dyDescent="0.55000000000000004">
      <c r="A187" t="s">
        <v>84</v>
      </c>
      <c r="B187">
        <v>2021</v>
      </c>
      <c r="C187">
        <v>6</v>
      </c>
      <c r="D187" s="9">
        <v>44348</v>
      </c>
      <c r="E187">
        <v>40</v>
      </c>
      <c r="F187">
        <v>1.5</v>
      </c>
      <c r="G187" s="6">
        <v>26.666666666666668</v>
      </c>
      <c r="H187" s="1">
        <v>25</v>
      </c>
      <c r="I187" s="5">
        <v>1000</v>
      </c>
      <c r="J187" s="4">
        <v>0.15</v>
      </c>
      <c r="K187" s="1">
        <v>850</v>
      </c>
      <c r="L187" s="1">
        <v>150</v>
      </c>
    </row>
    <row r="188" spans="1:12" x14ac:dyDescent="0.55000000000000004">
      <c r="A188" t="s">
        <v>84</v>
      </c>
      <c r="B188">
        <v>2021</v>
      </c>
      <c r="C188">
        <v>7</v>
      </c>
      <c r="D188" s="9">
        <v>44378</v>
      </c>
      <c r="E188">
        <v>120</v>
      </c>
      <c r="F188">
        <v>1.5</v>
      </c>
      <c r="G188" s="6">
        <v>80</v>
      </c>
      <c r="H188" s="1">
        <v>25</v>
      </c>
      <c r="I188" s="5">
        <v>3000</v>
      </c>
      <c r="J188" s="4">
        <v>0.15</v>
      </c>
      <c r="K188" s="1">
        <v>2550</v>
      </c>
      <c r="L188" s="1">
        <v>450</v>
      </c>
    </row>
    <row r="189" spans="1:12" x14ac:dyDescent="0.55000000000000004">
      <c r="A189" t="s">
        <v>84</v>
      </c>
      <c r="B189">
        <v>2021</v>
      </c>
      <c r="C189">
        <v>8</v>
      </c>
      <c r="D189" s="9">
        <v>44409</v>
      </c>
      <c r="E189">
        <v>130</v>
      </c>
      <c r="F189">
        <v>1.5</v>
      </c>
      <c r="G189" s="6">
        <v>86.666666666666671</v>
      </c>
      <c r="H189" s="1">
        <v>25</v>
      </c>
      <c r="I189" s="5">
        <v>3250</v>
      </c>
      <c r="J189" s="4">
        <v>0.15</v>
      </c>
      <c r="K189" s="1">
        <v>2762.5</v>
      </c>
      <c r="L189" s="1">
        <v>487.5</v>
      </c>
    </row>
    <row r="190" spans="1:12" x14ac:dyDescent="0.55000000000000004">
      <c r="A190" t="s">
        <v>84</v>
      </c>
      <c r="B190">
        <v>2021</v>
      </c>
      <c r="C190">
        <v>9</v>
      </c>
      <c r="D190" s="9">
        <v>44440</v>
      </c>
      <c r="E190">
        <v>160</v>
      </c>
      <c r="F190">
        <v>2</v>
      </c>
      <c r="G190" s="6">
        <v>80</v>
      </c>
      <c r="H190" s="1">
        <v>25</v>
      </c>
      <c r="I190" s="5">
        <v>4000</v>
      </c>
      <c r="J190" s="4">
        <v>0.15</v>
      </c>
      <c r="K190" s="1">
        <v>3400</v>
      </c>
      <c r="L190" s="1">
        <v>600</v>
      </c>
    </row>
    <row r="191" spans="1:12" x14ac:dyDescent="0.55000000000000004">
      <c r="A191" t="s">
        <v>84</v>
      </c>
      <c r="B191">
        <v>2021</v>
      </c>
      <c r="C191">
        <v>10</v>
      </c>
      <c r="D191" s="9">
        <v>44470</v>
      </c>
      <c r="E191">
        <v>60</v>
      </c>
      <c r="F191">
        <v>1.5</v>
      </c>
      <c r="G191" s="6">
        <v>40</v>
      </c>
      <c r="H191" s="1">
        <v>25</v>
      </c>
      <c r="I191" s="5">
        <v>1500</v>
      </c>
      <c r="J191" s="4">
        <v>0.15</v>
      </c>
      <c r="K191" s="1">
        <v>1275</v>
      </c>
      <c r="L191" s="1">
        <v>225</v>
      </c>
    </row>
    <row r="192" spans="1:12" x14ac:dyDescent="0.55000000000000004">
      <c r="A192" t="s">
        <v>84</v>
      </c>
      <c r="B192">
        <v>2021</v>
      </c>
      <c r="C192">
        <v>11</v>
      </c>
      <c r="D192" s="9">
        <v>44501</v>
      </c>
      <c r="E192">
        <v>40</v>
      </c>
      <c r="F192">
        <v>2</v>
      </c>
      <c r="G192" s="6">
        <v>20</v>
      </c>
      <c r="H192" s="1">
        <v>25</v>
      </c>
      <c r="I192" s="5">
        <v>1000</v>
      </c>
      <c r="J192" s="4">
        <v>0.15</v>
      </c>
      <c r="K192" s="1">
        <v>850</v>
      </c>
      <c r="L192" s="1">
        <v>150</v>
      </c>
    </row>
    <row r="193" spans="1:12" x14ac:dyDescent="0.55000000000000004">
      <c r="A193" t="s">
        <v>84</v>
      </c>
      <c r="B193">
        <v>2021</v>
      </c>
      <c r="C193">
        <v>12</v>
      </c>
      <c r="D193" s="9">
        <v>44531</v>
      </c>
      <c r="E193">
        <v>110</v>
      </c>
      <c r="F193">
        <v>2</v>
      </c>
      <c r="G193" s="6">
        <v>55</v>
      </c>
      <c r="H193" s="1">
        <v>25</v>
      </c>
      <c r="I193" s="5">
        <v>2750</v>
      </c>
      <c r="J193" s="4">
        <v>0.15</v>
      </c>
      <c r="K193" s="1">
        <v>2337.5</v>
      </c>
      <c r="L193" s="1">
        <v>412.5</v>
      </c>
    </row>
    <row r="194" spans="1:12" x14ac:dyDescent="0.55000000000000004">
      <c r="A194" t="s">
        <v>86</v>
      </c>
      <c r="B194">
        <v>2021</v>
      </c>
      <c r="C194">
        <v>1</v>
      </c>
      <c r="D194" s="9">
        <v>44197</v>
      </c>
      <c r="E194">
        <v>60</v>
      </c>
      <c r="F194">
        <v>1.5</v>
      </c>
      <c r="G194" s="6">
        <v>40</v>
      </c>
      <c r="H194" s="1">
        <v>45</v>
      </c>
      <c r="I194" s="5">
        <v>2700</v>
      </c>
      <c r="J194" s="4">
        <v>0.25</v>
      </c>
      <c r="K194" s="1">
        <v>2025</v>
      </c>
      <c r="L194" s="1">
        <v>675</v>
      </c>
    </row>
    <row r="195" spans="1:12" x14ac:dyDescent="0.55000000000000004">
      <c r="A195" t="s">
        <v>86</v>
      </c>
      <c r="B195">
        <v>2021</v>
      </c>
      <c r="C195">
        <v>2</v>
      </c>
      <c r="D195" s="9">
        <v>44228</v>
      </c>
      <c r="E195">
        <v>20</v>
      </c>
      <c r="F195">
        <v>1.5</v>
      </c>
      <c r="G195" s="6">
        <v>13.333333333333334</v>
      </c>
      <c r="H195" s="1">
        <v>45</v>
      </c>
      <c r="I195" s="5">
        <v>900</v>
      </c>
      <c r="J195" s="4">
        <v>0.25</v>
      </c>
      <c r="K195" s="1">
        <v>675</v>
      </c>
      <c r="L195" s="1">
        <v>225</v>
      </c>
    </row>
    <row r="196" spans="1:12" x14ac:dyDescent="0.55000000000000004">
      <c r="A196" t="s">
        <v>86</v>
      </c>
      <c r="B196">
        <v>2021</v>
      </c>
      <c r="C196">
        <v>3</v>
      </c>
      <c r="D196" s="9">
        <v>44256</v>
      </c>
      <c r="E196">
        <v>110</v>
      </c>
      <c r="F196">
        <v>1.5</v>
      </c>
      <c r="G196" s="6">
        <v>73.333333333333329</v>
      </c>
      <c r="H196" s="1">
        <v>45</v>
      </c>
      <c r="I196" s="5">
        <v>4950</v>
      </c>
      <c r="J196" s="4">
        <v>0.25</v>
      </c>
      <c r="K196" s="1">
        <v>3712.5</v>
      </c>
      <c r="L196" s="1">
        <v>1237.5</v>
      </c>
    </row>
    <row r="197" spans="1:12" x14ac:dyDescent="0.55000000000000004">
      <c r="A197" t="s">
        <v>86</v>
      </c>
      <c r="B197">
        <v>2021</v>
      </c>
      <c r="C197">
        <v>4</v>
      </c>
      <c r="D197" s="9">
        <v>44287</v>
      </c>
      <c r="E197">
        <v>40</v>
      </c>
      <c r="F197">
        <v>1.5</v>
      </c>
      <c r="G197" s="6">
        <v>26.666666666666668</v>
      </c>
      <c r="H197" s="1">
        <v>45</v>
      </c>
      <c r="I197" s="5">
        <v>1800</v>
      </c>
      <c r="J197" s="4">
        <v>0.25</v>
      </c>
      <c r="K197" s="1">
        <v>1350</v>
      </c>
      <c r="L197" s="1">
        <v>450</v>
      </c>
    </row>
    <row r="198" spans="1:12" x14ac:dyDescent="0.55000000000000004">
      <c r="A198" t="s">
        <v>86</v>
      </c>
      <c r="B198">
        <v>2021</v>
      </c>
      <c r="C198">
        <v>5</v>
      </c>
      <c r="D198" s="9">
        <v>44317</v>
      </c>
      <c r="E198">
        <v>60</v>
      </c>
      <c r="F198">
        <v>1.5</v>
      </c>
      <c r="G198" s="6">
        <v>40</v>
      </c>
      <c r="H198" s="1">
        <v>45</v>
      </c>
      <c r="I198" s="5">
        <v>2700</v>
      </c>
      <c r="J198" s="4">
        <v>0.25</v>
      </c>
      <c r="K198" s="1">
        <v>2025</v>
      </c>
      <c r="L198" s="1">
        <v>675</v>
      </c>
    </row>
    <row r="199" spans="1:12" x14ac:dyDescent="0.55000000000000004">
      <c r="A199" t="s">
        <v>86</v>
      </c>
      <c r="B199">
        <v>2021</v>
      </c>
      <c r="C199">
        <v>6</v>
      </c>
      <c r="D199" s="9">
        <v>44348</v>
      </c>
      <c r="E199">
        <v>140</v>
      </c>
      <c r="F199">
        <v>1</v>
      </c>
      <c r="G199" s="6">
        <v>140</v>
      </c>
      <c r="H199" s="1">
        <v>45</v>
      </c>
      <c r="I199" s="5">
        <v>6300</v>
      </c>
      <c r="J199" s="4">
        <v>0.25</v>
      </c>
      <c r="K199" s="1">
        <v>4725</v>
      </c>
      <c r="L199" s="1">
        <v>1575</v>
      </c>
    </row>
    <row r="200" spans="1:12" x14ac:dyDescent="0.55000000000000004">
      <c r="A200" t="s">
        <v>86</v>
      </c>
      <c r="B200">
        <v>2021</v>
      </c>
      <c r="C200">
        <v>7</v>
      </c>
      <c r="D200" s="9">
        <v>44378</v>
      </c>
      <c r="E200">
        <v>120</v>
      </c>
      <c r="F200">
        <v>1</v>
      </c>
      <c r="G200" s="6">
        <v>120</v>
      </c>
      <c r="H200" s="1">
        <v>45</v>
      </c>
      <c r="I200" s="5">
        <v>5400</v>
      </c>
      <c r="J200" s="4">
        <v>0.25</v>
      </c>
      <c r="K200" s="1">
        <v>4050</v>
      </c>
      <c r="L200" s="1">
        <v>1350</v>
      </c>
    </row>
    <row r="201" spans="1:12" x14ac:dyDescent="0.55000000000000004">
      <c r="A201" t="s">
        <v>86</v>
      </c>
      <c r="B201">
        <v>2021</v>
      </c>
      <c r="C201">
        <v>8</v>
      </c>
      <c r="D201" s="9">
        <v>44409</v>
      </c>
      <c r="E201">
        <v>60</v>
      </c>
      <c r="F201">
        <v>1.5</v>
      </c>
      <c r="G201" s="6">
        <v>40</v>
      </c>
      <c r="H201" s="1">
        <v>45</v>
      </c>
      <c r="I201" s="5">
        <v>2700</v>
      </c>
      <c r="J201" s="4">
        <v>0.25</v>
      </c>
      <c r="K201" s="1">
        <v>2025</v>
      </c>
      <c r="L201" s="1">
        <v>675</v>
      </c>
    </row>
    <row r="202" spans="1:12" x14ac:dyDescent="0.55000000000000004">
      <c r="A202" t="s">
        <v>86</v>
      </c>
      <c r="B202">
        <v>2021</v>
      </c>
      <c r="C202">
        <v>9</v>
      </c>
      <c r="D202" s="9">
        <v>44440</v>
      </c>
      <c r="E202">
        <v>80</v>
      </c>
      <c r="F202">
        <v>1</v>
      </c>
      <c r="G202" s="6">
        <v>80</v>
      </c>
      <c r="H202" s="1">
        <v>45</v>
      </c>
      <c r="I202" s="5">
        <v>3600</v>
      </c>
      <c r="J202" s="4">
        <v>0.25</v>
      </c>
      <c r="K202" s="1">
        <v>2700</v>
      </c>
      <c r="L202" s="1">
        <v>900</v>
      </c>
    </row>
    <row r="203" spans="1:12" x14ac:dyDescent="0.55000000000000004">
      <c r="A203" t="s">
        <v>86</v>
      </c>
      <c r="B203">
        <v>2021</v>
      </c>
      <c r="C203">
        <v>10</v>
      </c>
      <c r="D203" s="9">
        <v>44470</v>
      </c>
      <c r="E203">
        <v>60</v>
      </c>
      <c r="F203">
        <v>1.5</v>
      </c>
      <c r="G203" s="6">
        <v>40</v>
      </c>
      <c r="H203" s="1">
        <v>45</v>
      </c>
      <c r="I203" s="5">
        <v>2700</v>
      </c>
      <c r="J203" s="4">
        <v>0.25</v>
      </c>
      <c r="K203" s="1">
        <v>2025</v>
      </c>
      <c r="L203" s="1">
        <v>675</v>
      </c>
    </row>
    <row r="204" spans="1:12" x14ac:dyDescent="0.55000000000000004">
      <c r="A204" t="s">
        <v>86</v>
      </c>
      <c r="B204">
        <v>2021</v>
      </c>
      <c r="C204">
        <v>11</v>
      </c>
      <c r="D204" s="9">
        <v>44501</v>
      </c>
      <c r="E204">
        <v>30</v>
      </c>
      <c r="F204">
        <v>1</v>
      </c>
      <c r="G204" s="6">
        <v>30</v>
      </c>
      <c r="H204" s="1">
        <v>45</v>
      </c>
      <c r="I204" s="5">
        <v>1350</v>
      </c>
      <c r="J204" s="4">
        <v>0.25</v>
      </c>
      <c r="K204" s="1">
        <v>1012.5</v>
      </c>
      <c r="L204" s="1">
        <v>337.5</v>
      </c>
    </row>
    <row r="205" spans="1:12" x14ac:dyDescent="0.55000000000000004">
      <c r="A205" t="s">
        <v>86</v>
      </c>
      <c r="B205">
        <v>2021</v>
      </c>
      <c r="C205">
        <v>12</v>
      </c>
      <c r="D205" s="9">
        <v>44531</v>
      </c>
      <c r="E205">
        <v>120</v>
      </c>
      <c r="F205">
        <v>1</v>
      </c>
      <c r="G205" s="6">
        <v>120</v>
      </c>
      <c r="H205" s="1">
        <v>45</v>
      </c>
      <c r="I205" s="5">
        <v>5400</v>
      </c>
      <c r="J205" s="4">
        <v>0.25</v>
      </c>
      <c r="K205" s="1">
        <v>4050</v>
      </c>
      <c r="L205" s="1">
        <v>1350</v>
      </c>
    </row>
    <row r="206" spans="1:12" x14ac:dyDescent="0.55000000000000004">
      <c r="A206" t="s">
        <v>89</v>
      </c>
      <c r="B206">
        <v>2021</v>
      </c>
      <c r="C206">
        <v>1</v>
      </c>
      <c r="D206" s="9">
        <v>44197</v>
      </c>
      <c r="E206">
        <v>40</v>
      </c>
      <c r="F206">
        <v>1</v>
      </c>
      <c r="G206" s="6">
        <v>40</v>
      </c>
      <c r="H206" s="1">
        <v>25</v>
      </c>
      <c r="I206" s="5">
        <v>1000</v>
      </c>
      <c r="J206" s="4">
        <v>0.15</v>
      </c>
      <c r="K206" s="1">
        <v>850</v>
      </c>
      <c r="L206" s="1">
        <v>150</v>
      </c>
    </row>
    <row r="207" spans="1:12" x14ac:dyDescent="0.55000000000000004">
      <c r="A207" t="s">
        <v>89</v>
      </c>
      <c r="B207">
        <v>2021</v>
      </c>
      <c r="C207">
        <v>2</v>
      </c>
      <c r="D207" s="9">
        <v>44228</v>
      </c>
      <c r="E207">
        <v>160</v>
      </c>
      <c r="F207">
        <v>1.5</v>
      </c>
      <c r="G207" s="6">
        <v>106.66666666666667</v>
      </c>
      <c r="H207" s="1">
        <v>25</v>
      </c>
      <c r="I207" s="5">
        <v>4000</v>
      </c>
      <c r="J207" s="4">
        <v>0.15</v>
      </c>
      <c r="K207" s="1">
        <v>3400</v>
      </c>
      <c r="L207" s="1">
        <v>600</v>
      </c>
    </row>
    <row r="208" spans="1:12" x14ac:dyDescent="0.55000000000000004">
      <c r="A208" t="s">
        <v>89</v>
      </c>
      <c r="B208">
        <v>2021</v>
      </c>
      <c r="C208">
        <v>3</v>
      </c>
      <c r="D208" s="9">
        <v>44256</v>
      </c>
      <c r="E208">
        <v>110</v>
      </c>
      <c r="F208">
        <v>1.5</v>
      </c>
      <c r="G208" s="6">
        <v>73.333333333333329</v>
      </c>
      <c r="H208" s="1">
        <v>25</v>
      </c>
      <c r="I208" s="5">
        <v>2750</v>
      </c>
      <c r="J208" s="4">
        <v>0.15</v>
      </c>
      <c r="K208" s="1">
        <v>2337.5</v>
      </c>
      <c r="L208" s="1">
        <v>412.5</v>
      </c>
    </row>
    <row r="209" spans="1:12" x14ac:dyDescent="0.55000000000000004">
      <c r="A209" t="s">
        <v>89</v>
      </c>
      <c r="B209">
        <v>2021</v>
      </c>
      <c r="C209">
        <v>4</v>
      </c>
      <c r="D209" s="9">
        <v>44287</v>
      </c>
      <c r="E209">
        <v>130</v>
      </c>
      <c r="F209">
        <v>1</v>
      </c>
      <c r="G209" s="6">
        <v>130</v>
      </c>
      <c r="H209" s="1">
        <v>25</v>
      </c>
      <c r="I209" s="5">
        <v>3250</v>
      </c>
      <c r="J209" s="4">
        <v>0.15</v>
      </c>
      <c r="K209" s="1">
        <v>2762.5</v>
      </c>
      <c r="L209" s="1">
        <v>487.5</v>
      </c>
    </row>
    <row r="210" spans="1:12" x14ac:dyDescent="0.55000000000000004">
      <c r="A210" t="s">
        <v>89</v>
      </c>
      <c r="B210">
        <v>2021</v>
      </c>
      <c r="C210">
        <v>5</v>
      </c>
      <c r="D210" s="9">
        <v>44317</v>
      </c>
      <c r="E210">
        <v>120</v>
      </c>
      <c r="F210">
        <v>1</v>
      </c>
      <c r="G210" s="6">
        <v>120</v>
      </c>
      <c r="H210" s="1">
        <v>25</v>
      </c>
      <c r="I210" s="5">
        <v>3000</v>
      </c>
      <c r="J210" s="4">
        <v>0.15</v>
      </c>
      <c r="K210" s="1">
        <v>2550</v>
      </c>
      <c r="L210" s="1">
        <v>450</v>
      </c>
    </row>
    <row r="211" spans="1:12" x14ac:dyDescent="0.55000000000000004">
      <c r="A211" t="s">
        <v>89</v>
      </c>
      <c r="B211">
        <v>2021</v>
      </c>
      <c r="C211">
        <v>6</v>
      </c>
      <c r="D211" s="9">
        <v>44348</v>
      </c>
      <c r="E211">
        <v>120</v>
      </c>
      <c r="F211">
        <v>1</v>
      </c>
      <c r="G211" s="6">
        <v>120</v>
      </c>
      <c r="H211" s="1">
        <v>25</v>
      </c>
      <c r="I211" s="5">
        <v>3000</v>
      </c>
      <c r="J211" s="4">
        <v>0.15</v>
      </c>
      <c r="K211" s="1">
        <v>2550</v>
      </c>
      <c r="L211" s="1">
        <v>450</v>
      </c>
    </row>
    <row r="212" spans="1:12" x14ac:dyDescent="0.55000000000000004">
      <c r="A212" t="s">
        <v>89</v>
      </c>
      <c r="B212">
        <v>2021</v>
      </c>
      <c r="C212">
        <v>7</v>
      </c>
      <c r="D212" s="9">
        <v>44378</v>
      </c>
      <c r="E212">
        <v>160</v>
      </c>
      <c r="F212">
        <v>1</v>
      </c>
      <c r="G212" s="6">
        <v>160</v>
      </c>
      <c r="H212" s="1">
        <v>25</v>
      </c>
      <c r="I212" s="5">
        <v>4000</v>
      </c>
      <c r="J212" s="4">
        <v>0.15</v>
      </c>
      <c r="K212" s="1">
        <v>3400</v>
      </c>
      <c r="L212" s="1">
        <v>600</v>
      </c>
    </row>
    <row r="213" spans="1:12" x14ac:dyDescent="0.55000000000000004">
      <c r="A213" t="s">
        <v>89</v>
      </c>
      <c r="B213">
        <v>2021</v>
      </c>
      <c r="C213">
        <v>8</v>
      </c>
      <c r="D213" s="9">
        <v>44409</v>
      </c>
      <c r="E213">
        <v>110</v>
      </c>
      <c r="F213">
        <v>2</v>
      </c>
      <c r="G213" s="6">
        <v>55</v>
      </c>
      <c r="H213" s="1">
        <v>25</v>
      </c>
      <c r="I213" s="5">
        <v>2750</v>
      </c>
      <c r="J213" s="4">
        <v>0.15</v>
      </c>
      <c r="K213" s="1">
        <v>2337.5</v>
      </c>
      <c r="L213" s="1">
        <v>412.5</v>
      </c>
    </row>
    <row r="214" spans="1:12" x14ac:dyDescent="0.55000000000000004">
      <c r="A214" t="s">
        <v>89</v>
      </c>
      <c r="B214">
        <v>2021</v>
      </c>
      <c r="C214">
        <v>9</v>
      </c>
      <c r="D214" s="9">
        <v>44440</v>
      </c>
      <c r="E214">
        <v>160</v>
      </c>
      <c r="F214">
        <v>1</v>
      </c>
      <c r="G214" s="6">
        <v>160</v>
      </c>
      <c r="H214" s="1">
        <v>25</v>
      </c>
      <c r="I214" s="5">
        <v>4000</v>
      </c>
      <c r="J214" s="4">
        <v>0.15</v>
      </c>
      <c r="K214" s="1">
        <v>3400</v>
      </c>
      <c r="L214" s="1">
        <v>600</v>
      </c>
    </row>
    <row r="215" spans="1:12" x14ac:dyDescent="0.55000000000000004">
      <c r="A215" t="s">
        <v>89</v>
      </c>
      <c r="B215">
        <v>2021</v>
      </c>
      <c r="C215">
        <v>10</v>
      </c>
      <c r="D215" s="9">
        <v>44470</v>
      </c>
      <c r="E215">
        <v>20</v>
      </c>
      <c r="F215">
        <v>2</v>
      </c>
      <c r="G215" s="6">
        <v>10</v>
      </c>
      <c r="H215" s="1">
        <v>25</v>
      </c>
      <c r="I215" s="5">
        <v>500</v>
      </c>
      <c r="J215" s="4">
        <v>0.15</v>
      </c>
      <c r="K215" s="1">
        <v>425</v>
      </c>
      <c r="L215" s="1">
        <v>75</v>
      </c>
    </row>
    <row r="216" spans="1:12" x14ac:dyDescent="0.55000000000000004">
      <c r="A216" t="s">
        <v>89</v>
      </c>
      <c r="B216">
        <v>2021</v>
      </c>
      <c r="C216">
        <v>11</v>
      </c>
      <c r="D216" s="9">
        <v>44501</v>
      </c>
      <c r="E216">
        <v>80</v>
      </c>
      <c r="F216">
        <v>1</v>
      </c>
      <c r="G216" s="6">
        <v>80</v>
      </c>
      <c r="H216" s="1">
        <v>25</v>
      </c>
      <c r="I216" s="5">
        <v>2000</v>
      </c>
      <c r="J216" s="4">
        <v>0.15</v>
      </c>
      <c r="K216" s="1">
        <v>1700</v>
      </c>
      <c r="L216" s="1">
        <v>300</v>
      </c>
    </row>
    <row r="217" spans="1:12" x14ac:dyDescent="0.55000000000000004">
      <c r="A217" t="s">
        <v>89</v>
      </c>
      <c r="B217">
        <v>2021</v>
      </c>
      <c r="C217">
        <v>12</v>
      </c>
      <c r="D217" s="9">
        <v>44531</v>
      </c>
      <c r="E217">
        <v>40</v>
      </c>
      <c r="F217">
        <v>1</v>
      </c>
      <c r="G217" s="6">
        <v>40</v>
      </c>
      <c r="H217" s="1">
        <v>25</v>
      </c>
      <c r="I217" s="5">
        <v>1000</v>
      </c>
      <c r="J217" s="4">
        <v>0.15</v>
      </c>
      <c r="K217" s="1">
        <v>850</v>
      </c>
      <c r="L217" s="1">
        <v>150</v>
      </c>
    </row>
    <row r="218" spans="1:12" x14ac:dyDescent="0.55000000000000004">
      <c r="A218" t="s">
        <v>91</v>
      </c>
      <c r="B218">
        <v>2021</v>
      </c>
      <c r="C218">
        <v>1</v>
      </c>
      <c r="D218" s="9">
        <v>44197</v>
      </c>
      <c r="E218">
        <v>30</v>
      </c>
      <c r="F218">
        <v>2</v>
      </c>
      <c r="G218" s="6">
        <v>15</v>
      </c>
      <c r="H218" s="1">
        <v>45</v>
      </c>
      <c r="I218" s="5">
        <v>1350</v>
      </c>
      <c r="J218" s="4">
        <v>0.25</v>
      </c>
      <c r="K218" s="1">
        <v>1012.5</v>
      </c>
      <c r="L218" s="1">
        <v>337.5</v>
      </c>
    </row>
    <row r="219" spans="1:12" x14ac:dyDescent="0.55000000000000004">
      <c r="A219" t="s">
        <v>91</v>
      </c>
      <c r="B219">
        <v>2021</v>
      </c>
      <c r="C219">
        <v>2</v>
      </c>
      <c r="D219" s="9">
        <v>44228</v>
      </c>
      <c r="E219">
        <v>40</v>
      </c>
      <c r="F219">
        <v>2</v>
      </c>
      <c r="G219" s="6">
        <v>20</v>
      </c>
      <c r="H219" s="1">
        <v>45</v>
      </c>
      <c r="I219" s="5">
        <v>1800</v>
      </c>
      <c r="J219" s="4">
        <v>0.25</v>
      </c>
      <c r="K219" s="1">
        <v>1350</v>
      </c>
      <c r="L219" s="1">
        <v>450</v>
      </c>
    </row>
    <row r="220" spans="1:12" x14ac:dyDescent="0.55000000000000004">
      <c r="A220" t="s">
        <v>91</v>
      </c>
      <c r="B220">
        <v>2021</v>
      </c>
      <c r="C220">
        <v>3</v>
      </c>
      <c r="D220" s="9">
        <v>44256</v>
      </c>
      <c r="E220">
        <v>100</v>
      </c>
      <c r="F220">
        <v>1.5</v>
      </c>
      <c r="G220" s="6">
        <v>66.666666666666671</v>
      </c>
      <c r="H220" s="1">
        <v>45</v>
      </c>
      <c r="I220" s="5">
        <v>4500</v>
      </c>
      <c r="J220" s="4">
        <v>0.25</v>
      </c>
      <c r="K220" s="1">
        <v>3375</v>
      </c>
      <c r="L220" s="1">
        <v>1125</v>
      </c>
    </row>
    <row r="221" spans="1:12" x14ac:dyDescent="0.55000000000000004">
      <c r="A221" t="s">
        <v>91</v>
      </c>
      <c r="B221">
        <v>2021</v>
      </c>
      <c r="C221">
        <v>4</v>
      </c>
      <c r="D221" s="9">
        <v>44287</v>
      </c>
      <c r="E221">
        <v>110</v>
      </c>
      <c r="F221">
        <v>1.5</v>
      </c>
      <c r="G221" s="6">
        <v>73.333333333333329</v>
      </c>
      <c r="H221" s="1">
        <v>45</v>
      </c>
      <c r="I221" s="5">
        <v>4950</v>
      </c>
      <c r="J221" s="4">
        <v>0.25</v>
      </c>
      <c r="K221" s="1">
        <v>3712.5</v>
      </c>
      <c r="L221" s="1">
        <v>1237.5</v>
      </c>
    </row>
    <row r="222" spans="1:12" x14ac:dyDescent="0.55000000000000004">
      <c r="A222" t="s">
        <v>91</v>
      </c>
      <c r="B222">
        <v>2021</v>
      </c>
      <c r="C222">
        <v>5</v>
      </c>
      <c r="D222" s="9">
        <v>44317</v>
      </c>
      <c r="E222">
        <v>50</v>
      </c>
      <c r="F222">
        <v>2</v>
      </c>
      <c r="G222" s="6">
        <v>25</v>
      </c>
      <c r="H222" s="1">
        <v>45</v>
      </c>
      <c r="I222" s="5">
        <v>2250</v>
      </c>
      <c r="J222" s="4">
        <v>0.25</v>
      </c>
      <c r="K222" s="1">
        <v>1687.5</v>
      </c>
      <c r="L222" s="1">
        <v>562.5</v>
      </c>
    </row>
    <row r="223" spans="1:12" x14ac:dyDescent="0.55000000000000004">
      <c r="A223" t="s">
        <v>91</v>
      </c>
      <c r="B223">
        <v>2021</v>
      </c>
      <c r="C223">
        <v>6</v>
      </c>
      <c r="D223" s="9">
        <v>44348</v>
      </c>
      <c r="E223">
        <v>110</v>
      </c>
      <c r="F223">
        <v>1.5</v>
      </c>
      <c r="G223" s="6">
        <v>73.333333333333329</v>
      </c>
      <c r="H223" s="1">
        <v>45</v>
      </c>
      <c r="I223" s="5">
        <v>4950</v>
      </c>
      <c r="J223" s="4">
        <v>0.25</v>
      </c>
      <c r="K223" s="1">
        <v>3712.5</v>
      </c>
      <c r="L223" s="1">
        <v>1237.5</v>
      </c>
    </row>
    <row r="224" spans="1:12" x14ac:dyDescent="0.55000000000000004">
      <c r="A224" t="s">
        <v>91</v>
      </c>
      <c r="B224">
        <v>2021</v>
      </c>
      <c r="C224">
        <v>7</v>
      </c>
      <c r="D224" s="9">
        <v>44378</v>
      </c>
      <c r="E224">
        <v>80</v>
      </c>
      <c r="F224">
        <v>1</v>
      </c>
      <c r="G224" s="6">
        <v>80</v>
      </c>
      <c r="H224" s="1">
        <v>45</v>
      </c>
      <c r="I224" s="5">
        <v>3600</v>
      </c>
      <c r="J224" s="4">
        <v>0.25</v>
      </c>
      <c r="K224" s="1">
        <v>2700</v>
      </c>
      <c r="L224" s="1">
        <v>900</v>
      </c>
    </row>
    <row r="225" spans="1:12" x14ac:dyDescent="0.55000000000000004">
      <c r="A225" t="s">
        <v>91</v>
      </c>
      <c r="B225">
        <v>2021</v>
      </c>
      <c r="C225">
        <v>8</v>
      </c>
      <c r="D225" s="9">
        <v>44409</v>
      </c>
      <c r="E225">
        <v>110</v>
      </c>
      <c r="F225">
        <v>1.5</v>
      </c>
      <c r="G225" s="6">
        <v>73.333333333333329</v>
      </c>
      <c r="H225" s="1">
        <v>45</v>
      </c>
      <c r="I225" s="5">
        <v>4950</v>
      </c>
      <c r="J225" s="4">
        <v>0.25</v>
      </c>
      <c r="K225" s="1">
        <v>3712.5</v>
      </c>
      <c r="L225" s="1">
        <v>1237.5</v>
      </c>
    </row>
    <row r="226" spans="1:12" x14ac:dyDescent="0.55000000000000004">
      <c r="A226" t="s">
        <v>91</v>
      </c>
      <c r="B226">
        <v>2021</v>
      </c>
      <c r="C226">
        <v>9</v>
      </c>
      <c r="D226" s="9">
        <v>44440</v>
      </c>
      <c r="E226">
        <v>130</v>
      </c>
      <c r="F226">
        <v>2</v>
      </c>
      <c r="G226" s="6">
        <v>65</v>
      </c>
      <c r="H226" s="1">
        <v>45</v>
      </c>
      <c r="I226" s="5">
        <v>5850</v>
      </c>
      <c r="J226" s="4">
        <v>0.25</v>
      </c>
      <c r="K226" s="1">
        <v>4387.5</v>
      </c>
      <c r="L226" s="1">
        <v>1462.5</v>
      </c>
    </row>
    <row r="227" spans="1:12" x14ac:dyDescent="0.55000000000000004">
      <c r="A227" t="s">
        <v>91</v>
      </c>
      <c r="B227">
        <v>2021</v>
      </c>
      <c r="C227">
        <v>10</v>
      </c>
      <c r="D227" s="9">
        <v>44470</v>
      </c>
      <c r="E227">
        <v>90</v>
      </c>
      <c r="F227">
        <v>1.5</v>
      </c>
      <c r="G227" s="6">
        <v>60</v>
      </c>
      <c r="H227" s="1">
        <v>45</v>
      </c>
      <c r="I227" s="5">
        <v>4050</v>
      </c>
      <c r="J227" s="4">
        <v>0.25</v>
      </c>
      <c r="K227" s="1">
        <v>3037.5</v>
      </c>
      <c r="L227" s="1">
        <v>1012.5</v>
      </c>
    </row>
    <row r="228" spans="1:12" x14ac:dyDescent="0.55000000000000004">
      <c r="A228" t="s">
        <v>91</v>
      </c>
      <c r="B228">
        <v>2021</v>
      </c>
      <c r="C228">
        <v>11</v>
      </c>
      <c r="D228" s="9">
        <v>44501</v>
      </c>
      <c r="E228">
        <v>40</v>
      </c>
      <c r="F228">
        <v>1.5</v>
      </c>
      <c r="G228" s="6">
        <v>26.666666666666668</v>
      </c>
      <c r="H228" s="1">
        <v>45</v>
      </c>
      <c r="I228" s="5">
        <v>1800</v>
      </c>
      <c r="J228" s="4">
        <v>0.25</v>
      </c>
      <c r="K228" s="1">
        <v>1350</v>
      </c>
      <c r="L228" s="1">
        <v>450</v>
      </c>
    </row>
    <row r="229" spans="1:12" x14ac:dyDescent="0.55000000000000004">
      <c r="A229" t="s">
        <v>91</v>
      </c>
      <c r="B229">
        <v>2021</v>
      </c>
      <c r="C229">
        <v>12</v>
      </c>
      <c r="D229" s="9">
        <v>44531</v>
      </c>
      <c r="E229">
        <v>20</v>
      </c>
      <c r="F229">
        <v>2</v>
      </c>
      <c r="G229" s="6">
        <v>10</v>
      </c>
      <c r="H229" s="1">
        <v>45</v>
      </c>
      <c r="I229" s="5">
        <v>900</v>
      </c>
      <c r="J229" s="4">
        <v>0.25</v>
      </c>
      <c r="K229" s="1">
        <v>675</v>
      </c>
      <c r="L229" s="1">
        <v>225</v>
      </c>
    </row>
    <row r="230" spans="1:12" x14ac:dyDescent="0.55000000000000004">
      <c r="A230" t="s">
        <v>94</v>
      </c>
      <c r="B230">
        <v>2021</v>
      </c>
      <c r="C230">
        <v>1</v>
      </c>
      <c r="D230" s="9">
        <v>44197</v>
      </c>
      <c r="E230">
        <v>70</v>
      </c>
      <c r="F230">
        <v>2</v>
      </c>
      <c r="G230" s="6">
        <v>35</v>
      </c>
      <c r="H230" s="1">
        <v>25</v>
      </c>
      <c r="I230" s="5">
        <v>1750</v>
      </c>
      <c r="J230" s="4">
        <v>0.15</v>
      </c>
      <c r="K230" s="1">
        <v>1487.5</v>
      </c>
      <c r="L230" s="1">
        <v>262.5</v>
      </c>
    </row>
    <row r="231" spans="1:12" x14ac:dyDescent="0.55000000000000004">
      <c r="A231" t="s">
        <v>94</v>
      </c>
      <c r="B231">
        <v>2021</v>
      </c>
      <c r="C231">
        <v>2</v>
      </c>
      <c r="D231" s="9">
        <v>44228</v>
      </c>
      <c r="E231">
        <v>50</v>
      </c>
      <c r="F231">
        <v>1</v>
      </c>
      <c r="G231" s="6">
        <v>50</v>
      </c>
      <c r="H231" s="1">
        <v>25</v>
      </c>
      <c r="I231" s="5">
        <v>1250</v>
      </c>
      <c r="J231" s="4">
        <v>0.15</v>
      </c>
      <c r="K231" s="1">
        <v>1062.5</v>
      </c>
      <c r="L231" s="1">
        <v>187.5</v>
      </c>
    </row>
    <row r="232" spans="1:12" x14ac:dyDescent="0.55000000000000004">
      <c r="A232" t="s">
        <v>94</v>
      </c>
      <c r="B232">
        <v>2021</v>
      </c>
      <c r="C232">
        <v>3</v>
      </c>
      <c r="D232" s="9">
        <v>44256</v>
      </c>
      <c r="E232">
        <v>90</v>
      </c>
      <c r="F232">
        <v>2</v>
      </c>
      <c r="G232" s="6">
        <v>45</v>
      </c>
      <c r="H232" s="1">
        <v>25</v>
      </c>
      <c r="I232" s="5">
        <v>2250</v>
      </c>
      <c r="J232" s="4">
        <v>0.15</v>
      </c>
      <c r="K232" s="1">
        <v>1912.5</v>
      </c>
      <c r="L232" s="1">
        <v>337.5</v>
      </c>
    </row>
    <row r="233" spans="1:12" x14ac:dyDescent="0.55000000000000004">
      <c r="A233" t="s">
        <v>94</v>
      </c>
      <c r="B233">
        <v>2021</v>
      </c>
      <c r="C233">
        <v>4</v>
      </c>
      <c r="D233" s="9">
        <v>44287</v>
      </c>
      <c r="E233">
        <v>120</v>
      </c>
      <c r="F233">
        <v>1</v>
      </c>
      <c r="G233" s="6">
        <v>120</v>
      </c>
      <c r="H233" s="1">
        <v>25</v>
      </c>
      <c r="I233" s="5">
        <v>3000</v>
      </c>
      <c r="J233" s="4">
        <v>0.15</v>
      </c>
      <c r="K233" s="1">
        <v>2550</v>
      </c>
      <c r="L233" s="1">
        <v>450</v>
      </c>
    </row>
    <row r="234" spans="1:12" x14ac:dyDescent="0.55000000000000004">
      <c r="A234" t="s">
        <v>94</v>
      </c>
      <c r="B234">
        <v>2021</v>
      </c>
      <c r="C234">
        <v>5</v>
      </c>
      <c r="D234" s="9">
        <v>44317</v>
      </c>
      <c r="E234">
        <v>160</v>
      </c>
      <c r="F234">
        <v>1.5</v>
      </c>
      <c r="G234" s="6">
        <v>106.66666666666667</v>
      </c>
      <c r="H234" s="1">
        <v>25</v>
      </c>
      <c r="I234" s="5">
        <v>4000</v>
      </c>
      <c r="J234" s="4">
        <v>0.15</v>
      </c>
      <c r="K234" s="1">
        <v>3400</v>
      </c>
      <c r="L234" s="1">
        <v>600</v>
      </c>
    </row>
    <row r="235" spans="1:12" x14ac:dyDescent="0.55000000000000004">
      <c r="A235" t="s">
        <v>94</v>
      </c>
      <c r="B235">
        <v>2021</v>
      </c>
      <c r="C235">
        <v>6</v>
      </c>
      <c r="D235" s="9">
        <v>44348</v>
      </c>
      <c r="E235">
        <v>30</v>
      </c>
      <c r="F235">
        <v>1.5</v>
      </c>
      <c r="G235" s="6">
        <v>20</v>
      </c>
      <c r="H235" s="1">
        <v>25</v>
      </c>
      <c r="I235" s="5">
        <v>750</v>
      </c>
      <c r="J235" s="4">
        <v>0.15</v>
      </c>
      <c r="K235" s="1">
        <v>637.5</v>
      </c>
      <c r="L235" s="1">
        <v>112.5</v>
      </c>
    </row>
    <row r="236" spans="1:12" x14ac:dyDescent="0.55000000000000004">
      <c r="A236" t="s">
        <v>94</v>
      </c>
      <c r="B236">
        <v>2021</v>
      </c>
      <c r="C236">
        <v>7</v>
      </c>
      <c r="D236" s="9">
        <v>44378</v>
      </c>
      <c r="E236">
        <v>80</v>
      </c>
      <c r="F236">
        <v>1.5</v>
      </c>
      <c r="G236" s="6">
        <v>53.333333333333336</v>
      </c>
      <c r="H236" s="1">
        <v>25</v>
      </c>
      <c r="I236" s="5">
        <v>2000</v>
      </c>
      <c r="J236" s="4">
        <v>0.15</v>
      </c>
      <c r="K236" s="1">
        <v>1700</v>
      </c>
      <c r="L236" s="1">
        <v>300</v>
      </c>
    </row>
    <row r="237" spans="1:12" x14ac:dyDescent="0.55000000000000004">
      <c r="A237" t="s">
        <v>94</v>
      </c>
      <c r="B237">
        <v>2021</v>
      </c>
      <c r="C237">
        <v>8</v>
      </c>
      <c r="D237" s="9">
        <v>44409</v>
      </c>
      <c r="E237">
        <v>100</v>
      </c>
      <c r="F237">
        <v>1.5</v>
      </c>
      <c r="G237" s="6">
        <v>66.666666666666671</v>
      </c>
      <c r="H237" s="1">
        <v>25</v>
      </c>
      <c r="I237" s="5">
        <v>2500</v>
      </c>
      <c r="J237" s="4">
        <v>0.15</v>
      </c>
      <c r="K237" s="1">
        <v>2125</v>
      </c>
      <c r="L237" s="1">
        <v>375</v>
      </c>
    </row>
    <row r="238" spans="1:12" x14ac:dyDescent="0.55000000000000004">
      <c r="A238" t="s">
        <v>94</v>
      </c>
      <c r="B238">
        <v>2021</v>
      </c>
      <c r="C238">
        <v>9</v>
      </c>
      <c r="D238" s="9">
        <v>44440</v>
      </c>
      <c r="E238">
        <v>100</v>
      </c>
      <c r="F238">
        <v>2</v>
      </c>
      <c r="G238" s="6">
        <v>50</v>
      </c>
      <c r="H238" s="1">
        <v>25</v>
      </c>
      <c r="I238" s="5">
        <v>2500</v>
      </c>
      <c r="J238" s="4">
        <v>0.15</v>
      </c>
      <c r="K238" s="1">
        <v>2125</v>
      </c>
      <c r="L238" s="1">
        <v>375</v>
      </c>
    </row>
    <row r="239" spans="1:12" x14ac:dyDescent="0.55000000000000004">
      <c r="A239" t="s">
        <v>94</v>
      </c>
      <c r="B239">
        <v>2021</v>
      </c>
      <c r="C239">
        <v>10</v>
      </c>
      <c r="D239" s="9">
        <v>44470</v>
      </c>
      <c r="E239">
        <v>30</v>
      </c>
      <c r="F239">
        <v>2</v>
      </c>
      <c r="G239" s="6">
        <v>15</v>
      </c>
      <c r="H239" s="1">
        <v>25</v>
      </c>
      <c r="I239" s="5">
        <v>750</v>
      </c>
      <c r="J239" s="4">
        <v>0.15</v>
      </c>
      <c r="K239" s="1">
        <v>637.5</v>
      </c>
      <c r="L239" s="1">
        <v>112.5</v>
      </c>
    </row>
    <row r="240" spans="1:12" x14ac:dyDescent="0.55000000000000004">
      <c r="A240" t="s">
        <v>94</v>
      </c>
      <c r="B240">
        <v>2021</v>
      </c>
      <c r="C240">
        <v>11</v>
      </c>
      <c r="D240" s="9">
        <v>44501</v>
      </c>
      <c r="E240">
        <v>160</v>
      </c>
      <c r="F240">
        <v>1.5</v>
      </c>
      <c r="G240" s="6">
        <v>106.66666666666667</v>
      </c>
      <c r="H240" s="1">
        <v>25</v>
      </c>
      <c r="I240" s="5">
        <v>4000</v>
      </c>
      <c r="J240" s="4">
        <v>0.15</v>
      </c>
      <c r="K240" s="1">
        <v>3400</v>
      </c>
      <c r="L240" s="1">
        <v>600</v>
      </c>
    </row>
    <row r="241" spans="1:12" x14ac:dyDescent="0.55000000000000004">
      <c r="A241" t="s">
        <v>94</v>
      </c>
      <c r="B241">
        <v>2021</v>
      </c>
      <c r="C241">
        <v>12</v>
      </c>
      <c r="D241" s="9">
        <v>44531</v>
      </c>
      <c r="E241">
        <v>40</v>
      </c>
      <c r="F241">
        <v>2</v>
      </c>
      <c r="G241" s="6">
        <v>20</v>
      </c>
      <c r="H241" s="1">
        <v>25</v>
      </c>
      <c r="I241" s="5">
        <v>1000</v>
      </c>
      <c r="J241" s="4">
        <v>0.15</v>
      </c>
      <c r="K241" s="1">
        <v>850</v>
      </c>
      <c r="L241" s="1">
        <v>150</v>
      </c>
    </row>
    <row r="242" spans="1:12" x14ac:dyDescent="0.55000000000000004">
      <c r="A242" t="s">
        <v>97</v>
      </c>
      <c r="B242">
        <v>2021</v>
      </c>
      <c r="C242">
        <v>1</v>
      </c>
      <c r="D242" s="9">
        <v>44197</v>
      </c>
      <c r="E242">
        <v>90</v>
      </c>
      <c r="F242">
        <v>1</v>
      </c>
      <c r="G242" s="6">
        <v>90</v>
      </c>
      <c r="H242" s="1">
        <v>25</v>
      </c>
      <c r="I242" s="5">
        <v>2250</v>
      </c>
      <c r="J242" s="4">
        <v>0.15</v>
      </c>
      <c r="K242" s="1">
        <v>1912.5</v>
      </c>
      <c r="L242" s="1">
        <v>337.5</v>
      </c>
    </row>
    <row r="243" spans="1:12" x14ac:dyDescent="0.55000000000000004">
      <c r="A243" t="s">
        <v>97</v>
      </c>
      <c r="B243">
        <v>2021</v>
      </c>
      <c r="C243">
        <v>2</v>
      </c>
      <c r="D243" s="9">
        <v>44228</v>
      </c>
      <c r="E243">
        <v>120</v>
      </c>
      <c r="F243">
        <v>1</v>
      </c>
      <c r="G243" s="6">
        <v>120</v>
      </c>
      <c r="H243" s="1">
        <v>25</v>
      </c>
      <c r="I243" s="5">
        <v>3000</v>
      </c>
      <c r="J243" s="4">
        <v>0.15</v>
      </c>
      <c r="K243" s="1">
        <v>2550</v>
      </c>
      <c r="L243" s="1">
        <v>450</v>
      </c>
    </row>
    <row r="244" spans="1:12" x14ac:dyDescent="0.55000000000000004">
      <c r="A244" t="s">
        <v>97</v>
      </c>
      <c r="B244">
        <v>2021</v>
      </c>
      <c r="C244">
        <v>3</v>
      </c>
      <c r="D244" s="9">
        <v>44256</v>
      </c>
      <c r="E244">
        <v>120</v>
      </c>
      <c r="F244">
        <v>1.5</v>
      </c>
      <c r="G244" s="6">
        <v>80</v>
      </c>
      <c r="H244" s="1">
        <v>25</v>
      </c>
      <c r="I244" s="5">
        <v>3000</v>
      </c>
      <c r="J244" s="4">
        <v>0.15</v>
      </c>
      <c r="K244" s="1">
        <v>2550</v>
      </c>
      <c r="L244" s="1">
        <v>450</v>
      </c>
    </row>
    <row r="245" spans="1:12" x14ac:dyDescent="0.55000000000000004">
      <c r="A245" t="s">
        <v>97</v>
      </c>
      <c r="B245">
        <v>2021</v>
      </c>
      <c r="C245">
        <v>4</v>
      </c>
      <c r="D245" s="9">
        <v>44287</v>
      </c>
      <c r="E245">
        <v>60</v>
      </c>
      <c r="F245">
        <v>2</v>
      </c>
      <c r="G245" s="6">
        <v>30</v>
      </c>
      <c r="H245" s="1">
        <v>25</v>
      </c>
      <c r="I245" s="5">
        <v>1500</v>
      </c>
      <c r="J245" s="4">
        <v>0.15</v>
      </c>
      <c r="K245" s="1">
        <v>1275</v>
      </c>
      <c r="L245" s="1">
        <v>225</v>
      </c>
    </row>
    <row r="246" spans="1:12" x14ac:dyDescent="0.55000000000000004">
      <c r="A246" t="s">
        <v>97</v>
      </c>
      <c r="B246">
        <v>2021</v>
      </c>
      <c r="C246">
        <v>5</v>
      </c>
      <c r="D246" s="9">
        <v>44317</v>
      </c>
      <c r="E246">
        <v>70</v>
      </c>
      <c r="F246">
        <v>1.5</v>
      </c>
      <c r="G246" s="6">
        <v>46.666666666666664</v>
      </c>
      <c r="H246" s="1">
        <v>25</v>
      </c>
      <c r="I246" s="5">
        <v>1750</v>
      </c>
      <c r="J246" s="4">
        <v>0.15</v>
      </c>
      <c r="K246" s="1">
        <v>1487.5</v>
      </c>
      <c r="L246" s="1">
        <v>262.5</v>
      </c>
    </row>
    <row r="247" spans="1:12" x14ac:dyDescent="0.55000000000000004">
      <c r="A247" t="s">
        <v>97</v>
      </c>
      <c r="B247">
        <v>2021</v>
      </c>
      <c r="C247">
        <v>6</v>
      </c>
      <c r="D247" s="9">
        <v>44348</v>
      </c>
      <c r="E247">
        <v>110</v>
      </c>
      <c r="F247">
        <v>2</v>
      </c>
      <c r="G247" s="6">
        <v>55</v>
      </c>
      <c r="H247" s="1">
        <v>25</v>
      </c>
      <c r="I247" s="5">
        <v>2750</v>
      </c>
      <c r="J247" s="4">
        <v>0.15</v>
      </c>
      <c r="K247" s="1">
        <v>2337.5</v>
      </c>
      <c r="L247" s="1">
        <v>412.5</v>
      </c>
    </row>
    <row r="248" spans="1:12" x14ac:dyDescent="0.55000000000000004">
      <c r="A248" t="s">
        <v>97</v>
      </c>
      <c r="B248">
        <v>2021</v>
      </c>
      <c r="C248">
        <v>7</v>
      </c>
      <c r="D248" s="9">
        <v>44378</v>
      </c>
      <c r="E248">
        <v>100</v>
      </c>
      <c r="F248">
        <v>1</v>
      </c>
      <c r="G248" s="6">
        <v>100</v>
      </c>
      <c r="H248" s="1">
        <v>25</v>
      </c>
      <c r="I248" s="5">
        <v>2500</v>
      </c>
      <c r="J248" s="4">
        <v>0.15</v>
      </c>
      <c r="K248" s="1">
        <v>2125</v>
      </c>
      <c r="L248" s="1">
        <v>375</v>
      </c>
    </row>
    <row r="249" spans="1:12" x14ac:dyDescent="0.55000000000000004">
      <c r="A249" t="s">
        <v>97</v>
      </c>
      <c r="B249">
        <v>2021</v>
      </c>
      <c r="C249">
        <v>8</v>
      </c>
      <c r="D249" s="9">
        <v>44409</v>
      </c>
      <c r="E249">
        <v>140</v>
      </c>
      <c r="F249">
        <v>1.5</v>
      </c>
      <c r="G249" s="6">
        <v>93.333333333333329</v>
      </c>
      <c r="H249" s="1">
        <v>25</v>
      </c>
      <c r="I249" s="5">
        <v>3500</v>
      </c>
      <c r="J249" s="4">
        <v>0.15</v>
      </c>
      <c r="K249" s="1">
        <v>2975</v>
      </c>
      <c r="L249" s="1">
        <v>525</v>
      </c>
    </row>
    <row r="250" spans="1:12" x14ac:dyDescent="0.55000000000000004">
      <c r="A250" t="s">
        <v>97</v>
      </c>
      <c r="B250">
        <v>2021</v>
      </c>
      <c r="C250">
        <v>9</v>
      </c>
      <c r="D250" s="9">
        <v>44440</v>
      </c>
      <c r="E250">
        <v>30</v>
      </c>
      <c r="F250">
        <v>1.5</v>
      </c>
      <c r="G250" s="6">
        <v>20</v>
      </c>
      <c r="H250" s="1">
        <v>25</v>
      </c>
      <c r="I250" s="5">
        <v>750</v>
      </c>
      <c r="J250" s="4">
        <v>0.15</v>
      </c>
      <c r="K250" s="1">
        <v>637.5</v>
      </c>
      <c r="L250" s="1">
        <v>112.5</v>
      </c>
    </row>
    <row r="251" spans="1:12" x14ac:dyDescent="0.55000000000000004">
      <c r="A251" t="s">
        <v>97</v>
      </c>
      <c r="B251">
        <v>2021</v>
      </c>
      <c r="C251">
        <v>10</v>
      </c>
      <c r="D251" s="9">
        <v>44470</v>
      </c>
      <c r="E251">
        <v>140</v>
      </c>
      <c r="F251">
        <v>2</v>
      </c>
      <c r="G251" s="6">
        <v>70</v>
      </c>
      <c r="H251" s="1">
        <v>25</v>
      </c>
      <c r="I251" s="5">
        <v>3500</v>
      </c>
      <c r="J251" s="4">
        <v>0.15</v>
      </c>
      <c r="K251" s="1">
        <v>2975</v>
      </c>
      <c r="L251" s="1">
        <v>525</v>
      </c>
    </row>
    <row r="252" spans="1:12" x14ac:dyDescent="0.55000000000000004">
      <c r="A252" t="s">
        <v>97</v>
      </c>
      <c r="B252">
        <v>2021</v>
      </c>
      <c r="C252">
        <v>11</v>
      </c>
      <c r="D252" s="9">
        <v>44501</v>
      </c>
      <c r="E252">
        <v>60</v>
      </c>
      <c r="F252">
        <v>1</v>
      </c>
      <c r="G252" s="6">
        <v>60</v>
      </c>
      <c r="H252" s="1">
        <v>25</v>
      </c>
      <c r="I252" s="5">
        <v>1500</v>
      </c>
      <c r="J252" s="4">
        <v>0.15</v>
      </c>
      <c r="K252" s="1">
        <v>1275</v>
      </c>
      <c r="L252" s="1">
        <v>225</v>
      </c>
    </row>
    <row r="253" spans="1:12" x14ac:dyDescent="0.55000000000000004">
      <c r="A253" t="s">
        <v>97</v>
      </c>
      <c r="B253">
        <v>2021</v>
      </c>
      <c r="C253">
        <v>12</v>
      </c>
      <c r="D253" s="9">
        <v>44531</v>
      </c>
      <c r="E253">
        <v>110</v>
      </c>
      <c r="F253">
        <v>1</v>
      </c>
      <c r="G253" s="6">
        <v>110</v>
      </c>
      <c r="H253" s="1">
        <v>25</v>
      </c>
      <c r="I253" s="5">
        <v>2750</v>
      </c>
      <c r="J253" s="4">
        <v>0.15</v>
      </c>
      <c r="K253" s="1">
        <v>2337.5</v>
      </c>
      <c r="L253" s="1">
        <v>412.5</v>
      </c>
    </row>
    <row r="254" spans="1:12" x14ac:dyDescent="0.55000000000000004">
      <c r="A254" t="s">
        <v>100</v>
      </c>
      <c r="B254">
        <v>2021</v>
      </c>
      <c r="C254">
        <v>1</v>
      </c>
      <c r="D254" s="9">
        <v>44197</v>
      </c>
      <c r="E254">
        <v>40</v>
      </c>
      <c r="F254">
        <v>1</v>
      </c>
      <c r="G254" s="6">
        <v>40</v>
      </c>
      <c r="H254" s="1">
        <v>45</v>
      </c>
      <c r="I254" s="5">
        <v>1800</v>
      </c>
      <c r="J254" s="4">
        <v>0.25</v>
      </c>
      <c r="K254" s="1">
        <v>1350</v>
      </c>
      <c r="L254" s="1">
        <v>450</v>
      </c>
    </row>
    <row r="255" spans="1:12" x14ac:dyDescent="0.55000000000000004">
      <c r="A255" t="s">
        <v>100</v>
      </c>
      <c r="B255">
        <v>2021</v>
      </c>
      <c r="C255">
        <v>2</v>
      </c>
      <c r="D255" s="9">
        <v>44228</v>
      </c>
      <c r="E255">
        <v>100</v>
      </c>
      <c r="F255">
        <v>2</v>
      </c>
      <c r="G255" s="6">
        <v>50</v>
      </c>
      <c r="H255" s="1">
        <v>45</v>
      </c>
      <c r="I255" s="5">
        <v>4500</v>
      </c>
      <c r="J255" s="4">
        <v>0.25</v>
      </c>
      <c r="K255" s="1">
        <v>3375</v>
      </c>
      <c r="L255" s="1">
        <v>1125</v>
      </c>
    </row>
    <row r="256" spans="1:12" x14ac:dyDescent="0.55000000000000004">
      <c r="A256" t="s">
        <v>100</v>
      </c>
      <c r="B256">
        <v>2021</v>
      </c>
      <c r="C256">
        <v>3</v>
      </c>
      <c r="D256" s="9">
        <v>44256</v>
      </c>
      <c r="E256">
        <v>40</v>
      </c>
      <c r="F256">
        <v>2</v>
      </c>
      <c r="G256" s="6">
        <v>20</v>
      </c>
      <c r="H256" s="1">
        <v>45</v>
      </c>
      <c r="I256" s="5">
        <v>1800</v>
      </c>
      <c r="J256" s="4">
        <v>0.25</v>
      </c>
      <c r="K256" s="1">
        <v>1350</v>
      </c>
      <c r="L256" s="1">
        <v>450</v>
      </c>
    </row>
    <row r="257" spans="1:12" x14ac:dyDescent="0.55000000000000004">
      <c r="A257" t="s">
        <v>100</v>
      </c>
      <c r="B257">
        <v>2021</v>
      </c>
      <c r="C257">
        <v>4</v>
      </c>
      <c r="D257" s="9">
        <v>44287</v>
      </c>
      <c r="E257">
        <v>70</v>
      </c>
      <c r="F257">
        <v>2</v>
      </c>
      <c r="G257" s="6">
        <v>35</v>
      </c>
      <c r="H257" s="1">
        <v>45</v>
      </c>
      <c r="I257" s="5">
        <v>3150</v>
      </c>
      <c r="J257" s="4">
        <v>0.25</v>
      </c>
      <c r="K257" s="1">
        <v>2362.5</v>
      </c>
      <c r="L257" s="1">
        <v>787.5</v>
      </c>
    </row>
    <row r="258" spans="1:12" x14ac:dyDescent="0.55000000000000004">
      <c r="A258" t="s">
        <v>100</v>
      </c>
      <c r="B258">
        <v>2021</v>
      </c>
      <c r="C258">
        <v>5</v>
      </c>
      <c r="D258" s="9">
        <v>44317</v>
      </c>
      <c r="E258">
        <v>20</v>
      </c>
      <c r="F258">
        <v>1.5</v>
      </c>
      <c r="G258" s="6">
        <v>13.333333333333334</v>
      </c>
      <c r="H258" s="1">
        <v>45</v>
      </c>
      <c r="I258" s="5">
        <v>900</v>
      </c>
      <c r="J258" s="4">
        <v>0.25</v>
      </c>
      <c r="K258" s="1">
        <v>675</v>
      </c>
      <c r="L258" s="1">
        <v>225</v>
      </c>
    </row>
    <row r="259" spans="1:12" x14ac:dyDescent="0.55000000000000004">
      <c r="A259" t="s">
        <v>100</v>
      </c>
      <c r="B259">
        <v>2021</v>
      </c>
      <c r="C259">
        <v>6</v>
      </c>
      <c r="D259" s="9">
        <v>44348</v>
      </c>
      <c r="E259">
        <v>120</v>
      </c>
      <c r="F259">
        <v>1</v>
      </c>
      <c r="G259" s="6">
        <v>120</v>
      </c>
      <c r="H259" s="1">
        <v>45</v>
      </c>
      <c r="I259" s="5">
        <v>5400</v>
      </c>
      <c r="J259" s="4">
        <v>0.25</v>
      </c>
      <c r="K259" s="1">
        <v>4050</v>
      </c>
      <c r="L259" s="1">
        <v>1350</v>
      </c>
    </row>
    <row r="260" spans="1:12" x14ac:dyDescent="0.55000000000000004">
      <c r="A260" t="s">
        <v>100</v>
      </c>
      <c r="B260">
        <v>2021</v>
      </c>
      <c r="C260">
        <v>7</v>
      </c>
      <c r="D260" s="9">
        <v>44378</v>
      </c>
      <c r="E260">
        <v>30</v>
      </c>
      <c r="F260">
        <v>2</v>
      </c>
      <c r="G260" s="6">
        <v>15</v>
      </c>
      <c r="H260" s="1">
        <v>45</v>
      </c>
      <c r="I260" s="5">
        <v>1350</v>
      </c>
      <c r="J260" s="4">
        <v>0.25</v>
      </c>
      <c r="K260" s="1">
        <v>1012.5</v>
      </c>
      <c r="L260" s="1">
        <v>337.5</v>
      </c>
    </row>
    <row r="261" spans="1:12" x14ac:dyDescent="0.55000000000000004">
      <c r="A261" t="s">
        <v>100</v>
      </c>
      <c r="B261">
        <v>2021</v>
      </c>
      <c r="C261">
        <v>8</v>
      </c>
      <c r="D261" s="9">
        <v>44409</v>
      </c>
      <c r="E261">
        <v>90</v>
      </c>
      <c r="F261">
        <v>2</v>
      </c>
      <c r="G261" s="6">
        <v>45</v>
      </c>
      <c r="H261" s="1">
        <v>45</v>
      </c>
      <c r="I261" s="5">
        <v>4050</v>
      </c>
      <c r="J261" s="4">
        <v>0.25</v>
      </c>
      <c r="K261" s="1">
        <v>3037.5</v>
      </c>
      <c r="L261" s="1">
        <v>1012.5</v>
      </c>
    </row>
    <row r="262" spans="1:12" x14ac:dyDescent="0.55000000000000004">
      <c r="A262" t="s">
        <v>100</v>
      </c>
      <c r="B262">
        <v>2021</v>
      </c>
      <c r="C262">
        <v>9</v>
      </c>
      <c r="D262" s="9">
        <v>44440</v>
      </c>
      <c r="E262">
        <v>60</v>
      </c>
      <c r="F262">
        <v>1</v>
      </c>
      <c r="G262" s="6">
        <v>60</v>
      </c>
      <c r="H262" s="1">
        <v>45</v>
      </c>
      <c r="I262" s="5">
        <v>2700</v>
      </c>
      <c r="J262" s="4">
        <v>0.25</v>
      </c>
      <c r="K262" s="1">
        <v>2025</v>
      </c>
      <c r="L262" s="1">
        <v>675</v>
      </c>
    </row>
    <row r="263" spans="1:12" x14ac:dyDescent="0.55000000000000004">
      <c r="A263" t="s">
        <v>100</v>
      </c>
      <c r="B263">
        <v>2021</v>
      </c>
      <c r="C263">
        <v>10</v>
      </c>
      <c r="D263" s="9">
        <v>44470</v>
      </c>
      <c r="E263">
        <v>130</v>
      </c>
      <c r="F263">
        <v>1</v>
      </c>
      <c r="G263" s="6">
        <v>130</v>
      </c>
      <c r="H263" s="1">
        <v>45</v>
      </c>
      <c r="I263" s="5">
        <v>5850</v>
      </c>
      <c r="J263" s="4">
        <v>0.25</v>
      </c>
      <c r="K263" s="1">
        <v>4387.5</v>
      </c>
      <c r="L263" s="1">
        <v>1462.5</v>
      </c>
    </row>
    <row r="264" spans="1:12" x14ac:dyDescent="0.55000000000000004">
      <c r="A264" t="s">
        <v>100</v>
      </c>
      <c r="B264">
        <v>2021</v>
      </c>
      <c r="C264">
        <v>11</v>
      </c>
      <c r="D264" s="9">
        <v>44501</v>
      </c>
      <c r="E264">
        <v>40</v>
      </c>
      <c r="F264">
        <v>1</v>
      </c>
      <c r="G264" s="6">
        <v>40</v>
      </c>
      <c r="H264" s="1">
        <v>45</v>
      </c>
      <c r="I264" s="5">
        <v>1800</v>
      </c>
      <c r="J264" s="4">
        <v>0.25</v>
      </c>
      <c r="K264" s="1">
        <v>1350</v>
      </c>
      <c r="L264" s="1">
        <v>450</v>
      </c>
    </row>
    <row r="265" spans="1:12" x14ac:dyDescent="0.55000000000000004">
      <c r="A265" t="s">
        <v>100</v>
      </c>
      <c r="B265">
        <v>2021</v>
      </c>
      <c r="C265">
        <v>12</v>
      </c>
      <c r="D265" s="9">
        <v>44531</v>
      </c>
      <c r="E265">
        <v>160</v>
      </c>
      <c r="F265">
        <v>2</v>
      </c>
      <c r="G265" s="6">
        <v>80</v>
      </c>
      <c r="H265" s="1">
        <v>45</v>
      </c>
      <c r="I265" s="5">
        <v>7200</v>
      </c>
      <c r="J265" s="4">
        <v>0.25</v>
      </c>
      <c r="K265" s="1">
        <v>5400</v>
      </c>
      <c r="L265" s="1">
        <v>1800</v>
      </c>
    </row>
    <row r="266" spans="1:12" x14ac:dyDescent="0.55000000000000004">
      <c r="A266" t="s">
        <v>102</v>
      </c>
      <c r="B266">
        <v>2021</v>
      </c>
      <c r="C266">
        <v>1</v>
      </c>
      <c r="D266" s="9">
        <v>44197</v>
      </c>
      <c r="E266">
        <v>40</v>
      </c>
      <c r="F266">
        <v>1</v>
      </c>
      <c r="G266" s="6">
        <v>40</v>
      </c>
      <c r="H266" s="1">
        <v>25</v>
      </c>
      <c r="I266" s="5">
        <v>1000</v>
      </c>
      <c r="J266" s="4">
        <v>0.15</v>
      </c>
      <c r="K266" s="1">
        <v>850</v>
      </c>
      <c r="L266" s="1">
        <v>150</v>
      </c>
    </row>
    <row r="267" spans="1:12" x14ac:dyDescent="0.55000000000000004">
      <c r="A267" t="s">
        <v>102</v>
      </c>
      <c r="B267">
        <v>2021</v>
      </c>
      <c r="C267">
        <v>2</v>
      </c>
      <c r="D267" s="9">
        <v>44228</v>
      </c>
      <c r="E267">
        <v>160</v>
      </c>
      <c r="F267">
        <v>1</v>
      </c>
      <c r="G267" s="6">
        <v>160</v>
      </c>
      <c r="H267" s="1">
        <v>25</v>
      </c>
      <c r="I267" s="5">
        <v>4000</v>
      </c>
      <c r="J267" s="4">
        <v>0.15</v>
      </c>
      <c r="K267" s="1">
        <v>3400</v>
      </c>
      <c r="L267" s="1">
        <v>600</v>
      </c>
    </row>
    <row r="268" spans="1:12" x14ac:dyDescent="0.55000000000000004">
      <c r="A268" t="s">
        <v>102</v>
      </c>
      <c r="B268">
        <v>2021</v>
      </c>
      <c r="C268">
        <v>3</v>
      </c>
      <c r="D268" s="9">
        <v>44256</v>
      </c>
      <c r="E268">
        <v>120</v>
      </c>
      <c r="F268">
        <v>1</v>
      </c>
      <c r="G268" s="6">
        <v>120</v>
      </c>
      <c r="H268" s="1">
        <v>25</v>
      </c>
      <c r="I268" s="5">
        <v>3000</v>
      </c>
      <c r="J268" s="4">
        <v>0.15</v>
      </c>
      <c r="K268" s="1">
        <v>2550</v>
      </c>
      <c r="L268" s="1">
        <v>450</v>
      </c>
    </row>
    <row r="269" spans="1:12" x14ac:dyDescent="0.55000000000000004">
      <c r="A269" t="s">
        <v>102</v>
      </c>
      <c r="B269">
        <v>2021</v>
      </c>
      <c r="C269">
        <v>4</v>
      </c>
      <c r="D269" s="9">
        <v>44287</v>
      </c>
      <c r="E269">
        <v>90</v>
      </c>
      <c r="F269">
        <v>1.5</v>
      </c>
      <c r="G269" s="6">
        <v>60</v>
      </c>
      <c r="H269" s="1">
        <v>25</v>
      </c>
      <c r="I269" s="5">
        <v>2250</v>
      </c>
      <c r="J269" s="4">
        <v>0.15</v>
      </c>
      <c r="K269" s="1">
        <v>1912.5</v>
      </c>
      <c r="L269" s="1">
        <v>337.5</v>
      </c>
    </row>
    <row r="270" spans="1:12" x14ac:dyDescent="0.55000000000000004">
      <c r="A270" t="s">
        <v>102</v>
      </c>
      <c r="B270">
        <v>2021</v>
      </c>
      <c r="C270">
        <v>5</v>
      </c>
      <c r="D270" s="9">
        <v>44317</v>
      </c>
      <c r="E270">
        <v>130</v>
      </c>
      <c r="F270">
        <v>1.5</v>
      </c>
      <c r="G270" s="6">
        <v>86.666666666666671</v>
      </c>
      <c r="H270" s="1">
        <v>25</v>
      </c>
      <c r="I270" s="5">
        <v>3250</v>
      </c>
      <c r="J270" s="4">
        <v>0.15</v>
      </c>
      <c r="K270" s="1">
        <v>2762.5</v>
      </c>
      <c r="L270" s="1">
        <v>487.5</v>
      </c>
    </row>
    <row r="271" spans="1:12" x14ac:dyDescent="0.55000000000000004">
      <c r="A271" t="s">
        <v>102</v>
      </c>
      <c r="B271">
        <v>2021</v>
      </c>
      <c r="C271">
        <v>6</v>
      </c>
      <c r="D271" s="9">
        <v>44348</v>
      </c>
      <c r="E271">
        <v>40</v>
      </c>
      <c r="F271">
        <v>1</v>
      </c>
      <c r="G271" s="6">
        <v>40</v>
      </c>
      <c r="H271" s="1">
        <v>25</v>
      </c>
      <c r="I271" s="5">
        <v>1000</v>
      </c>
      <c r="J271" s="4">
        <v>0.15</v>
      </c>
      <c r="K271" s="1">
        <v>850</v>
      </c>
      <c r="L271" s="1">
        <v>150</v>
      </c>
    </row>
    <row r="272" spans="1:12" x14ac:dyDescent="0.55000000000000004">
      <c r="A272" t="s">
        <v>102</v>
      </c>
      <c r="B272">
        <v>2021</v>
      </c>
      <c r="C272">
        <v>7</v>
      </c>
      <c r="D272" s="9">
        <v>44378</v>
      </c>
      <c r="E272">
        <v>40</v>
      </c>
      <c r="F272">
        <v>2</v>
      </c>
      <c r="G272" s="6">
        <v>20</v>
      </c>
      <c r="H272" s="1">
        <v>25</v>
      </c>
      <c r="I272" s="5">
        <v>1000</v>
      </c>
      <c r="J272" s="4">
        <v>0.15</v>
      </c>
      <c r="K272" s="1">
        <v>850</v>
      </c>
      <c r="L272" s="1">
        <v>150</v>
      </c>
    </row>
    <row r="273" spans="1:12" x14ac:dyDescent="0.55000000000000004">
      <c r="A273" t="s">
        <v>102</v>
      </c>
      <c r="B273">
        <v>2021</v>
      </c>
      <c r="C273">
        <v>8</v>
      </c>
      <c r="D273" s="9">
        <v>44409</v>
      </c>
      <c r="E273">
        <v>120</v>
      </c>
      <c r="F273">
        <v>2</v>
      </c>
      <c r="G273" s="6">
        <v>60</v>
      </c>
      <c r="H273" s="1">
        <v>25</v>
      </c>
      <c r="I273" s="5">
        <v>3000</v>
      </c>
      <c r="J273" s="4">
        <v>0.15</v>
      </c>
      <c r="K273" s="1">
        <v>2550</v>
      </c>
      <c r="L273" s="1">
        <v>450</v>
      </c>
    </row>
    <row r="274" spans="1:12" x14ac:dyDescent="0.55000000000000004">
      <c r="A274" t="s">
        <v>102</v>
      </c>
      <c r="B274">
        <v>2021</v>
      </c>
      <c r="C274">
        <v>9</v>
      </c>
      <c r="D274" s="9">
        <v>44440</v>
      </c>
      <c r="E274">
        <v>60</v>
      </c>
      <c r="F274">
        <v>1</v>
      </c>
      <c r="G274" s="6">
        <v>60</v>
      </c>
      <c r="H274" s="1">
        <v>25</v>
      </c>
      <c r="I274" s="5">
        <v>1500</v>
      </c>
      <c r="J274" s="4">
        <v>0.15</v>
      </c>
      <c r="K274" s="1">
        <v>1275</v>
      </c>
      <c r="L274" s="1">
        <v>225</v>
      </c>
    </row>
    <row r="275" spans="1:12" x14ac:dyDescent="0.55000000000000004">
      <c r="A275" t="s">
        <v>102</v>
      </c>
      <c r="B275">
        <v>2021</v>
      </c>
      <c r="C275">
        <v>10</v>
      </c>
      <c r="D275" s="9">
        <v>44470</v>
      </c>
      <c r="E275">
        <v>90</v>
      </c>
      <c r="F275">
        <v>1.5</v>
      </c>
      <c r="G275" s="6">
        <v>60</v>
      </c>
      <c r="H275" s="1">
        <v>25</v>
      </c>
      <c r="I275" s="5">
        <v>2250</v>
      </c>
      <c r="J275" s="4">
        <v>0.15</v>
      </c>
      <c r="K275" s="1">
        <v>1912.5</v>
      </c>
      <c r="L275" s="1">
        <v>337.5</v>
      </c>
    </row>
    <row r="276" spans="1:12" x14ac:dyDescent="0.55000000000000004">
      <c r="A276" t="s">
        <v>102</v>
      </c>
      <c r="B276">
        <v>2021</v>
      </c>
      <c r="C276">
        <v>11</v>
      </c>
      <c r="D276" s="9">
        <v>44501</v>
      </c>
      <c r="E276">
        <v>100</v>
      </c>
      <c r="F276">
        <v>2</v>
      </c>
      <c r="G276" s="6">
        <v>50</v>
      </c>
      <c r="H276" s="1">
        <v>25</v>
      </c>
      <c r="I276" s="5">
        <v>2500</v>
      </c>
      <c r="J276" s="4">
        <v>0.15</v>
      </c>
      <c r="K276" s="1">
        <v>2125</v>
      </c>
      <c r="L276" s="1">
        <v>375</v>
      </c>
    </row>
    <row r="277" spans="1:12" x14ac:dyDescent="0.55000000000000004">
      <c r="A277" t="s">
        <v>102</v>
      </c>
      <c r="B277">
        <v>2021</v>
      </c>
      <c r="C277">
        <v>12</v>
      </c>
      <c r="D277" s="9">
        <v>44531</v>
      </c>
      <c r="E277">
        <v>90</v>
      </c>
      <c r="F277">
        <v>1</v>
      </c>
      <c r="G277" s="6">
        <v>90</v>
      </c>
      <c r="H277" s="1">
        <v>25</v>
      </c>
      <c r="I277" s="5">
        <v>2250</v>
      </c>
      <c r="J277" s="4">
        <v>0.15</v>
      </c>
      <c r="K277" s="1">
        <v>1912.5</v>
      </c>
      <c r="L277" s="1">
        <v>337.5</v>
      </c>
    </row>
    <row r="278" spans="1:12" x14ac:dyDescent="0.55000000000000004">
      <c r="A278" t="s">
        <v>104</v>
      </c>
      <c r="B278">
        <v>2021</v>
      </c>
      <c r="C278">
        <v>1</v>
      </c>
      <c r="D278" s="9">
        <v>44197</v>
      </c>
      <c r="E278">
        <v>50</v>
      </c>
      <c r="F278">
        <v>1</v>
      </c>
      <c r="G278" s="6">
        <v>50</v>
      </c>
      <c r="H278" s="1">
        <v>45</v>
      </c>
      <c r="I278" s="5">
        <v>2250</v>
      </c>
      <c r="J278" s="4">
        <v>0.25</v>
      </c>
      <c r="K278" s="1">
        <v>1687.5</v>
      </c>
      <c r="L278" s="1">
        <v>562.5</v>
      </c>
    </row>
    <row r="279" spans="1:12" x14ac:dyDescent="0.55000000000000004">
      <c r="A279" t="s">
        <v>104</v>
      </c>
      <c r="B279">
        <v>2021</v>
      </c>
      <c r="C279">
        <v>2</v>
      </c>
      <c r="D279" s="9">
        <v>44228</v>
      </c>
      <c r="E279">
        <v>100</v>
      </c>
      <c r="F279">
        <v>2</v>
      </c>
      <c r="G279" s="6">
        <v>50</v>
      </c>
      <c r="H279" s="1">
        <v>45</v>
      </c>
      <c r="I279" s="5">
        <v>4500</v>
      </c>
      <c r="J279" s="4">
        <v>0.25</v>
      </c>
      <c r="K279" s="1">
        <v>3375</v>
      </c>
      <c r="L279" s="1">
        <v>1125</v>
      </c>
    </row>
    <row r="280" spans="1:12" x14ac:dyDescent="0.55000000000000004">
      <c r="A280" t="s">
        <v>104</v>
      </c>
      <c r="B280">
        <v>2021</v>
      </c>
      <c r="C280">
        <v>3</v>
      </c>
      <c r="D280" s="9">
        <v>44256</v>
      </c>
      <c r="E280">
        <v>70</v>
      </c>
      <c r="F280">
        <v>1.5</v>
      </c>
      <c r="G280" s="6">
        <v>46.666666666666664</v>
      </c>
      <c r="H280" s="1">
        <v>45</v>
      </c>
      <c r="I280" s="5">
        <v>3150</v>
      </c>
      <c r="J280" s="4">
        <v>0.25</v>
      </c>
      <c r="K280" s="1">
        <v>2362.5</v>
      </c>
      <c r="L280" s="1">
        <v>787.5</v>
      </c>
    </row>
    <row r="281" spans="1:12" x14ac:dyDescent="0.55000000000000004">
      <c r="A281" t="s">
        <v>104</v>
      </c>
      <c r="B281">
        <v>2021</v>
      </c>
      <c r="C281">
        <v>4</v>
      </c>
      <c r="D281" s="9">
        <v>44287</v>
      </c>
      <c r="E281">
        <v>90</v>
      </c>
      <c r="F281">
        <v>1</v>
      </c>
      <c r="G281" s="6">
        <v>90</v>
      </c>
      <c r="H281" s="1">
        <v>45</v>
      </c>
      <c r="I281" s="5">
        <v>4050</v>
      </c>
      <c r="J281" s="4">
        <v>0.25</v>
      </c>
      <c r="K281" s="1">
        <v>3037.5</v>
      </c>
      <c r="L281" s="1">
        <v>1012.5</v>
      </c>
    </row>
    <row r="282" spans="1:12" x14ac:dyDescent="0.55000000000000004">
      <c r="A282" t="s">
        <v>104</v>
      </c>
      <c r="B282">
        <v>2021</v>
      </c>
      <c r="C282">
        <v>5</v>
      </c>
      <c r="D282" s="9">
        <v>44317</v>
      </c>
      <c r="E282">
        <v>140</v>
      </c>
      <c r="F282">
        <v>1</v>
      </c>
      <c r="G282" s="6">
        <v>140</v>
      </c>
      <c r="H282" s="1">
        <v>45</v>
      </c>
      <c r="I282" s="5">
        <v>6300</v>
      </c>
      <c r="J282" s="4">
        <v>0.25</v>
      </c>
      <c r="K282" s="1">
        <v>4725</v>
      </c>
      <c r="L282" s="1">
        <v>1575</v>
      </c>
    </row>
    <row r="283" spans="1:12" x14ac:dyDescent="0.55000000000000004">
      <c r="A283" t="s">
        <v>104</v>
      </c>
      <c r="B283">
        <v>2021</v>
      </c>
      <c r="C283">
        <v>6</v>
      </c>
      <c r="D283" s="9">
        <v>44348</v>
      </c>
      <c r="E283">
        <v>120</v>
      </c>
      <c r="F283">
        <v>1</v>
      </c>
      <c r="G283" s="6">
        <v>120</v>
      </c>
      <c r="H283" s="1">
        <v>45</v>
      </c>
      <c r="I283" s="5">
        <v>5400</v>
      </c>
      <c r="J283" s="4">
        <v>0.25</v>
      </c>
      <c r="K283" s="1">
        <v>4050</v>
      </c>
      <c r="L283" s="1">
        <v>1350</v>
      </c>
    </row>
    <row r="284" spans="1:12" x14ac:dyDescent="0.55000000000000004">
      <c r="A284" t="s">
        <v>104</v>
      </c>
      <c r="B284">
        <v>2021</v>
      </c>
      <c r="C284">
        <v>7</v>
      </c>
      <c r="D284" s="9">
        <v>44378</v>
      </c>
      <c r="E284">
        <v>50</v>
      </c>
      <c r="F284">
        <v>1.5</v>
      </c>
      <c r="G284" s="6">
        <v>33.333333333333336</v>
      </c>
      <c r="H284" s="1">
        <v>45</v>
      </c>
      <c r="I284" s="5">
        <v>2250</v>
      </c>
      <c r="J284" s="4">
        <v>0.25</v>
      </c>
      <c r="K284" s="1">
        <v>1687.5</v>
      </c>
      <c r="L284" s="1">
        <v>562.5</v>
      </c>
    </row>
    <row r="285" spans="1:12" x14ac:dyDescent="0.55000000000000004">
      <c r="A285" t="s">
        <v>104</v>
      </c>
      <c r="B285">
        <v>2021</v>
      </c>
      <c r="C285">
        <v>8</v>
      </c>
      <c r="D285" s="9">
        <v>44409</v>
      </c>
      <c r="E285">
        <v>160</v>
      </c>
      <c r="F285">
        <v>1</v>
      </c>
      <c r="G285" s="6">
        <v>160</v>
      </c>
      <c r="H285" s="1">
        <v>45</v>
      </c>
      <c r="I285" s="5">
        <v>7200</v>
      </c>
      <c r="J285" s="4">
        <v>0.25</v>
      </c>
      <c r="K285" s="1">
        <v>5400</v>
      </c>
      <c r="L285" s="1">
        <v>1800</v>
      </c>
    </row>
    <row r="286" spans="1:12" x14ac:dyDescent="0.55000000000000004">
      <c r="A286" t="s">
        <v>104</v>
      </c>
      <c r="B286">
        <v>2021</v>
      </c>
      <c r="C286">
        <v>9</v>
      </c>
      <c r="D286" s="9">
        <v>44440</v>
      </c>
      <c r="E286">
        <v>30</v>
      </c>
      <c r="F286">
        <v>1</v>
      </c>
      <c r="G286" s="6">
        <v>30</v>
      </c>
      <c r="H286" s="1">
        <v>45</v>
      </c>
      <c r="I286" s="5">
        <v>1350</v>
      </c>
      <c r="J286" s="4">
        <v>0.25</v>
      </c>
      <c r="K286" s="1">
        <v>1012.5</v>
      </c>
      <c r="L286" s="1">
        <v>337.5</v>
      </c>
    </row>
    <row r="287" spans="1:12" x14ac:dyDescent="0.55000000000000004">
      <c r="A287" t="s">
        <v>104</v>
      </c>
      <c r="B287">
        <v>2021</v>
      </c>
      <c r="C287">
        <v>10</v>
      </c>
      <c r="D287" s="9">
        <v>44470</v>
      </c>
      <c r="E287">
        <v>100</v>
      </c>
      <c r="F287">
        <v>1</v>
      </c>
      <c r="G287" s="6">
        <v>100</v>
      </c>
      <c r="H287" s="1">
        <v>45</v>
      </c>
      <c r="I287" s="5">
        <v>4500</v>
      </c>
      <c r="J287" s="4">
        <v>0.25</v>
      </c>
      <c r="K287" s="1">
        <v>3375</v>
      </c>
      <c r="L287" s="1">
        <v>1125</v>
      </c>
    </row>
    <row r="288" spans="1:12" x14ac:dyDescent="0.55000000000000004">
      <c r="A288" t="s">
        <v>104</v>
      </c>
      <c r="B288">
        <v>2021</v>
      </c>
      <c r="C288">
        <v>11</v>
      </c>
      <c r="D288" s="9">
        <v>44501</v>
      </c>
      <c r="E288">
        <v>120</v>
      </c>
      <c r="F288">
        <v>2</v>
      </c>
      <c r="G288" s="6">
        <v>60</v>
      </c>
      <c r="H288" s="1">
        <v>45</v>
      </c>
      <c r="I288" s="5">
        <v>5400</v>
      </c>
      <c r="J288" s="4">
        <v>0.25</v>
      </c>
      <c r="K288" s="1">
        <v>4050</v>
      </c>
      <c r="L288" s="1">
        <v>1350</v>
      </c>
    </row>
    <row r="289" spans="1:12" x14ac:dyDescent="0.55000000000000004">
      <c r="A289" t="s">
        <v>104</v>
      </c>
      <c r="B289">
        <v>2021</v>
      </c>
      <c r="C289">
        <v>12</v>
      </c>
      <c r="D289" s="9">
        <v>44531</v>
      </c>
      <c r="E289">
        <v>30</v>
      </c>
      <c r="F289">
        <v>1</v>
      </c>
      <c r="G289" s="6">
        <v>30</v>
      </c>
      <c r="H289" s="1">
        <v>45</v>
      </c>
      <c r="I289" s="5">
        <v>1350</v>
      </c>
      <c r="J289" s="4">
        <v>0.25</v>
      </c>
      <c r="K289" s="1">
        <v>1012.5</v>
      </c>
      <c r="L289" s="1">
        <v>337.5</v>
      </c>
    </row>
    <row r="290" spans="1:12" x14ac:dyDescent="0.55000000000000004">
      <c r="A290" t="s">
        <v>107</v>
      </c>
      <c r="B290">
        <v>2021</v>
      </c>
      <c r="C290">
        <v>1</v>
      </c>
      <c r="D290" s="9">
        <v>44197</v>
      </c>
      <c r="E290">
        <v>50</v>
      </c>
      <c r="F290">
        <v>1</v>
      </c>
      <c r="G290" s="6">
        <v>50</v>
      </c>
      <c r="H290" s="1">
        <v>25</v>
      </c>
      <c r="I290" s="5">
        <v>1250</v>
      </c>
      <c r="J290" s="4">
        <v>0.15</v>
      </c>
      <c r="K290" s="1">
        <v>1062.5</v>
      </c>
      <c r="L290" s="1">
        <v>187.5</v>
      </c>
    </row>
    <row r="291" spans="1:12" x14ac:dyDescent="0.55000000000000004">
      <c r="A291" t="s">
        <v>107</v>
      </c>
      <c r="B291">
        <v>2021</v>
      </c>
      <c r="C291">
        <v>2</v>
      </c>
      <c r="D291" s="9">
        <v>44228</v>
      </c>
      <c r="E291">
        <v>50</v>
      </c>
      <c r="F291">
        <v>2</v>
      </c>
      <c r="G291" s="6">
        <v>25</v>
      </c>
      <c r="H291" s="1">
        <v>25</v>
      </c>
      <c r="I291" s="5">
        <v>1250</v>
      </c>
      <c r="J291" s="4">
        <v>0.15</v>
      </c>
      <c r="K291" s="1">
        <v>1062.5</v>
      </c>
      <c r="L291" s="1">
        <v>187.5</v>
      </c>
    </row>
    <row r="292" spans="1:12" x14ac:dyDescent="0.55000000000000004">
      <c r="A292" t="s">
        <v>107</v>
      </c>
      <c r="B292">
        <v>2021</v>
      </c>
      <c r="C292">
        <v>3</v>
      </c>
      <c r="D292" s="9">
        <v>44256</v>
      </c>
      <c r="E292">
        <v>60</v>
      </c>
      <c r="F292">
        <v>1</v>
      </c>
      <c r="G292" s="6">
        <v>60</v>
      </c>
      <c r="H292" s="1">
        <v>25</v>
      </c>
      <c r="I292" s="5">
        <v>1500</v>
      </c>
      <c r="J292" s="4">
        <v>0.15</v>
      </c>
      <c r="K292" s="1">
        <v>1275</v>
      </c>
      <c r="L292" s="1">
        <v>225</v>
      </c>
    </row>
    <row r="293" spans="1:12" x14ac:dyDescent="0.55000000000000004">
      <c r="A293" t="s">
        <v>107</v>
      </c>
      <c r="B293">
        <v>2021</v>
      </c>
      <c r="C293">
        <v>4</v>
      </c>
      <c r="D293" s="9">
        <v>44287</v>
      </c>
      <c r="E293">
        <v>40</v>
      </c>
      <c r="F293">
        <v>2</v>
      </c>
      <c r="G293" s="6">
        <v>20</v>
      </c>
      <c r="H293" s="1">
        <v>25</v>
      </c>
      <c r="I293" s="5">
        <v>1000</v>
      </c>
      <c r="J293" s="4">
        <v>0.15</v>
      </c>
      <c r="K293" s="1">
        <v>850</v>
      </c>
      <c r="L293" s="1">
        <v>150</v>
      </c>
    </row>
    <row r="294" spans="1:12" x14ac:dyDescent="0.55000000000000004">
      <c r="A294" t="s">
        <v>107</v>
      </c>
      <c r="B294">
        <v>2021</v>
      </c>
      <c r="C294">
        <v>5</v>
      </c>
      <c r="D294" s="9">
        <v>44317</v>
      </c>
      <c r="E294">
        <v>40</v>
      </c>
      <c r="F294">
        <v>1.5</v>
      </c>
      <c r="G294" s="6">
        <v>26.666666666666668</v>
      </c>
      <c r="H294" s="1">
        <v>25</v>
      </c>
      <c r="I294" s="5">
        <v>1000</v>
      </c>
      <c r="J294" s="4">
        <v>0.15</v>
      </c>
      <c r="K294" s="1">
        <v>850</v>
      </c>
      <c r="L294" s="1">
        <v>150</v>
      </c>
    </row>
    <row r="295" spans="1:12" x14ac:dyDescent="0.55000000000000004">
      <c r="A295" t="s">
        <v>107</v>
      </c>
      <c r="B295">
        <v>2021</v>
      </c>
      <c r="C295">
        <v>6</v>
      </c>
      <c r="D295" s="9">
        <v>44348</v>
      </c>
      <c r="E295">
        <v>50</v>
      </c>
      <c r="F295">
        <v>2</v>
      </c>
      <c r="G295" s="6">
        <v>25</v>
      </c>
      <c r="H295" s="1">
        <v>25</v>
      </c>
      <c r="I295" s="5">
        <v>1250</v>
      </c>
      <c r="J295" s="4">
        <v>0.15</v>
      </c>
      <c r="K295" s="1">
        <v>1062.5</v>
      </c>
      <c r="L295" s="1">
        <v>187.5</v>
      </c>
    </row>
    <row r="296" spans="1:12" x14ac:dyDescent="0.55000000000000004">
      <c r="A296" t="s">
        <v>107</v>
      </c>
      <c r="B296">
        <v>2021</v>
      </c>
      <c r="C296">
        <v>7</v>
      </c>
      <c r="D296" s="9">
        <v>44378</v>
      </c>
      <c r="E296">
        <v>60</v>
      </c>
      <c r="F296">
        <v>1</v>
      </c>
      <c r="G296" s="6">
        <v>60</v>
      </c>
      <c r="H296" s="1">
        <v>25</v>
      </c>
      <c r="I296" s="5">
        <v>1500</v>
      </c>
      <c r="J296" s="4">
        <v>0.15</v>
      </c>
      <c r="K296" s="1">
        <v>1275</v>
      </c>
      <c r="L296" s="1">
        <v>225</v>
      </c>
    </row>
    <row r="297" spans="1:12" x14ac:dyDescent="0.55000000000000004">
      <c r="A297" t="s">
        <v>107</v>
      </c>
      <c r="B297">
        <v>2021</v>
      </c>
      <c r="C297">
        <v>8</v>
      </c>
      <c r="D297" s="9">
        <v>44409</v>
      </c>
      <c r="E297">
        <v>160</v>
      </c>
      <c r="F297">
        <v>1.5</v>
      </c>
      <c r="G297" s="6">
        <v>106.66666666666667</v>
      </c>
      <c r="H297" s="1">
        <v>25</v>
      </c>
      <c r="I297" s="5">
        <v>4000</v>
      </c>
      <c r="J297" s="4">
        <v>0.15</v>
      </c>
      <c r="K297" s="1">
        <v>3400</v>
      </c>
      <c r="L297" s="1">
        <v>600</v>
      </c>
    </row>
    <row r="298" spans="1:12" x14ac:dyDescent="0.55000000000000004">
      <c r="A298" t="s">
        <v>107</v>
      </c>
      <c r="B298">
        <v>2021</v>
      </c>
      <c r="C298">
        <v>9</v>
      </c>
      <c r="D298" s="9">
        <v>44440</v>
      </c>
      <c r="E298">
        <v>60</v>
      </c>
      <c r="F298">
        <v>1.5</v>
      </c>
      <c r="G298" s="6">
        <v>40</v>
      </c>
      <c r="H298" s="1">
        <v>25</v>
      </c>
      <c r="I298" s="5">
        <v>1500</v>
      </c>
      <c r="J298" s="4">
        <v>0.15</v>
      </c>
      <c r="K298" s="1">
        <v>1275</v>
      </c>
      <c r="L298" s="1">
        <v>225</v>
      </c>
    </row>
    <row r="299" spans="1:12" x14ac:dyDescent="0.55000000000000004">
      <c r="A299" t="s">
        <v>107</v>
      </c>
      <c r="B299">
        <v>2021</v>
      </c>
      <c r="C299">
        <v>10</v>
      </c>
      <c r="D299" s="9">
        <v>44470</v>
      </c>
      <c r="E299">
        <v>100</v>
      </c>
      <c r="F299">
        <v>1</v>
      </c>
      <c r="G299" s="6">
        <v>100</v>
      </c>
      <c r="H299" s="1">
        <v>25</v>
      </c>
      <c r="I299" s="5">
        <v>2500</v>
      </c>
      <c r="J299" s="4">
        <v>0.15</v>
      </c>
      <c r="K299" s="1">
        <v>2125</v>
      </c>
      <c r="L299" s="1">
        <v>375</v>
      </c>
    </row>
    <row r="300" spans="1:12" x14ac:dyDescent="0.55000000000000004">
      <c r="A300" t="s">
        <v>107</v>
      </c>
      <c r="B300">
        <v>2021</v>
      </c>
      <c r="C300">
        <v>11</v>
      </c>
      <c r="D300" s="9">
        <v>44501</v>
      </c>
      <c r="E300">
        <v>110</v>
      </c>
      <c r="F300">
        <v>1.5</v>
      </c>
      <c r="G300" s="6">
        <v>73.333333333333329</v>
      </c>
      <c r="H300" s="1">
        <v>25</v>
      </c>
      <c r="I300" s="5">
        <v>2750</v>
      </c>
      <c r="J300" s="4">
        <v>0.15</v>
      </c>
      <c r="K300" s="1">
        <v>2337.5</v>
      </c>
      <c r="L300" s="1">
        <v>412.5</v>
      </c>
    </row>
    <row r="301" spans="1:12" x14ac:dyDescent="0.55000000000000004">
      <c r="A301" t="s">
        <v>107</v>
      </c>
      <c r="B301">
        <v>2021</v>
      </c>
      <c r="C301">
        <v>12</v>
      </c>
      <c r="D301" s="9">
        <v>44531</v>
      </c>
      <c r="E301">
        <v>40</v>
      </c>
      <c r="F301">
        <v>1.5</v>
      </c>
      <c r="G301" s="6">
        <v>26.666666666666668</v>
      </c>
      <c r="H301" s="1">
        <v>25</v>
      </c>
      <c r="I301" s="5">
        <v>1000</v>
      </c>
      <c r="J301" s="4">
        <v>0.15</v>
      </c>
      <c r="K301" s="1">
        <v>850</v>
      </c>
      <c r="L301" s="1">
        <v>150</v>
      </c>
    </row>
    <row r="302" spans="1:12" x14ac:dyDescent="0.55000000000000004">
      <c r="A302" t="s">
        <v>109</v>
      </c>
      <c r="B302">
        <v>2021</v>
      </c>
      <c r="C302">
        <v>1</v>
      </c>
      <c r="D302" s="9">
        <v>44197</v>
      </c>
      <c r="E302">
        <v>160</v>
      </c>
      <c r="F302">
        <v>1</v>
      </c>
      <c r="G302" s="6">
        <v>160</v>
      </c>
      <c r="H302" s="1">
        <v>25</v>
      </c>
      <c r="I302" s="5">
        <v>4000</v>
      </c>
      <c r="J302" s="4">
        <v>0.15</v>
      </c>
      <c r="K302" s="1">
        <v>3400</v>
      </c>
      <c r="L302" s="1">
        <v>600</v>
      </c>
    </row>
    <row r="303" spans="1:12" x14ac:dyDescent="0.55000000000000004">
      <c r="A303" t="s">
        <v>109</v>
      </c>
      <c r="B303">
        <v>2021</v>
      </c>
      <c r="C303">
        <v>2</v>
      </c>
      <c r="D303" s="9">
        <v>44228</v>
      </c>
      <c r="E303">
        <v>80</v>
      </c>
      <c r="F303">
        <v>1</v>
      </c>
      <c r="G303" s="6">
        <v>80</v>
      </c>
      <c r="H303" s="1">
        <v>25</v>
      </c>
      <c r="I303" s="5">
        <v>2000</v>
      </c>
      <c r="J303" s="4">
        <v>0.15</v>
      </c>
      <c r="K303" s="1">
        <v>1700</v>
      </c>
      <c r="L303" s="1">
        <v>300</v>
      </c>
    </row>
    <row r="304" spans="1:12" x14ac:dyDescent="0.55000000000000004">
      <c r="A304" t="s">
        <v>109</v>
      </c>
      <c r="B304">
        <v>2021</v>
      </c>
      <c r="C304">
        <v>3</v>
      </c>
      <c r="D304" s="9">
        <v>44256</v>
      </c>
      <c r="E304">
        <v>120</v>
      </c>
      <c r="F304">
        <v>1.5</v>
      </c>
      <c r="G304" s="6">
        <v>80</v>
      </c>
      <c r="H304" s="1">
        <v>25</v>
      </c>
      <c r="I304" s="5">
        <v>3000</v>
      </c>
      <c r="J304" s="4">
        <v>0.15</v>
      </c>
      <c r="K304" s="1">
        <v>2550</v>
      </c>
      <c r="L304" s="1">
        <v>450</v>
      </c>
    </row>
    <row r="305" spans="1:12" x14ac:dyDescent="0.55000000000000004">
      <c r="A305" t="s">
        <v>109</v>
      </c>
      <c r="B305">
        <v>2021</v>
      </c>
      <c r="C305">
        <v>4</v>
      </c>
      <c r="D305" s="9">
        <v>44287</v>
      </c>
      <c r="E305">
        <v>30</v>
      </c>
      <c r="F305">
        <v>2</v>
      </c>
      <c r="G305" s="6">
        <v>15</v>
      </c>
      <c r="H305" s="1">
        <v>25</v>
      </c>
      <c r="I305" s="5">
        <v>750</v>
      </c>
      <c r="J305" s="4">
        <v>0.15</v>
      </c>
      <c r="K305" s="1">
        <v>637.5</v>
      </c>
      <c r="L305" s="1">
        <v>112.5</v>
      </c>
    </row>
    <row r="306" spans="1:12" x14ac:dyDescent="0.55000000000000004">
      <c r="A306" t="s">
        <v>109</v>
      </c>
      <c r="B306">
        <v>2021</v>
      </c>
      <c r="C306">
        <v>5</v>
      </c>
      <c r="D306" s="9">
        <v>44317</v>
      </c>
      <c r="E306">
        <v>40</v>
      </c>
      <c r="F306">
        <v>2</v>
      </c>
      <c r="G306" s="6">
        <v>20</v>
      </c>
      <c r="H306" s="1">
        <v>25</v>
      </c>
      <c r="I306" s="5">
        <v>1000</v>
      </c>
      <c r="J306" s="4">
        <v>0.15</v>
      </c>
      <c r="K306" s="1">
        <v>850</v>
      </c>
      <c r="L306" s="1">
        <v>150</v>
      </c>
    </row>
    <row r="307" spans="1:12" x14ac:dyDescent="0.55000000000000004">
      <c r="A307" t="s">
        <v>109</v>
      </c>
      <c r="B307">
        <v>2021</v>
      </c>
      <c r="C307">
        <v>6</v>
      </c>
      <c r="D307" s="9">
        <v>44348</v>
      </c>
      <c r="E307">
        <v>120</v>
      </c>
      <c r="F307">
        <v>1</v>
      </c>
      <c r="G307" s="6">
        <v>120</v>
      </c>
      <c r="H307" s="1">
        <v>25</v>
      </c>
      <c r="I307" s="5">
        <v>3000</v>
      </c>
      <c r="J307" s="4">
        <v>0.15</v>
      </c>
      <c r="K307" s="1">
        <v>2550</v>
      </c>
      <c r="L307" s="1">
        <v>450</v>
      </c>
    </row>
    <row r="308" spans="1:12" x14ac:dyDescent="0.55000000000000004">
      <c r="A308" t="s">
        <v>109</v>
      </c>
      <c r="B308">
        <v>2021</v>
      </c>
      <c r="C308">
        <v>7</v>
      </c>
      <c r="D308" s="9">
        <v>44378</v>
      </c>
      <c r="E308">
        <v>30</v>
      </c>
      <c r="F308">
        <v>2</v>
      </c>
      <c r="G308" s="6">
        <v>15</v>
      </c>
      <c r="H308" s="1">
        <v>25</v>
      </c>
      <c r="I308" s="5">
        <v>750</v>
      </c>
      <c r="J308" s="4">
        <v>0.15</v>
      </c>
      <c r="K308" s="1">
        <v>637.5</v>
      </c>
      <c r="L308" s="1">
        <v>112.5</v>
      </c>
    </row>
    <row r="309" spans="1:12" x14ac:dyDescent="0.55000000000000004">
      <c r="A309" t="s">
        <v>109</v>
      </c>
      <c r="B309">
        <v>2021</v>
      </c>
      <c r="C309">
        <v>8</v>
      </c>
      <c r="D309" s="9">
        <v>44409</v>
      </c>
      <c r="E309">
        <v>40</v>
      </c>
      <c r="F309">
        <v>1.5</v>
      </c>
      <c r="G309" s="6">
        <v>26.666666666666668</v>
      </c>
      <c r="H309" s="1">
        <v>25</v>
      </c>
      <c r="I309" s="5">
        <v>1000</v>
      </c>
      <c r="J309" s="4">
        <v>0.15</v>
      </c>
      <c r="K309" s="1">
        <v>850</v>
      </c>
      <c r="L309" s="1">
        <v>150</v>
      </c>
    </row>
    <row r="310" spans="1:12" x14ac:dyDescent="0.55000000000000004">
      <c r="A310" t="s">
        <v>109</v>
      </c>
      <c r="B310">
        <v>2021</v>
      </c>
      <c r="C310">
        <v>9</v>
      </c>
      <c r="D310" s="9">
        <v>44440</v>
      </c>
      <c r="E310">
        <v>120</v>
      </c>
      <c r="F310">
        <v>1</v>
      </c>
      <c r="G310" s="6">
        <v>120</v>
      </c>
      <c r="H310" s="1">
        <v>25</v>
      </c>
      <c r="I310" s="5">
        <v>3000</v>
      </c>
      <c r="J310" s="4">
        <v>0.15</v>
      </c>
      <c r="K310" s="1">
        <v>2550</v>
      </c>
      <c r="L310" s="1">
        <v>450</v>
      </c>
    </row>
    <row r="311" spans="1:12" x14ac:dyDescent="0.55000000000000004">
      <c r="A311" t="s">
        <v>109</v>
      </c>
      <c r="B311">
        <v>2021</v>
      </c>
      <c r="C311">
        <v>10</v>
      </c>
      <c r="D311" s="9">
        <v>44470</v>
      </c>
      <c r="E311">
        <v>100</v>
      </c>
      <c r="F311">
        <v>1.5</v>
      </c>
      <c r="G311" s="6">
        <v>66.666666666666671</v>
      </c>
      <c r="H311" s="1">
        <v>25</v>
      </c>
      <c r="I311" s="5">
        <v>2500</v>
      </c>
      <c r="J311" s="4">
        <v>0.15</v>
      </c>
      <c r="K311" s="1">
        <v>2125</v>
      </c>
      <c r="L311" s="1">
        <v>375</v>
      </c>
    </row>
    <row r="312" spans="1:12" x14ac:dyDescent="0.55000000000000004">
      <c r="A312" t="s">
        <v>109</v>
      </c>
      <c r="B312">
        <v>2021</v>
      </c>
      <c r="C312">
        <v>11</v>
      </c>
      <c r="D312" s="9">
        <v>44501</v>
      </c>
      <c r="E312">
        <v>40</v>
      </c>
      <c r="F312">
        <v>1.5</v>
      </c>
      <c r="G312" s="6">
        <v>26.666666666666668</v>
      </c>
      <c r="H312" s="1">
        <v>25</v>
      </c>
      <c r="I312" s="5">
        <v>1000</v>
      </c>
      <c r="J312" s="4">
        <v>0.15</v>
      </c>
      <c r="K312" s="1">
        <v>850</v>
      </c>
      <c r="L312" s="1">
        <v>150</v>
      </c>
    </row>
    <row r="313" spans="1:12" x14ac:dyDescent="0.55000000000000004">
      <c r="A313" t="s">
        <v>109</v>
      </c>
      <c r="B313">
        <v>2021</v>
      </c>
      <c r="C313">
        <v>12</v>
      </c>
      <c r="D313" s="9">
        <v>44531</v>
      </c>
      <c r="E313">
        <v>120</v>
      </c>
      <c r="F313">
        <v>1</v>
      </c>
      <c r="G313" s="6">
        <v>120</v>
      </c>
      <c r="H313" s="1">
        <v>25</v>
      </c>
      <c r="I313" s="5">
        <v>3000</v>
      </c>
      <c r="J313" s="4">
        <v>0.15</v>
      </c>
      <c r="K313" s="1">
        <v>2550</v>
      </c>
      <c r="L313" s="1">
        <v>450</v>
      </c>
    </row>
    <row r="314" spans="1:12" x14ac:dyDescent="0.55000000000000004">
      <c r="A314" t="s">
        <v>112</v>
      </c>
      <c r="B314">
        <v>2021</v>
      </c>
      <c r="C314">
        <v>1</v>
      </c>
      <c r="D314" s="9">
        <v>44197</v>
      </c>
      <c r="E314">
        <v>100</v>
      </c>
      <c r="F314">
        <v>1</v>
      </c>
      <c r="G314" s="6">
        <v>100</v>
      </c>
      <c r="H314" s="1">
        <v>45</v>
      </c>
      <c r="I314" s="5">
        <v>4500</v>
      </c>
      <c r="J314" s="4">
        <v>0.25</v>
      </c>
      <c r="K314" s="1">
        <v>3375</v>
      </c>
      <c r="L314" s="1">
        <v>1125</v>
      </c>
    </row>
    <row r="315" spans="1:12" x14ac:dyDescent="0.55000000000000004">
      <c r="A315" t="s">
        <v>112</v>
      </c>
      <c r="B315">
        <v>2021</v>
      </c>
      <c r="C315">
        <v>2</v>
      </c>
      <c r="D315" s="9">
        <v>44228</v>
      </c>
      <c r="E315">
        <v>130</v>
      </c>
      <c r="F315">
        <v>1.5</v>
      </c>
      <c r="G315" s="6">
        <v>86.666666666666671</v>
      </c>
      <c r="H315" s="1">
        <v>45</v>
      </c>
      <c r="I315" s="5">
        <v>5850</v>
      </c>
      <c r="J315" s="4">
        <v>0.25</v>
      </c>
      <c r="K315" s="1">
        <v>4387.5</v>
      </c>
      <c r="L315" s="1">
        <v>1462.5</v>
      </c>
    </row>
    <row r="316" spans="1:12" x14ac:dyDescent="0.55000000000000004">
      <c r="A316" t="s">
        <v>112</v>
      </c>
      <c r="B316">
        <v>2021</v>
      </c>
      <c r="C316">
        <v>3</v>
      </c>
      <c r="D316" s="9">
        <v>44256</v>
      </c>
      <c r="E316">
        <v>120</v>
      </c>
      <c r="F316">
        <v>2</v>
      </c>
      <c r="G316" s="6">
        <v>60</v>
      </c>
      <c r="H316" s="1">
        <v>45</v>
      </c>
      <c r="I316" s="5">
        <v>5400</v>
      </c>
      <c r="J316" s="4">
        <v>0.25</v>
      </c>
      <c r="K316" s="1">
        <v>4050</v>
      </c>
      <c r="L316" s="1">
        <v>1350</v>
      </c>
    </row>
    <row r="317" spans="1:12" x14ac:dyDescent="0.55000000000000004">
      <c r="A317" t="s">
        <v>112</v>
      </c>
      <c r="B317">
        <v>2021</v>
      </c>
      <c r="C317">
        <v>4</v>
      </c>
      <c r="D317" s="9">
        <v>44287</v>
      </c>
      <c r="E317">
        <v>110</v>
      </c>
      <c r="F317">
        <v>1.5</v>
      </c>
      <c r="G317" s="6">
        <v>73.333333333333329</v>
      </c>
      <c r="H317" s="1">
        <v>45</v>
      </c>
      <c r="I317" s="5">
        <v>4950</v>
      </c>
      <c r="J317" s="4">
        <v>0.25</v>
      </c>
      <c r="K317" s="1">
        <v>3712.5</v>
      </c>
      <c r="L317" s="1">
        <v>1237.5</v>
      </c>
    </row>
    <row r="318" spans="1:12" x14ac:dyDescent="0.55000000000000004">
      <c r="A318" t="s">
        <v>112</v>
      </c>
      <c r="B318">
        <v>2021</v>
      </c>
      <c r="C318">
        <v>5</v>
      </c>
      <c r="D318" s="9">
        <v>44317</v>
      </c>
      <c r="E318">
        <v>80</v>
      </c>
      <c r="F318">
        <v>2</v>
      </c>
      <c r="G318" s="6">
        <v>40</v>
      </c>
      <c r="H318" s="1">
        <v>45</v>
      </c>
      <c r="I318" s="5">
        <v>3600</v>
      </c>
      <c r="J318" s="4">
        <v>0.25</v>
      </c>
      <c r="K318" s="1">
        <v>2700</v>
      </c>
      <c r="L318" s="1">
        <v>900</v>
      </c>
    </row>
    <row r="319" spans="1:12" x14ac:dyDescent="0.55000000000000004">
      <c r="A319" t="s">
        <v>112</v>
      </c>
      <c r="B319">
        <v>2021</v>
      </c>
      <c r="C319">
        <v>6</v>
      </c>
      <c r="D319" s="9">
        <v>44348</v>
      </c>
      <c r="E319">
        <v>40</v>
      </c>
      <c r="F319">
        <v>1</v>
      </c>
      <c r="G319" s="6">
        <v>40</v>
      </c>
      <c r="H319" s="1">
        <v>45</v>
      </c>
      <c r="I319" s="5">
        <v>1800</v>
      </c>
      <c r="J319" s="4">
        <v>0.25</v>
      </c>
      <c r="K319" s="1">
        <v>1350</v>
      </c>
      <c r="L319" s="1">
        <v>450</v>
      </c>
    </row>
    <row r="320" spans="1:12" x14ac:dyDescent="0.55000000000000004">
      <c r="A320" t="s">
        <v>112</v>
      </c>
      <c r="B320">
        <v>2021</v>
      </c>
      <c r="C320">
        <v>7</v>
      </c>
      <c r="D320" s="9">
        <v>44378</v>
      </c>
      <c r="E320">
        <v>100</v>
      </c>
      <c r="F320">
        <v>1</v>
      </c>
      <c r="G320" s="6">
        <v>100</v>
      </c>
      <c r="H320" s="1">
        <v>45</v>
      </c>
      <c r="I320" s="5">
        <v>4500</v>
      </c>
      <c r="J320" s="4">
        <v>0.25</v>
      </c>
      <c r="K320" s="1">
        <v>3375</v>
      </c>
      <c r="L320" s="1">
        <v>1125</v>
      </c>
    </row>
    <row r="321" spans="1:12" x14ac:dyDescent="0.55000000000000004">
      <c r="A321" t="s">
        <v>112</v>
      </c>
      <c r="B321">
        <v>2021</v>
      </c>
      <c r="C321">
        <v>8</v>
      </c>
      <c r="D321" s="9">
        <v>44409</v>
      </c>
      <c r="E321">
        <v>20</v>
      </c>
      <c r="F321">
        <v>1</v>
      </c>
      <c r="G321" s="6">
        <v>20</v>
      </c>
      <c r="H321" s="1">
        <v>45</v>
      </c>
      <c r="I321" s="5">
        <v>900</v>
      </c>
      <c r="J321" s="4">
        <v>0.25</v>
      </c>
      <c r="K321" s="1">
        <v>675</v>
      </c>
      <c r="L321" s="1">
        <v>225</v>
      </c>
    </row>
    <row r="322" spans="1:12" x14ac:dyDescent="0.55000000000000004">
      <c r="A322" t="s">
        <v>112</v>
      </c>
      <c r="B322">
        <v>2021</v>
      </c>
      <c r="C322">
        <v>9</v>
      </c>
      <c r="D322" s="9">
        <v>44440</v>
      </c>
      <c r="E322">
        <v>30</v>
      </c>
      <c r="F322">
        <v>1</v>
      </c>
      <c r="G322" s="6">
        <v>30</v>
      </c>
      <c r="H322" s="1">
        <v>45</v>
      </c>
      <c r="I322" s="5">
        <v>1350</v>
      </c>
      <c r="J322" s="4">
        <v>0.25</v>
      </c>
      <c r="K322" s="1">
        <v>1012.5</v>
      </c>
      <c r="L322" s="1">
        <v>337.5</v>
      </c>
    </row>
    <row r="323" spans="1:12" x14ac:dyDescent="0.55000000000000004">
      <c r="A323" t="s">
        <v>112</v>
      </c>
      <c r="B323">
        <v>2021</v>
      </c>
      <c r="C323">
        <v>10</v>
      </c>
      <c r="D323" s="9">
        <v>44470</v>
      </c>
      <c r="E323">
        <v>40</v>
      </c>
      <c r="F323">
        <v>1.5</v>
      </c>
      <c r="G323" s="6">
        <v>26.666666666666668</v>
      </c>
      <c r="H323" s="1">
        <v>45</v>
      </c>
      <c r="I323" s="5">
        <v>1800</v>
      </c>
      <c r="J323" s="4">
        <v>0.25</v>
      </c>
      <c r="K323" s="1">
        <v>1350</v>
      </c>
      <c r="L323" s="1">
        <v>450</v>
      </c>
    </row>
    <row r="324" spans="1:12" x14ac:dyDescent="0.55000000000000004">
      <c r="A324" t="s">
        <v>112</v>
      </c>
      <c r="B324">
        <v>2021</v>
      </c>
      <c r="C324">
        <v>11</v>
      </c>
      <c r="D324" s="9">
        <v>44501</v>
      </c>
      <c r="E324">
        <v>110</v>
      </c>
      <c r="F324">
        <v>2</v>
      </c>
      <c r="G324" s="6">
        <v>55</v>
      </c>
      <c r="H324" s="1">
        <v>45</v>
      </c>
      <c r="I324" s="5">
        <v>4950</v>
      </c>
      <c r="J324" s="4">
        <v>0.25</v>
      </c>
      <c r="K324" s="1">
        <v>3712.5</v>
      </c>
      <c r="L324" s="1">
        <v>1237.5</v>
      </c>
    </row>
    <row r="325" spans="1:12" x14ac:dyDescent="0.55000000000000004">
      <c r="A325" t="s">
        <v>112</v>
      </c>
      <c r="B325">
        <v>2021</v>
      </c>
      <c r="C325">
        <v>12</v>
      </c>
      <c r="D325" s="9">
        <v>44531</v>
      </c>
      <c r="E325">
        <v>110</v>
      </c>
      <c r="F325">
        <v>1</v>
      </c>
      <c r="G325" s="6">
        <v>110</v>
      </c>
      <c r="H325" s="1">
        <v>45</v>
      </c>
      <c r="I325" s="5">
        <v>4950</v>
      </c>
      <c r="J325" s="4">
        <v>0.25</v>
      </c>
      <c r="K325" s="1">
        <v>3712.5</v>
      </c>
      <c r="L325" s="1">
        <v>1237.5</v>
      </c>
    </row>
    <row r="326" spans="1:12" x14ac:dyDescent="0.55000000000000004">
      <c r="A326" t="s">
        <v>114</v>
      </c>
      <c r="B326">
        <v>2021</v>
      </c>
      <c r="C326">
        <v>1</v>
      </c>
      <c r="D326" s="9">
        <v>44197</v>
      </c>
      <c r="E326">
        <v>110</v>
      </c>
      <c r="F326">
        <v>2</v>
      </c>
      <c r="G326" s="6">
        <v>55</v>
      </c>
      <c r="H326" s="1">
        <v>25</v>
      </c>
      <c r="I326" s="5">
        <v>2750</v>
      </c>
      <c r="J326" s="4">
        <v>0.15</v>
      </c>
      <c r="K326" s="1">
        <v>2337.5</v>
      </c>
      <c r="L326" s="1">
        <v>412.5</v>
      </c>
    </row>
    <row r="327" spans="1:12" x14ac:dyDescent="0.55000000000000004">
      <c r="A327" t="s">
        <v>114</v>
      </c>
      <c r="B327">
        <v>2021</v>
      </c>
      <c r="C327">
        <v>2</v>
      </c>
      <c r="D327" s="9">
        <v>44228</v>
      </c>
      <c r="E327">
        <v>110</v>
      </c>
      <c r="F327">
        <v>1.5</v>
      </c>
      <c r="G327" s="6">
        <v>73.333333333333329</v>
      </c>
      <c r="H327" s="1">
        <v>25</v>
      </c>
      <c r="I327" s="5">
        <v>2750</v>
      </c>
      <c r="J327" s="4">
        <v>0.15</v>
      </c>
      <c r="K327" s="1">
        <v>2337.5</v>
      </c>
      <c r="L327" s="1">
        <v>412.5</v>
      </c>
    </row>
    <row r="328" spans="1:12" x14ac:dyDescent="0.55000000000000004">
      <c r="A328" t="s">
        <v>114</v>
      </c>
      <c r="B328">
        <v>2021</v>
      </c>
      <c r="C328">
        <v>3</v>
      </c>
      <c r="D328" s="9">
        <v>44256</v>
      </c>
      <c r="E328">
        <v>40</v>
      </c>
      <c r="F328">
        <v>1.5</v>
      </c>
      <c r="G328" s="6">
        <v>26.666666666666668</v>
      </c>
      <c r="H328" s="1">
        <v>25</v>
      </c>
      <c r="I328" s="5">
        <v>1000</v>
      </c>
      <c r="J328" s="4">
        <v>0.15</v>
      </c>
      <c r="K328" s="1">
        <v>850</v>
      </c>
      <c r="L328" s="1">
        <v>150</v>
      </c>
    </row>
    <row r="329" spans="1:12" x14ac:dyDescent="0.55000000000000004">
      <c r="A329" t="s">
        <v>114</v>
      </c>
      <c r="B329">
        <v>2021</v>
      </c>
      <c r="C329">
        <v>4</v>
      </c>
      <c r="D329" s="9">
        <v>44287</v>
      </c>
      <c r="E329">
        <v>70</v>
      </c>
      <c r="F329">
        <v>1</v>
      </c>
      <c r="G329" s="6">
        <v>70</v>
      </c>
      <c r="H329" s="1">
        <v>25</v>
      </c>
      <c r="I329" s="5">
        <v>1750</v>
      </c>
      <c r="J329" s="4">
        <v>0.15</v>
      </c>
      <c r="K329" s="1">
        <v>1487.5</v>
      </c>
      <c r="L329" s="1">
        <v>262.5</v>
      </c>
    </row>
    <row r="330" spans="1:12" x14ac:dyDescent="0.55000000000000004">
      <c r="A330" t="s">
        <v>114</v>
      </c>
      <c r="B330">
        <v>2021</v>
      </c>
      <c r="C330">
        <v>5</v>
      </c>
      <c r="D330" s="9">
        <v>44317</v>
      </c>
      <c r="E330">
        <v>30</v>
      </c>
      <c r="F330">
        <v>1</v>
      </c>
      <c r="G330" s="6">
        <v>30</v>
      </c>
      <c r="H330" s="1">
        <v>25</v>
      </c>
      <c r="I330" s="5">
        <v>750</v>
      </c>
      <c r="J330" s="4">
        <v>0.15</v>
      </c>
      <c r="K330" s="1">
        <v>637.5</v>
      </c>
      <c r="L330" s="1">
        <v>112.5</v>
      </c>
    </row>
    <row r="331" spans="1:12" x14ac:dyDescent="0.55000000000000004">
      <c r="A331" t="s">
        <v>114</v>
      </c>
      <c r="B331">
        <v>2021</v>
      </c>
      <c r="C331">
        <v>6</v>
      </c>
      <c r="D331" s="9">
        <v>44348</v>
      </c>
      <c r="E331">
        <v>160</v>
      </c>
      <c r="F331">
        <v>1.5</v>
      </c>
      <c r="G331" s="6">
        <v>106.66666666666667</v>
      </c>
      <c r="H331" s="1">
        <v>25</v>
      </c>
      <c r="I331" s="5">
        <v>4000</v>
      </c>
      <c r="J331" s="4">
        <v>0.15</v>
      </c>
      <c r="K331" s="1">
        <v>3400</v>
      </c>
      <c r="L331" s="1">
        <v>600</v>
      </c>
    </row>
    <row r="332" spans="1:12" x14ac:dyDescent="0.55000000000000004">
      <c r="A332" t="s">
        <v>114</v>
      </c>
      <c r="B332">
        <v>2021</v>
      </c>
      <c r="C332">
        <v>7</v>
      </c>
      <c r="D332" s="9">
        <v>44378</v>
      </c>
      <c r="E332">
        <v>70</v>
      </c>
      <c r="F332">
        <v>1</v>
      </c>
      <c r="G332" s="6">
        <v>70</v>
      </c>
      <c r="H332" s="1">
        <v>25</v>
      </c>
      <c r="I332" s="5">
        <v>1750</v>
      </c>
      <c r="J332" s="4">
        <v>0.15</v>
      </c>
      <c r="K332" s="1">
        <v>1487.5</v>
      </c>
      <c r="L332" s="1">
        <v>262.5</v>
      </c>
    </row>
    <row r="333" spans="1:12" x14ac:dyDescent="0.55000000000000004">
      <c r="A333" t="s">
        <v>114</v>
      </c>
      <c r="B333">
        <v>2021</v>
      </c>
      <c r="C333">
        <v>8</v>
      </c>
      <c r="D333" s="9">
        <v>44409</v>
      </c>
      <c r="E333">
        <v>120</v>
      </c>
      <c r="F333">
        <v>1</v>
      </c>
      <c r="G333" s="6">
        <v>120</v>
      </c>
      <c r="H333" s="1">
        <v>25</v>
      </c>
      <c r="I333" s="5">
        <v>3000</v>
      </c>
      <c r="J333" s="4">
        <v>0.15</v>
      </c>
      <c r="K333" s="1">
        <v>2550</v>
      </c>
      <c r="L333" s="1">
        <v>450</v>
      </c>
    </row>
    <row r="334" spans="1:12" x14ac:dyDescent="0.55000000000000004">
      <c r="A334" t="s">
        <v>114</v>
      </c>
      <c r="B334">
        <v>2021</v>
      </c>
      <c r="C334">
        <v>9</v>
      </c>
      <c r="D334" s="9">
        <v>44440</v>
      </c>
      <c r="E334">
        <v>60</v>
      </c>
      <c r="F334">
        <v>1.5</v>
      </c>
      <c r="G334" s="6">
        <v>40</v>
      </c>
      <c r="H334" s="1">
        <v>25</v>
      </c>
      <c r="I334" s="5">
        <v>1500</v>
      </c>
      <c r="J334" s="4">
        <v>0.15</v>
      </c>
      <c r="K334" s="1">
        <v>1275</v>
      </c>
      <c r="L334" s="1">
        <v>225</v>
      </c>
    </row>
    <row r="335" spans="1:12" x14ac:dyDescent="0.55000000000000004">
      <c r="A335" t="s">
        <v>114</v>
      </c>
      <c r="B335">
        <v>2021</v>
      </c>
      <c r="C335">
        <v>10</v>
      </c>
      <c r="D335" s="9">
        <v>44470</v>
      </c>
      <c r="E335">
        <v>140</v>
      </c>
      <c r="F335">
        <v>1</v>
      </c>
      <c r="G335" s="6">
        <v>140</v>
      </c>
      <c r="H335" s="1">
        <v>25</v>
      </c>
      <c r="I335" s="5">
        <v>3500</v>
      </c>
      <c r="J335" s="4">
        <v>0.15</v>
      </c>
      <c r="K335" s="1">
        <v>2975</v>
      </c>
      <c r="L335" s="1">
        <v>525</v>
      </c>
    </row>
    <row r="336" spans="1:12" x14ac:dyDescent="0.55000000000000004">
      <c r="A336" t="s">
        <v>114</v>
      </c>
      <c r="B336">
        <v>2021</v>
      </c>
      <c r="C336">
        <v>11</v>
      </c>
      <c r="D336" s="9">
        <v>44501</v>
      </c>
      <c r="E336">
        <v>90</v>
      </c>
      <c r="F336">
        <v>1</v>
      </c>
      <c r="G336" s="6">
        <v>90</v>
      </c>
      <c r="H336" s="1">
        <v>25</v>
      </c>
      <c r="I336" s="5">
        <v>2250</v>
      </c>
      <c r="J336" s="4">
        <v>0.15</v>
      </c>
      <c r="K336" s="1">
        <v>1912.5</v>
      </c>
      <c r="L336" s="1">
        <v>337.5</v>
      </c>
    </row>
    <row r="337" spans="1:12" x14ac:dyDescent="0.55000000000000004">
      <c r="A337" t="s">
        <v>114</v>
      </c>
      <c r="B337">
        <v>2021</v>
      </c>
      <c r="C337">
        <v>12</v>
      </c>
      <c r="D337" s="9">
        <v>44531</v>
      </c>
      <c r="E337">
        <v>20</v>
      </c>
      <c r="F337">
        <v>1</v>
      </c>
      <c r="G337" s="6">
        <v>20</v>
      </c>
      <c r="H337" s="1">
        <v>25</v>
      </c>
      <c r="I337" s="5">
        <v>500</v>
      </c>
      <c r="J337" s="4">
        <v>0.15</v>
      </c>
      <c r="K337" s="1">
        <v>425</v>
      </c>
      <c r="L337" s="1">
        <v>75</v>
      </c>
    </row>
    <row r="338" spans="1:12" x14ac:dyDescent="0.55000000000000004">
      <c r="A338" t="s">
        <v>116</v>
      </c>
      <c r="B338">
        <v>2021</v>
      </c>
      <c r="C338">
        <v>1</v>
      </c>
      <c r="D338" s="9">
        <v>44197</v>
      </c>
      <c r="E338">
        <v>160</v>
      </c>
      <c r="F338">
        <v>1</v>
      </c>
      <c r="G338" s="6">
        <v>160</v>
      </c>
      <c r="H338" s="1">
        <v>45</v>
      </c>
      <c r="I338" s="5">
        <v>7200</v>
      </c>
      <c r="J338" s="4">
        <v>0.25</v>
      </c>
      <c r="K338" s="1">
        <v>5400</v>
      </c>
      <c r="L338" s="1">
        <v>1800</v>
      </c>
    </row>
    <row r="339" spans="1:12" x14ac:dyDescent="0.55000000000000004">
      <c r="A339" t="s">
        <v>116</v>
      </c>
      <c r="B339">
        <v>2021</v>
      </c>
      <c r="C339">
        <v>2</v>
      </c>
      <c r="D339" s="9">
        <v>44228</v>
      </c>
      <c r="E339">
        <v>20</v>
      </c>
      <c r="F339">
        <v>1</v>
      </c>
      <c r="G339" s="6">
        <v>20</v>
      </c>
      <c r="H339" s="1">
        <v>45</v>
      </c>
      <c r="I339" s="5">
        <v>900</v>
      </c>
      <c r="J339" s="4">
        <v>0.25</v>
      </c>
      <c r="K339" s="1">
        <v>675</v>
      </c>
      <c r="L339" s="1">
        <v>225</v>
      </c>
    </row>
    <row r="340" spans="1:12" x14ac:dyDescent="0.55000000000000004">
      <c r="A340" t="s">
        <v>116</v>
      </c>
      <c r="B340">
        <v>2021</v>
      </c>
      <c r="C340">
        <v>3</v>
      </c>
      <c r="D340" s="9">
        <v>44256</v>
      </c>
      <c r="E340">
        <v>120</v>
      </c>
      <c r="F340">
        <v>2</v>
      </c>
      <c r="G340" s="6">
        <v>60</v>
      </c>
      <c r="H340" s="1">
        <v>45</v>
      </c>
      <c r="I340" s="5">
        <v>5400</v>
      </c>
      <c r="J340" s="4">
        <v>0.25</v>
      </c>
      <c r="K340" s="1">
        <v>4050</v>
      </c>
      <c r="L340" s="1">
        <v>1350</v>
      </c>
    </row>
    <row r="341" spans="1:12" x14ac:dyDescent="0.55000000000000004">
      <c r="A341" t="s">
        <v>116</v>
      </c>
      <c r="B341">
        <v>2021</v>
      </c>
      <c r="C341">
        <v>4</v>
      </c>
      <c r="D341" s="9">
        <v>44287</v>
      </c>
      <c r="E341">
        <v>40</v>
      </c>
      <c r="F341">
        <v>2</v>
      </c>
      <c r="G341" s="6">
        <v>20</v>
      </c>
      <c r="H341" s="1">
        <v>45</v>
      </c>
      <c r="I341" s="5">
        <v>1800</v>
      </c>
      <c r="J341" s="4">
        <v>0.25</v>
      </c>
      <c r="K341" s="1">
        <v>1350</v>
      </c>
      <c r="L341" s="1">
        <v>450</v>
      </c>
    </row>
    <row r="342" spans="1:12" x14ac:dyDescent="0.55000000000000004">
      <c r="A342" t="s">
        <v>116</v>
      </c>
      <c r="B342">
        <v>2021</v>
      </c>
      <c r="C342">
        <v>5</v>
      </c>
      <c r="D342" s="9">
        <v>44317</v>
      </c>
      <c r="E342">
        <v>120</v>
      </c>
      <c r="F342">
        <v>2</v>
      </c>
      <c r="G342" s="6">
        <v>60</v>
      </c>
      <c r="H342" s="1">
        <v>45</v>
      </c>
      <c r="I342" s="5">
        <v>5400</v>
      </c>
      <c r="J342" s="4">
        <v>0.25</v>
      </c>
      <c r="K342" s="1">
        <v>4050</v>
      </c>
      <c r="L342" s="1">
        <v>1350</v>
      </c>
    </row>
    <row r="343" spans="1:12" x14ac:dyDescent="0.55000000000000004">
      <c r="A343" t="s">
        <v>116</v>
      </c>
      <c r="B343">
        <v>2021</v>
      </c>
      <c r="C343">
        <v>6</v>
      </c>
      <c r="D343" s="9">
        <v>44348</v>
      </c>
      <c r="E343">
        <v>60</v>
      </c>
      <c r="F343">
        <v>1.5</v>
      </c>
      <c r="G343" s="6">
        <v>40</v>
      </c>
      <c r="H343" s="1">
        <v>45</v>
      </c>
      <c r="I343" s="5">
        <v>2700</v>
      </c>
      <c r="J343" s="4">
        <v>0.25</v>
      </c>
      <c r="K343" s="1">
        <v>2025</v>
      </c>
      <c r="L343" s="1">
        <v>675</v>
      </c>
    </row>
    <row r="344" spans="1:12" x14ac:dyDescent="0.55000000000000004">
      <c r="A344" t="s">
        <v>116</v>
      </c>
      <c r="B344">
        <v>2021</v>
      </c>
      <c r="C344">
        <v>7</v>
      </c>
      <c r="D344" s="9">
        <v>44378</v>
      </c>
      <c r="E344">
        <v>60</v>
      </c>
      <c r="F344">
        <v>1.5</v>
      </c>
      <c r="G344" s="6">
        <v>40</v>
      </c>
      <c r="H344" s="1">
        <v>45</v>
      </c>
      <c r="I344" s="5">
        <v>2700</v>
      </c>
      <c r="J344" s="4">
        <v>0.25</v>
      </c>
      <c r="K344" s="1">
        <v>2025</v>
      </c>
      <c r="L344" s="1">
        <v>675</v>
      </c>
    </row>
    <row r="345" spans="1:12" x14ac:dyDescent="0.55000000000000004">
      <c r="A345" t="s">
        <v>116</v>
      </c>
      <c r="B345">
        <v>2021</v>
      </c>
      <c r="C345">
        <v>8</v>
      </c>
      <c r="D345" s="9">
        <v>44409</v>
      </c>
      <c r="E345">
        <v>160</v>
      </c>
      <c r="F345">
        <v>2</v>
      </c>
      <c r="G345" s="6">
        <v>80</v>
      </c>
      <c r="H345" s="1">
        <v>45</v>
      </c>
      <c r="I345" s="5">
        <v>7200</v>
      </c>
      <c r="J345" s="4">
        <v>0.25</v>
      </c>
      <c r="K345" s="1">
        <v>5400</v>
      </c>
      <c r="L345" s="1">
        <v>1800</v>
      </c>
    </row>
    <row r="346" spans="1:12" x14ac:dyDescent="0.55000000000000004">
      <c r="A346" t="s">
        <v>116</v>
      </c>
      <c r="B346">
        <v>2021</v>
      </c>
      <c r="C346">
        <v>9</v>
      </c>
      <c r="D346" s="9">
        <v>44440</v>
      </c>
      <c r="E346">
        <v>30</v>
      </c>
      <c r="F346">
        <v>1</v>
      </c>
      <c r="G346" s="6">
        <v>30</v>
      </c>
      <c r="H346" s="1">
        <v>45</v>
      </c>
      <c r="I346" s="5">
        <v>1350</v>
      </c>
      <c r="J346" s="4">
        <v>0.25</v>
      </c>
      <c r="K346" s="1">
        <v>1012.5</v>
      </c>
      <c r="L346" s="1">
        <v>337.5</v>
      </c>
    </row>
    <row r="347" spans="1:12" x14ac:dyDescent="0.55000000000000004">
      <c r="A347" t="s">
        <v>116</v>
      </c>
      <c r="B347">
        <v>2021</v>
      </c>
      <c r="C347">
        <v>10</v>
      </c>
      <c r="D347" s="9">
        <v>44470</v>
      </c>
      <c r="E347">
        <v>30</v>
      </c>
      <c r="F347">
        <v>1.5</v>
      </c>
      <c r="G347" s="6">
        <v>20</v>
      </c>
      <c r="H347" s="1">
        <v>45</v>
      </c>
      <c r="I347" s="5">
        <v>1350</v>
      </c>
      <c r="J347" s="4">
        <v>0.25</v>
      </c>
      <c r="K347" s="1">
        <v>1012.5</v>
      </c>
      <c r="L347" s="1">
        <v>337.5</v>
      </c>
    </row>
    <row r="348" spans="1:12" x14ac:dyDescent="0.55000000000000004">
      <c r="A348" t="s">
        <v>116</v>
      </c>
      <c r="B348">
        <v>2021</v>
      </c>
      <c r="C348">
        <v>11</v>
      </c>
      <c r="D348" s="9">
        <v>44501</v>
      </c>
      <c r="E348">
        <v>90</v>
      </c>
      <c r="F348">
        <v>1</v>
      </c>
      <c r="G348" s="6">
        <v>90</v>
      </c>
      <c r="H348" s="1">
        <v>45</v>
      </c>
      <c r="I348" s="5">
        <v>4050</v>
      </c>
      <c r="J348" s="4">
        <v>0.25</v>
      </c>
      <c r="K348" s="1">
        <v>3037.5</v>
      </c>
      <c r="L348" s="1">
        <v>1012.5</v>
      </c>
    </row>
    <row r="349" spans="1:12" x14ac:dyDescent="0.55000000000000004">
      <c r="A349" t="s">
        <v>116</v>
      </c>
      <c r="B349">
        <v>2021</v>
      </c>
      <c r="C349">
        <v>12</v>
      </c>
      <c r="D349" s="9">
        <v>44531</v>
      </c>
      <c r="E349">
        <v>110</v>
      </c>
      <c r="F349">
        <v>1.5</v>
      </c>
      <c r="G349" s="6">
        <v>73.333333333333329</v>
      </c>
      <c r="H349" s="1">
        <v>45</v>
      </c>
      <c r="I349" s="5">
        <v>4950</v>
      </c>
      <c r="J349" s="4">
        <v>0.25</v>
      </c>
      <c r="K349" s="1">
        <v>3712.5</v>
      </c>
      <c r="L349" s="1">
        <v>1237.5</v>
      </c>
    </row>
    <row r="350" spans="1:12" x14ac:dyDescent="0.55000000000000004">
      <c r="A350" t="s">
        <v>118</v>
      </c>
      <c r="B350">
        <v>2021</v>
      </c>
      <c r="C350">
        <v>1</v>
      </c>
      <c r="D350" s="9">
        <v>44197</v>
      </c>
      <c r="E350">
        <v>100</v>
      </c>
      <c r="F350">
        <v>1.5</v>
      </c>
      <c r="G350" s="6">
        <v>66.666666666666671</v>
      </c>
      <c r="H350" s="1">
        <v>25</v>
      </c>
      <c r="I350" s="5">
        <v>2500</v>
      </c>
      <c r="J350" s="4">
        <v>0.15</v>
      </c>
      <c r="K350" s="1">
        <v>2125</v>
      </c>
      <c r="L350" s="1">
        <v>375</v>
      </c>
    </row>
    <row r="351" spans="1:12" x14ac:dyDescent="0.55000000000000004">
      <c r="A351" t="s">
        <v>118</v>
      </c>
      <c r="B351">
        <v>2021</v>
      </c>
      <c r="C351">
        <v>2</v>
      </c>
      <c r="D351" s="9">
        <v>44228</v>
      </c>
      <c r="E351">
        <v>90</v>
      </c>
      <c r="F351">
        <v>1.5</v>
      </c>
      <c r="G351" s="6">
        <v>60</v>
      </c>
      <c r="H351" s="1">
        <v>25</v>
      </c>
      <c r="I351" s="5">
        <v>2250</v>
      </c>
      <c r="J351" s="4">
        <v>0.15</v>
      </c>
      <c r="K351" s="1">
        <v>1912.5</v>
      </c>
      <c r="L351" s="1">
        <v>337.5</v>
      </c>
    </row>
    <row r="352" spans="1:12" x14ac:dyDescent="0.55000000000000004">
      <c r="A352" t="s">
        <v>118</v>
      </c>
      <c r="B352">
        <v>2021</v>
      </c>
      <c r="C352">
        <v>3</v>
      </c>
      <c r="D352" s="9">
        <v>44256</v>
      </c>
      <c r="E352">
        <v>80</v>
      </c>
      <c r="F352">
        <v>1</v>
      </c>
      <c r="G352" s="6">
        <v>80</v>
      </c>
      <c r="H352" s="1">
        <v>25</v>
      </c>
      <c r="I352" s="5">
        <v>2000</v>
      </c>
      <c r="J352" s="4">
        <v>0.15</v>
      </c>
      <c r="K352" s="1">
        <v>1700</v>
      </c>
      <c r="L352" s="1">
        <v>300</v>
      </c>
    </row>
    <row r="353" spans="1:12" x14ac:dyDescent="0.55000000000000004">
      <c r="A353" t="s">
        <v>118</v>
      </c>
      <c r="B353">
        <v>2021</v>
      </c>
      <c r="C353">
        <v>4</v>
      </c>
      <c r="D353" s="9">
        <v>44287</v>
      </c>
      <c r="E353">
        <v>160</v>
      </c>
      <c r="F353">
        <v>1.5</v>
      </c>
      <c r="G353" s="6">
        <v>106.66666666666667</v>
      </c>
      <c r="H353" s="1">
        <v>25</v>
      </c>
      <c r="I353" s="5">
        <v>4000</v>
      </c>
      <c r="J353" s="4">
        <v>0.15</v>
      </c>
      <c r="K353" s="1">
        <v>3400</v>
      </c>
      <c r="L353" s="1">
        <v>600</v>
      </c>
    </row>
    <row r="354" spans="1:12" x14ac:dyDescent="0.55000000000000004">
      <c r="A354" t="s">
        <v>118</v>
      </c>
      <c r="B354">
        <v>2021</v>
      </c>
      <c r="C354">
        <v>5</v>
      </c>
      <c r="D354" s="9">
        <v>44317</v>
      </c>
      <c r="E354">
        <v>100</v>
      </c>
      <c r="F354">
        <v>1.5</v>
      </c>
      <c r="G354" s="6">
        <v>66.666666666666671</v>
      </c>
      <c r="H354" s="1">
        <v>25</v>
      </c>
      <c r="I354" s="5">
        <v>2500</v>
      </c>
      <c r="J354" s="4">
        <v>0.15</v>
      </c>
      <c r="K354" s="1">
        <v>2125</v>
      </c>
      <c r="L354" s="1">
        <v>375</v>
      </c>
    </row>
    <row r="355" spans="1:12" x14ac:dyDescent="0.55000000000000004">
      <c r="A355" t="s">
        <v>118</v>
      </c>
      <c r="B355">
        <v>2021</v>
      </c>
      <c r="C355">
        <v>6</v>
      </c>
      <c r="D355" s="9">
        <v>44348</v>
      </c>
      <c r="E355">
        <v>70</v>
      </c>
      <c r="F355">
        <v>1</v>
      </c>
      <c r="G355" s="6">
        <v>70</v>
      </c>
      <c r="H355" s="1">
        <v>25</v>
      </c>
      <c r="I355" s="5">
        <v>1750</v>
      </c>
      <c r="J355" s="4">
        <v>0.15</v>
      </c>
      <c r="K355" s="1">
        <v>1487.5</v>
      </c>
      <c r="L355" s="1">
        <v>262.5</v>
      </c>
    </row>
    <row r="356" spans="1:12" x14ac:dyDescent="0.55000000000000004">
      <c r="A356" t="s">
        <v>118</v>
      </c>
      <c r="B356">
        <v>2021</v>
      </c>
      <c r="C356">
        <v>7</v>
      </c>
      <c r="D356" s="9">
        <v>44378</v>
      </c>
      <c r="E356">
        <v>140</v>
      </c>
      <c r="F356">
        <v>1.5</v>
      </c>
      <c r="G356" s="6">
        <v>93.333333333333329</v>
      </c>
      <c r="H356" s="1">
        <v>25</v>
      </c>
      <c r="I356" s="5">
        <v>3500</v>
      </c>
      <c r="J356" s="4">
        <v>0.15</v>
      </c>
      <c r="K356" s="1">
        <v>2975</v>
      </c>
      <c r="L356" s="1">
        <v>525</v>
      </c>
    </row>
    <row r="357" spans="1:12" x14ac:dyDescent="0.55000000000000004">
      <c r="A357" t="s">
        <v>118</v>
      </c>
      <c r="B357">
        <v>2021</v>
      </c>
      <c r="C357">
        <v>8</v>
      </c>
      <c r="D357" s="9">
        <v>44409</v>
      </c>
      <c r="E357">
        <v>90</v>
      </c>
      <c r="F357">
        <v>2</v>
      </c>
      <c r="G357" s="6">
        <v>45</v>
      </c>
      <c r="H357" s="1">
        <v>25</v>
      </c>
      <c r="I357" s="5">
        <v>2250</v>
      </c>
      <c r="J357" s="4">
        <v>0.15</v>
      </c>
      <c r="K357" s="1">
        <v>1912.5</v>
      </c>
      <c r="L357" s="1">
        <v>337.5</v>
      </c>
    </row>
    <row r="358" spans="1:12" x14ac:dyDescent="0.55000000000000004">
      <c r="A358" t="s">
        <v>118</v>
      </c>
      <c r="B358">
        <v>2021</v>
      </c>
      <c r="C358">
        <v>9</v>
      </c>
      <c r="D358" s="9">
        <v>44440</v>
      </c>
      <c r="E358">
        <v>120</v>
      </c>
      <c r="F358">
        <v>1.5</v>
      </c>
      <c r="G358" s="6">
        <v>80</v>
      </c>
      <c r="H358" s="1">
        <v>25</v>
      </c>
      <c r="I358" s="5">
        <v>3000</v>
      </c>
      <c r="J358" s="4">
        <v>0.15</v>
      </c>
      <c r="K358" s="1">
        <v>2550</v>
      </c>
      <c r="L358" s="1">
        <v>450</v>
      </c>
    </row>
    <row r="359" spans="1:12" x14ac:dyDescent="0.55000000000000004">
      <c r="A359" t="s">
        <v>118</v>
      </c>
      <c r="B359">
        <v>2021</v>
      </c>
      <c r="C359">
        <v>10</v>
      </c>
      <c r="D359" s="9">
        <v>44470</v>
      </c>
      <c r="E359">
        <v>140</v>
      </c>
      <c r="F359">
        <v>1</v>
      </c>
      <c r="G359" s="6">
        <v>140</v>
      </c>
      <c r="H359" s="1">
        <v>25</v>
      </c>
      <c r="I359" s="5">
        <v>3500</v>
      </c>
      <c r="J359" s="4">
        <v>0.15</v>
      </c>
      <c r="K359" s="1">
        <v>2975</v>
      </c>
      <c r="L359" s="1">
        <v>525</v>
      </c>
    </row>
    <row r="360" spans="1:12" x14ac:dyDescent="0.55000000000000004">
      <c r="A360" t="s">
        <v>118</v>
      </c>
      <c r="B360">
        <v>2021</v>
      </c>
      <c r="C360">
        <v>11</v>
      </c>
      <c r="D360" s="9">
        <v>44501</v>
      </c>
      <c r="E360">
        <v>120</v>
      </c>
      <c r="F360">
        <v>1.5</v>
      </c>
      <c r="G360" s="6">
        <v>80</v>
      </c>
      <c r="H360" s="1">
        <v>25</v>
      </c>
      <c r="I360" s="5">
        <v>3000</v>
      </c>
      <c r="J360" s="4">
        <v>0.15</v>
      </c>
      <c r="K360" s="1">
        <v>2550</v>
      </c>
      <c r="L360" s="1">
        <v>450</v>
      </c>
    </row>
    <row r="361" spans="1:12" x14ac:dyDescent="0.55000000000000004">
      <c r="A361" t="s">
        <v>118</v>
      </c>
      <c r="B361">
        <v>2021</v>
      </c>
      <c r="C361">
        <v>12</v>
      </c>
      <c r="D361" s="9">
        <v>44531</v>
      </c>
      <c r="E361">
        <v>20</v>
      </c>
      <c r="F361">
        <v>1</v>
      </c>
      <c r="G361" s="6">
        <v>20</v>
      </c>
      <c r="H361" s="1">
        <v>25</v>
      </c>
      <c r="I361" s="5">
        <v>500</v>
      </c>
      <c r="J361" s="4">
        <v>0.15</v>
      </c>
      <c r="K361" s="1">
        <v>425</v>
      </c>
      <c r="L361" s="1">
        <v>75</v>
      </c>
    </row>
    <row r="362" spans="1:12" x14ac:dyDescent="0.55000000000000004">
      <c r="A362" t="s">
        <v>121</v>
      </c>
      <c r="B362">
        <v>2021</v>
      </c>
      <c r="C362">
        <v>1</v>
      </c>
      <c r="D362" s="9">
        <v>44197</v>
      </c>
      <c r="E362">
        <v>40</v>
      </c>
      <c r="F362">
        <v>2</v>
      </c>
      <c r="G362" s="6">
        <v>20</v>
      </c>
      <c r="H362" s="1">
        <v>25</v>
      </c>
      <c r="I362" s="5">
        <v>1000</v>
      </c>
      <c r="J362" s="4">
        <v>0.15</v>
      </c>
      <c r="K362" s="1">
        <v>850</v>
      </c>
      <c r="L362" s="1">
        <v>150</v>
      </c>
    </row>
    <row r="363" spans="1:12" x14ac:dyDescent="0.55000000000000004">
      <c r="A363" t="s">
        <v>121</v>
      </c>
      <c r="B363">
        <v>2021</v>
      </c>
      <c r="C363">
        <v>2</v>
      </c>
      <c r="D363" s="9">
        <v>44228</v>
      </c>
      <c r="E363">
        <v>90</v>
      </c>
      <c r="F363">
        <v>1.5</v>
      </c>
      <c r="G363" s="6">
        <v>60</v>
      </c>
      <c r="H363" s="1">
        <v>25</v>
      </c>
      <c r="I363" s="5">
        <v>2250</v>
      </c>
      <c r="J363" s="4">
        <v>0.15</v>
      </c>
      <c r="K363" s="1">
        <v>1912.5</v>
      </c>
      <c r="L363" s="1">
        <v>337.5</v>
      </c>
    </row>
    <row r="364" spans="1:12" x14ac:dyDescent="0.55000000000000004">
      <c r="A364" t="s">
        <v>121</v>
      </c>
      <c r="B364">
        <v>2021</v>
      </c>
      <c r="C364">
        <v>3</v>
      </c>
      <c r="D364" s="9">
        <v>44256</v>
      </c>
      <c r="E364">
        <v>140</v>
      </c>
      <c r="F364">
        <v>2</v>
      </c>
      <c r="G364" s="6">
        <v>70</v>
      </c>
      <c r="H364" s="1">
        <v>25</v>
      </c>
      <c r="I364" s="5">
        <v>3500</v>
      </c>
      <c r="J364" s="4">
        <v>0.15</v>
      </c>
      <c r="K364" s="1">
        <v>2975</v>
      </c>
      <c r="L364" s="1">
        <v>525</v>
      </c>
    </row>
    <row r="365" spans="1:12" x14ac:dyDescent="0.55000000000000004">
      <c r="A365" t="s">
        <v>121</v>
      </c>
      <c r="B365">
        <v>2021</v>
      </c>
      <c r="C365">
        <v>4</v>
      </c>
      <c r="D365" s="9">
        <v>44287</v>
      </c>
      <c r="E365">
        <v>120</v>
      </c>
      <c r="F365">
        <v>1</v>
      </c>
      <c r="G365" s="6">
        <v>120</v>
      </c>
      <c r="H365" s="1">
        <v>25</v>
      </c>
      <c r="I365" s="5">
        <v>3000</v>
      </c>
      <c r="J365" s="4">
        <v>0.15</v>
      </c>
      <c r="K365" s="1">
        <v>2550</v>
      </c>
      <c r="L365" s="1">
        <v>450</v>
      </c>
    </row>
    <row r="366" spans="1:12" x14ac:dyDescent="0.55000000000000004">
      <c r="A366" t="s">
        <v>121</v>
      </c>
      <c r="B366">
        <v>2021</v>
      </c>
      <c r="C366">
        <v>5</v>
      </c>
      <c r="D366" s="9">
        <v>44317</v>
      </c>
      <c r="E366">
        <v>30</v>
      </c>
      <c r="F366">
        <v>1.5</v>
      </c>
      <c r="G366" s="6">
        <v>20</v>
      </c>
      <c r="H366" s="1">
        <v>25</v>
      </c>
      <c r="I366" s="5">
        <v>750</v>
      </c>
      <c r="J366" s="4">
        <v>0.15</v>
      </c>
      <c r="K366" s="1">
        <v>637.5</v>
      </c>
      <c r="L366" s="1">
        <v>112.5</v>
      </c>
    </row>
    <row r="367" spans="1:12" x14ac:dyDescent="0.55000000000000004">
      <c r="A367" t="s">
        <v>121</v>
      </c>
      <c r="B367">
        <v>2021</v>
      </c>
      <c r="C367">
        <v>6</v>
      </c>
      <c r="D367" s="9">
        <v>44348</v>
      </c>
      <c r="E367">
        <v>30</v>
      </c>
      <c r="F367">
        <v>2</v>
      </c>
      <c r="G367" s="6">
        <v>15</v>
      </c>
      <c r="H367" s="1">
        <v>25</v>
      </c>
      <c r="I367" s="5">
        <v>750</v>
      </c>
      <c r="J367" s="4">
        <v>0.15</v>
      </c>
      <c r="K367" s="1">
        <v>637.5</v>
      </c>
      <c r="L367" s="1">
        <v>112.5</v>
      </c>
    </row>
    <row r="368" spans="1:12" x14ac:dyDescent="0.55000000000000004">
      <c r="A368" t="s">
        <v>121</v>
      </c>
      <c r="B368">
        <v>2021</v>
      </c>
      <c r="C368">
        <v>7</v>
      </c>
      <c r="D368" s="9">
        <v>44378</v>
      </c>
      <c r="E368">
        <v>80</v>
      </c>
      <c r="F368">
        <v>1</v>
      </c>
      <c r="G368" s="6">
        <v>80</v>
      </c>
      <c r="H368" s="1">
        <v>25</v>
      </c>
      <c r="I368" s="5">
        <v>2000</v>
      </c>
      <c r="J368" s="4">
        <v>0.15</v>
      </c>
      <c r="K368" s="1">
        <v>1700</v>
      </c>
      <c r="L368" s="1">
        <v>300</v>
      </c>
    </row>
    <row r="369" spans="1:12" x14ac:dyDescent="0.55000000000000004">
      <c r="A369" t="s">
        <v>121</v>
      </c>
      <c r="B369">
        <v>2021</v>
      </c>
      <c r="C369">
        <v>8</v>
      </c>
      <c r="D369" s="9">
        <v>44409</v>
      </c>
      <c r="E369">
        <v>60</v>
      </c>
      <c r="F369">
        <v>1.5</v>
      </c>
      <c r="G369" s="6">
        <v>40</v>
      </c>
      <c r="H369" s="1">
        <v>25</v>
      </c>
      <c r="I369" s="5">
        <v>1500</v>
      </c>
      <c r="J369" s="4">
        <v>0.15</v>
      </c>
      <c r="K369" s="1">
        <v>1275</v>
      </c>
      <c r="L369" s="1">
        <v>225</v>
      </c>
    </row>
    <row r="370" spans="1:12" x14ac:dyDescent="0.55000000000000004">
      <c r="A370" t="s">
        <v>121</v>
      </c>
      <c r="B370">
        <v>2021</v>
      </c>
      <c r="C370">
        <v>9</v>
      </c>
      <c r="D370" s="9">
        <v>44440</v>
      </c>
      <c r="E370">
        <v>90</v>
      </c>
      <c r="F370">
        <v>1</v>
      </c>
      <c r="G370" s="6">
        <v>90</v>
      </c>
      <c r="H370" s="1">
        <v>25</v>
      </c>
      <c r="I370" s="5">
        <v>2250</v>
      </c>
      <c r="J370" s="4">
        <v>0.15</v>
      </c>
      <c r="K370" s="1">
        <v>1912.5</v>
      </c>
      <c r="L370" s="1">
        <v>337.5</v>
      </c>
    </row>
    <row r="371" spans="1:12" x14ac:dyDescent="0.55000000000000004">
      <c r="A371" t="s">
        <v>121</v>
      </c>
      <c r="B371">
        <v>2021</v>
      </c>
      <c r="C371">
        <v>10</v>
      </c>
      <c r="D371" s="9">
        <v>44470</v>
      </c>
      <c r="E371">
        <v>100</v>
      </c>
      <c r="F371">
        <v>1</v>
      </c>
      <c r="G371" s="6">
        <v>100</v>
      </c>
      <c r="H371" s="1">
        <v>25</v>
      </c>
      <c r="I371" s="5">
        <v>2500</v>
      </c>
      <c r="J371" s="4">
        <v>0.15</v>
      </c>
      <c r="K371" s="1">
        <v>2125</v>
      </c>
      <c r="L371" s="1">
        <v>375</v>
      </c>
    </row>
    <row r="372" spans="1:12" x14ac:dyDescent="0.55000000000000004">
      <c r="A372" t="s">
        <v>121</v>
      </c>
      <c r="B372">
        <v>2021</v>
      </c>
      <c r="C372">
        <v>11</v>
      </c>
      <c r="D372" s="9">
        <v>44501</v>
      </c>
      <c r="E372">
        <v>100</v>
      </c>
      <c r="F372">
        <v>2</v>
      </c>
      <c r="G372" s="6">
        <v>50</v>
      </c>
      <c r="H372" s="1">
        <v>25</v>
      </c>
      <c r="I372" s="5">
        <v>2500</v>
      </c>
      <c r="J372" s="4">
        <v>0.15</v>
      </c>
      <c r="K372" s="1">
        <v>2125</v>
      </c>
      <c r="L372" s="1">
        <v>375</v>
      </c>
    </row>
    <row r="373" spans="1:12" x14ac:dyDescent="0.55000000000000004">
      <c r="A373" t="s">
        <v>121</v>
      </c>
      <c r="B373">
        <v>2021</v>
      </c>
      <c r="C373">
        <v>12</v>
      </c>
      <c r="D373" s="9">
        <v>44531</v>
      </c>
      <c r="E373">
        <v>40</v>
      </c>
      <c r="F373">
        <v>1.5</v>
      </c>
      <c r="G373" s="6">
        <v>26.666666666666668</v>
      </c>
      <c r="H373" s="1">
        <v>25</v>
      </c>
      <c r="I373" s="5">
        <v>1000</v>
      </c>
      <c r="J373" s="4">
        <v>0.15</v>
      </c>
      <c r="K373" s="1">
        <v>850</v>
      </c>
      <c r="L373" s="1">
        <v>150</v>
      </c>
    </row>
    <row r="374" spans="1:12" x14ac:dyDescent="0.55000000000000004">
      <c r="A374" t="s">
        <v>123</v>
      </c>
      <c r="B374">
        <v>2021</v>
      </c>
      <c r="C374">
        <v>1</v>
      </c>
      <c r="D374" s="9">
        <v>44197</v>
      </c>
      <c r="E374">
        <v>130</v>
      </c>
      <c r="F374">
        <v>2</v>
      </c>
      <c r="G374" s="6">
        <v>65</v>
      </c>
      <c r="H374" s="1">
        <v>45</v>
      </c>
      <c r="I374" s="5">
        <v>5850</v>
      </c>
      <c r="J374" s="4">
        <v>0.25</v>
      </c>
      <c r="K374" s="1">
        <v>4387.5</v>
      </c>
      <c r="L374" s="1">
        <v>1462.5</v>
      </c>
    </row>
    <row r="375" spans="1:12" x14ac:dyDescent="0.55000000000000004">
      <c r="A375" t="s">
        <v>123</v>
      </c>
      <c r="B375">
        <v>2021</v>
      </c>
      <c r="C375">
        <v>2</v>
      </c>
      <c r="D375" s="9">
        <v>44228</v>
      </c>
      <c r="E375">
        <v>130</v>
      </c>
      <c r="F375">
        <v>1</v>
      </c>
      <c r="G375" s="6">
        <v>130</v>
      </c>
      <c r="H375" s="1">
        <v>45</v>
      </c>
      <c r="I375" s="5">
        <v>5850</v>
      </c>
      <c r="J375" s="4">
        <v>0.25</v>
      </c>
      <c r="K375" s="1">
        <v>4387.5</v>
      </c>
      <c r="L375" s="1">
        <v>1462.5</v>
      </c>
    </row>
    <row r="376" spans="1:12" x14ac:dyDescent="0.55000000000000004">
      <c r="A376" t="s">
        <v>123</v>
      </c>
      <c r="B376">
        <v>2021</v>
      </c>
      <c r="C376">
        <v>3</v>
      </c>
      <c r="D376" s="9">
        <v>44256</v>
      </c>
      <c r="E376">
        <v>90</v>
      </c>
      <c r="F376">
        <v>1.5</v>
      </c>
      <c r="G376" s="6">
        <v>60</v>
      </c>
      <c r="H376" s="1">
        <v>45</v>
      </c>
      <c r="I376" s="5">
        <v>4050</v>
      </c>
      <c r="J376" s="4">
        <v>0.25</v>
      </c>
      <c r="K376" s="1">
        <v>3037.5</v>
      </c>
      <c r="L376" s="1">
        <v>1012.5</v>
      </c>
    </row>
    <row r="377" spans="1:12" x14ac:dyDescent="0.55000000000000004">
      <c r="A377" t="s">
        <v>123</v>
      </c>
      <c r="B377">
        <v>2021</v>
      </c>
      <c r="C377">
        <v>4</v>
      </c>
      <c r="D377" s="9">
        <v>44287</v>
      </c>
      <c r="E377">
        <v>70</v>
      </c>
      <c r="F377">
        <v>1</v>
      </c>
      <c r="G377" s="6">
        <v>70</v>
      </c>
      <c r="H377" s="1">
        <v>45</v>
      </c>
      <c r="I377" s="5">
        <v>3150</v>
      </c>
      <c r="J377" s="4">
        <v>0.25</v>
      </c>
      <c r="K377" s="1">
        <v>2362.5</v>
      </c>
      <c r="L377" s="1">
        <v>787.5</v>
      </c>
    </row>
    <row r="378" spans="1:12" x14ac:dyDescent="0.55000000000000004">
      <c r="A378" t="s">
        <v>123</v>
      </c>
      <c r="B378">
        <v>2021</v>
      </c>
      <c r="C378">
        <v>5</v>
      </c>
      <c r="D378" s="9">
        <v>44317</v>
      </c>
      <c r="E378">
        <v>160</v>
      </c>
      <c r="F378">
        <v>2</v>
      </c>
      <c r="G378" s="6">
        <v>80</v>
      </c>
      <c r="H378" s="1">
        <v>45</v>
      </c>
      <c r="I378" s="5">
        <v>7200</v>
      </c>
      <c r="J378" s="4">
        <v>0.25</v>
      </c>
      <c r="K378" s="1">
        <v>5400</v>
      </c>
      <c r="L378" s="1">
        <v>1800</v>
      </c>
    </row>
    <row r="379" spans="1:12" x14ac:dyDescent="0.55000000000000004">
      <c r="A379" t="s">
        <v>123</v>
      </c>
      <c r="B379">
        <v>2021</v>
      </c>
      <c r="C379">
        <v>6</v>
      </c>
      <c r="D379" s="9">
        <v>44348</v>
      </c>
      <c r="E379">
        <v>130</v>
      </c>
      <c r="F379">
        <v>1.5</v>
      </c>
      <c r="G379" s="6">
        <v>86.666666666666671</v>
      </c>
      <c r="H379" s="1">
        <v>45</v>
      </c>
      <c r="I379" s="5">
        <v>5850</v>
      </c>
      <c r="J379" s="4">
        <v>0.25</v>
      </c>
      <c r="K379" s="1">
        <v>4387.5</v>
      </c>
      <c r="L379" s="1">
        <v>1462.5</v>
      </c>
    </row>
    <row r="380" spans="1:12" x14ac:dyDescent="0.55000000000000004">
      <c r="A380" t="s">
        <v>123</v>
      </c>
      <c r="B380">
        <v>2021</v>
      </c>
      <c r="C380">
        <v>7</v>
      </c>
      <c r="D380" s="9">
        <v>44378</v>
      </c>
      <c r="E380">
        <v>90</v>
      </c>
      <c r="F380">
        <v>1</v>
      </c>
      <c r="G380" s="6">
        <v>90</v>
      </c>
      <c r="H380" s="1">
        <v>45</v>
      </c>
      <c r="I380" s="5">
        <v>4050</v>
      </c>
      <c r="J380" s="4">
        <v>0.25</v>
      </c>
      <c r="K380" s="1">
        <v>3037.5</v>
      </c>
      <c r="L380" s="1">
        <v>1012.5</v>
      </c>
    </row>
    <row r="381" spans="1:12" x14ac:dyDescent="0.55000000000000004">
      <c r="A381" t="s">
        <v>123</v>
      </c>
      <c r="B381">
        <v>2021</v>
      </c>
      <c r="C381">
        <v>8</v>
      </c>
      <c r="D381" s="9">
        <v>44409</v>
      </c>
      <c r="E381">
        <v>120</v>
      </c>
      <c r="F381">
        <v>1</v>
      </c>
      <c r="G381" s="6">
        <v>120</v>
      </c>
      <c r="H381" s="1">
        <v>45</v>
      </c>
      <c r="I381" s="5">
        <v>5400</v>
      </c>
      <c r="J381" s="4">
        <v>0.25</v>
      </c>
      <c r="K381" s="1">
        <v>4050</v>
      </c>
      <c r="L381" s="1">
        <v>1350</v>
      </c>
    </row>
    <row r="382" spans="1:12" x14ac:dyDescent="0.55000000000000004">
      <c r="A382" t="s">
        <v>123</v>
      </c>
      <c r="B382">
        <v>2021</v>
      </c>
      <c r="C382">
        <v>9</v>
      </c>
      <c r="D382" s="9">
        <v>44440</v>
      </c>
      <c r="E382">
        <v>60</v>
      </c>
      <c r="F382">
        <v>1</v>
      </c>
      <c r="G382" s="6">
        <v>60</v>
      </c>
      <c r="H382" s="1">
        <v>45</v>
      </c>
      <c r="I382" s="5">
        <v>2700</v>
      </c>
      <c r="J382" s="4">
        <v>0.25</v>
      </c>
      <c r="K382" s="1">
        <v>2025</v>
      </c>
      <c r="L382" s="1">
        <v>675</v>
      </c>
    </row>
    <row r="383" spans="1:12" x14ac:dyDescent="0.55000000000000004">
      <c r="A383" t="s">
        <v>123</v>
      </c>
      <c r="B383">
        <v>2021</v>
      </c>
      <c r="C383">
        <v>10</v>
      </c>
      <c r="D383" s="9">
        <v>44470</v>
      </c>
      <c r="E383">
        <v>110</v>
      </c>
      <c r="F383">
        <v>1</v>
      </c>
      <c r="G383" s="6">
        <v>110</v>
      </c>
      <c r="H383" s="1">
        <v>45</v>
      </c>
      <c r="I383" s="5">
        <v>4950</v>
      </c>
      <c r="J383" s="4">
        <v>0.25</v>
      </c>
      <c r="K383" s="1">
        <v>3712.5</v>
      </c>
      <c r="L383" s="1">
        <v>1237.5</v>
      </c>
    </row>
    <row r="384" spans="1:12" x14ac:dyDescent="0.55000000000000004">
      <c r="A384" t="s">
        <v>123</v>
      </c>
      <c r="B384">
        <v>2021</v>
      </c>
      <c r="C384">
        <v>11</v>
      </c>
      <c r="D384" s="9">
        <v>44501</v>
      </c>
      <c r="E384">
        <v>50</v>
      </c>
      <c r="F384">
        <v>2</v>
      </c>
      <c r="G384" s="6">
        <v>25</v>
      </c>
      <c r="H384" s="1">
        <v>45</v>
      </c>
      <c r="I384" s="5">
        <v>2250</v>
      </c>
      <c r="J384" s="4">
        <v>0.25</v>
      </c>
      <c r="K384" s="1">
        <v>1687.5</v>
      </c>
      <c r="L384" s="1">
        <v>562.5</v>
      </c>
    </row>
    <row r="385" spans="1:12" x14ac:dyDescent="0.55000000000000004">
      <c r="A385" t="s">
        <v>123</v>
      </c>
      <c r="B385">
        <v>2021</v>
      </c>
      <c r="C385">
        <v>12</v>
      </c>
      <c r="D385" s="9">
        <v>44531</v>
      </c>
      <c r="E385">
        <v>160</v>
      </c>
      <c r="F385">
        <v>1.5</v>
      </c>
      <c r="G385" s="6">
        <v>106.66666666666667</v>
      </c>
      <c r="H385" s="1">
        <v>45</v>
      </c>
      <c r="I385" s="5">
        <v>7200</v>
      </c>
      <c r="J385" s="4">
        <v>0.25</v>
      </c>
      <c r="K385" s="1">
        <v>5400</v>
      </c>
      <c r="L385" s="1">
        <v>1800</v>
      </c>
    </row>
    <row r="386" spans="1:12" x14ac:dyDescent="0.55000000000000004">
      <c r="A386" t="s">
        <v>125</v>
      </c>
      <c r="B386">
        <v>2021</v>
      </c>
      <c r="C386">
        <v>1</v>
      </c>
      <c r="D386" s="9">
        <v>44197</v>
      </c>
      <c r="E386">
        <v>120</v>
      </c>
      <c r="F386">
        <v>1</v>
      </c>
      <c r="G386" s="6">
        <v>120</v>
      </c>
      <c r="H386" s="1">
        <v>25</v>
      </c>
      <c r="I386" s="5">
        <v>3000</v>
      </c>
      <c r="J386" s="4">
        <v>0.15</v>
      </c>
      <c r="K386" s="1">
        <v>2550</v>
      </c>
      <c r="L386" s="1">
        <v>450</v>
      </c>
    </row>
    <row r="387" spans="1:12" x14ac:dyDescent="0.55000000000000004">
      <c r="A387" t="s">
        <v>125</v>
      </c>
      <c r="B387">
        <v>2021</v>
      </c>
      <c r="C387">
        <v>2</v>
      </c>
      <c r="D387" s="9">
        <v>44228</v>
      </c>
      <c r="E387">
        <v>100</v>
      </c>
      <c r="F387">
        <v>1</v>
      </c>
      <c r="G387" s="6">
        <v>100</v>
      </c>
      <c r="H387" s="1">
        <v>25</v>
      </c>
      <c r="I387" s="5">
        <v>2500</v>
      </c>
      <c r="J387" s="4">
        <v>0.15</v>
      </c>
      <c r="K387" s="1">
        <v>2125</v>
      </c>
      <c r="L387" s="1">
        <v>375</v>
      </c>
    </row>
    <row r="388" spans="1:12" x14ac:dyDescent="0.55000000000000004">
      <c r="A388" t="s">
        <v>125</v>
      </c>
      <c r="B388">
        <v>2021</v>
      </c>
      <c r="C388">
        <v>3</v>
      </c>
      <c r="D388" s="9">
        <v>44256</v>
      </c>
      <c r="E388">
        <v>100</v>
      </c>
      <c r="F388">
        <v>1.5</v>
      </c>
      <c r="G388" s="6">
        <v>66.666666666666671</v>
      </c>
      <c r="H388" s="1">
        <v>25</v>
      </c>
      <c r="I388" s="5">
        <v>2500</v>
      </c>
      <c r="J388" s="4">
        <v>0.15</v>
      </c>
      <c r="K388" s="1">
        <v>2125</v>
      </c>
      <c r="L388" s="1">
        <v>375</v>
      </c>
    </row>
    <row r="389" spans="1:12" x14ac:dyDescent="0.55000000000000004">
      <c r="A389" t="s">
        <v>125</v>
      </c>
      <c r="B389">
        <v>2021</v>
      </c>
      <c r="C389">
        <v>4</v>
      </c>
      <c r="D389" s="9">
        <v>44287</v>
      </c>
      <c r="E389">
        <v>40</v>
      </c>
      <c r="F389">
        <v>1.5</v>
      </c>
      <c r="G389" s="6">
        <v>26.666666666666668</v>
      </c>
      <c r="H389" s="1">
        <v>25</v>
      </c>
      <c r="I389" s="5">
        <v>1000</v>
      </c>
      <c r="J389" s="4">
        <v>0.15</v>
      </c>
      <c r="K389" s="1">
        <v>850</v>
      </c>
      <c r="L389" s="1">
        <v>150</v>
      </c>
    </row>
    <row r="390" spans="1:12" x14ac:dyDescent="0.55000000000000004">
      <c r="A390" t="s">
        <v>125</v>
      </c>
      <c r="B390">
        <v>2021</v>
      </c>
      <c r="C390">
        <v>5</v>
      </c>
      <c r="D390" s="9">
        <v>44317</v>
      </c>
      <c r="E390">
        <v>120</v>
      </c>
      <c r="F390">
        <v>2</v>
      </c>
      <c r="G390" s="6">
        <v>60</v>
      </c>
      <c r="H390" s="1">
        <v>25</v>
      </c>
      <c r="I390" s="5">
        <v>3000</v>
      </c>
      <c r="J390" s="4">
        <v>0.15</v>
      </c>
      <c r="K390" s="1">
        <v>2550</v>
      </c>
      <c r="L390" s="1">
        <v>450</v>
      </c>
    </row>
    <row r="391" spans="1:12" x14ac:dyDescent="0.55000000000000004">
      <c r="A391" t="s">
        <v>125</v>
      </c>
      <c r="B391">
        <v>2021</v>
      </c>
      <c r="C391">
        <v>6</v>
      </c>
      <c r="D391" s="9">
        <v>44348</v>
      </c>
      <c r="E391">
        <v>120</v>
      </c>
      <c r="F391">
        <v>2</v>
      </c>
      <c r="G391" s="6">
        <v>60</v>
      </c>
      <c r="H391" s="1">
        <v>25</v>
      </c>
      <c r="I391" s="5">
        <v>3000</v>
      </c>
      <c r="J391" s="4">
        <v>0.15</v>
      </c>
      <c r="K391" s="1">
        <v>2550</v>
      </c>
      <c r="L391" s="1">
        <v>450</v>
      </c>
    </row>
    <row r="392" spans="1:12" x14ac:dyDescent="0.55000000000000004">
      <c r="A392" t="s">
        <v>125</v>
      </c>
      <c r="B392">
        <v>2021</v>
      </c>
      <c r="C392">
        <v>7</v>
      </c>
      <c r="D392" s="9">
        <v>44378</v>
      </c>
      <c r="E392">
        <v>130</v>
      </c>
      <c r="F392">
        <v>1</v>
      </c>
      <c r="G392" s="6">
        <v>130</v>
      </c>
      <c r="H392" s="1">
        <v>25</v>
      </c>
      <c r="I392" s="5">
        <v>3250</v>
      </c>
      <c r="J392" s="4">
        <v>0.15</v>
      </c>
      <c r="K392" s="1">
        <v>2762.5</v>
      </c>
      <c r="L392" s="1">
        <v>487.5</v>
      </c>
    </row>
    <row r="393" spans="1:12" x14ac:dyDescent="0.55000000000000004">
      <c r="A393" t="s">
        <v>125</v>
      </c>
      <c r="B393">
        <v>2021</v>
      </c>
      <c r="C393">
        <v>8</v>
      </c>
      <c r="D393" s="9">
        <v>44409</v>
      </c>
      <c r="E393">
        <v>80</v>
      </c>
      <c r="F393">
        <v>1.5</v>
      </c>
      <c r="G393" s="6">
        <v>53.333333333333336</v>
      </c>
      <c r="H393" s="1">
        <v>25</v>
      </c>
      <c r="I393" s="5">
        <v>2000</v>
      </c>
      <c r="J393" s="4">
        <v>0.15</v>
      </c>
      <c r="K393" s="1">
        <v>1700</v>
      </c>
      <c r="L393" s="1">
        <v>300</v>
      </c>
    </row>
    <row r="394" spans="1:12" x14ac:dyDescent="0.55000000000000004">
      <c r="A394" t="s">
        <v>125</v>
      </c>
      <c r="B394">
        <v>2021</v>
      </c>
      <c r="C394">
        <v>9</v>
      </c>
      <c r="D394" s="9">
        <v>44440</v>
      </c>
      <c r="E394">
        <v>130</v>
      </c>
      <c r="F394">
        <v>2</v>
      </c>
      <c r="G394" s="6">
        <v>65</v>
      </c>
      <c r="H394" s="1">
        <v>25</v>
      </c>
      <c r="I394" s="5">
        <v>3250</v>
      </c>
      <c r="J394" s="4">
        <v>0.15</v>
      </c>
      <c r="K394" s="1">
        <v>2762.5</v>
      </c>
      <c r="L394" s="1">
        <v>487.5</v>
      </c>
    </row>
    <row r="395" spans="1:12" x14ac:dyDescent="0.55000000000000004">
      <c r="A395" t="s">
        <v>125</v>
      </c>
      <c r="B395">
        <v>2021</v>
      </c>
      <c r="C395">
        <v>10</v>
      </c>
      <c r="D395" s="9">
        <v>44470</v>
      </c>
      <c r="E395">
        <v>20</v>
      </c>
      <c r="F395">
        <v>2</v>
      </c>
      <c r="G395" s="6">
        <v>10</v>
      </c>
      <c r="H395" s="1">
        <v>25</v>
      </c>
      <c r="I395" s="5">
        <v>500</v>
      </c>
      <c r="J395" s="4">
        <v>0.15</v>
      </c>
      <c r="K395" s="1">
        <v>425</v>
      </c>
      <c r="L395" s="1">
        <v>75</v>
      </c>
    </row>
    <row r="396" spans="1:12" x14ac:dyDescent="0.55000000000000004">
      <c r="A396" t="s">
        <v>125</v>
      </c>
      <c r="B396">
        <v>2021</v>
      </c>
      <c r="C396">
        <v>11</v>
      </c>
      <c r="D396" s="9">
        <v>44501</v>
      </c>
      <c r="E396">
        <v>40</v>
      </c>
      <c r="F396">
        <v>1</v>
      </c>
      <c r="G396" s="6">
        <v>40</v>
      </c>
      <c r="H396" s="1">
        <v>25</v>
      </c>
      <c r="I396" s="5">
        <v>1000</v>
      </c>
      <c r="J396" s="4">
        <v>0.15</v>
      </c>
      <c r="K396" s="1">
        <v>850</v>
      </c>
      <c r="L396" s="1">
        <v>150</v>
      </c>
    </row>
    <row r="397" spans="1:12" x14ac:dyDescent="0.55000000000000004">
      <c r="A397" t="s">
        <v>125</v>
      </c>
      <c r="B397">
        <v>2021</v>
      </c>
      <c r="C397">
        <v>12</v>
      </c>
      <c r="D397" s="9">
        <v>44531</v>
      </c>
      <c r="E397">
        <v>30</v>
      </c>
      <c r="F397">
        <v>1</v>
      </c>
      <c r="G397" s="6">
        <v>30</v>
      </c>
      <c r="H397" s="1">
        <v>25</v>
      </c>
      <c r="I397" s="5">
        <v>750</v>
      </c>
      <c r="J397" s="4">
        <v>0.15</v>
      </c>
      <c r="K397" s="1">
        <v>637.5</v>
      </c>
      <c r="L397" s="1">
        <v>112.5</v>
      </c>
    </row>
    <row r="398" spans="1:12" x14ac:dyDescent="0.55000000000000004">
      <c r="A398" t="s">
        <v>127</v>
      </c>
      <c r="B398">
        <v>2021</v>
      </c>
      <c r="C398">
        <v>1</v>
      </c>
      <c r="D398" s="9">
        <v>44197</v>
      </c>
      <c r="E398">
        <v>60</v>
      </c>
      <c r="F398">
        <v>2</v>
      </c>
      <c r="G398" s="6">
        <v>30</v>
      </c>
      <c r="H398" s="1">
        <v>45</v>
      </c>
      <c r="I398" s="5">
        <v>2700</v>
      </c>
      <c r="J398" s="4">
        <v>0.25</v>
      </c>
      <c r="K398" s="1">
        <v>2025</v>
      </c>
      <c r="L398" s="1">
        <v>675</v>
      </c>
    </row>
    <row r="399" spans="1:12" x14ac:dyDescent="0.55000000000000004">
      <c r="A399" t="s">
        <v>127</v>
      </c>
      <c r="B399">
        <v>2021</v>
      </c>
      <c r="C399">
        <v>2</v>
      </c>
      <c r="D399" s="9">
        <v>44228</v>
      </c>
      <c r="E399">
        <v>140</v>
      </c>
      <c r="F399">
        <v>2</v>
      </c>
      <c r="G399" s="6">
        <v>70</v>
      </c>
      <c r="H399" s="1">
        <v>45</v>
      </c>
      <c r="I399" s="5">
        <v>6300</v>
      </c>
      <c r="J399" s="4">
        <v>0.25</v>
      </c>
      <c r="K399" s="1">
        <v>4725</v>
      </c>
      <c r="L399" s="1">
        <v>1575</v>
      </c>
    </row>
    <row r="400" spans="1:12" x14ac:dyDescent="0.55000000000000004">
      <c r="A400" t="s">
        <v>127</v>
      </c>
      <c r="B400">
        <v>2021</v>
      </c>
      <c r="C400">
        <v>3</v>
      </c>
      <c r="D400" s="9">
        <v>44256</v>
      </c>
      <c r="E400">
        <v>90</v>
      </c>
      <c r="F400">
        <v>1.5</v>
      </c>
      <c r="G400" s="6">
        <v>60</v>
      </c>
      <c r="H400" s="1">
        <v>45</v>
      </c>
      <c r="I400" s="5">
        <v>4050</v>
      </c>
      <c r="J400" s="4">
        <v>0.25</v>
      </c>
      <c r="K400" s="1">
        <v>3037.5</v>
      </c>
      <c r="L400" s="1">
        <v>1012.5</v>
      </c>
    </row>
    <row r="401" spans="1:12" x14ac:dyDescent="0.55000000000000004">
      <c r="A401" t="s">
        <v>127</v>
      </c>
      <c r="B401">
        <v>2021</v>
      </c>
      <c r="C401">
        <v>4</v>
      </c>
      <c r="D401" s="9">
        <v>44287</v>
      </c>
      <c r="E401">
        <v>90</v>
      </c>
      <c r="F401">
        <v>1</v>
      </c>
      <c r="G401" s="6">
        <v>90</v>
      </c>
      <c r="H401" s="1">
        <v>45</v>
      </c>
      <c r="I401" s="5">
        <v>4050</v>
      </c>
      <c r="J401" s="4">
        <v>0.25</v>
      </c>
      <c r="K401" s="1">
        <v>3037.5</v>
      </c>
      <c r="L401" s="1">
        <v>1012.5</v>
      </c>
    </row>
    <row r="402" spans="1:12" x14ac:dyDescent="0.55000000000000004">
      <c r="A402" t="s">
        <v>127</v>
      </c>
      <c r="B402">
        <v>2021</v>
      </c>
      <c r="C402">
        <v>5</v>
      </c>
      <c r="D402" s="9">
        <v>44317</v>
      </c>
      <c r="E402">
        <v>40</v>
      </c>
      <c r="F402">
        <v>1.5</v>
      </c>
      <c r="G402" s="6">
        <v>26.666666666666668</v>
      </c>
      <c r="H402" s="1">
        <v>45</v>
      </c>
      <c r="I402" s="5">
        <v>1800</v>
      </c>
      <c r="J402" s="4">
        <v>0.25</v>
      </c>
      <c r="K402" s="1">
        <v>1350</v>
      </c>
      <c r="L402" s="1">
        <v>450</v>
      </c>
    </row>
    <row r="403" spans="1:12" x14ac:dyDescent="0.55000000000000004">
      <c r="A403" t="s">
        <v>127</v>
      </c>
      <c r="B403">
        <v>2021</v>
      </c>
      <c r="C403">
        <v>6</v>
      </c>
      <c r="D403" s="9">
        <v>44348</v>
      </c>
      <c r="E403">
        <v>40</v>
      </c>
      <c r="F403">
        <v>2</v>
      </c>
      <c r="G403" s="6">
        <v>20</v>
      </c>
      <c r="H403" s="1">
        <v>45</v>
      </c>
      <c r="I403" s="5">
        <v>1800</v>
      </c>
      <c r="J403" s="4">
        <v>0.25</v>
      </c>
      <c r="K403" s="1">
        <v>1350</v>
      </c>
      <c r="L403" s="1">
        <v>450</v>
      </c>
    </row>
    <row r="404" spans="1:12" x14ac:dyDescent="0.55000000000000004">
      <c r="A404" t="s">
        <v>127</v>
      </c>
      <c r="B404">
        <v>2021</v>
      </c>
      <c r="C404">
        <v>7</v>
      </c>
      <c r="D404" s="9">
        <v>44378</v>
      </c>
      <c r="E404">
        <v>30</v>
      </c>
      <c r="F404">
        <v>1.5</v>
      </c>
      <c r="G404" s="6">
        <v>20</v>
      </c>
      <c r="H404" s="1">
        <v>45</v>
      </c>
      <c r="I404" s="5">
        <v>1350</v>
      </c>
      <c r="J404" s="4">
        <v>0.25</v>
      </c>
      <c r="K404" s="1">
        <v>1012.5</v>
      </c>
      <c r="L404" s="1">
        <v>337.5</v>
      </c>
    </row>
    <row r="405" spans="1:12" x14ac:dyDescent="0.55000000000000004">
      <c r="A405" t="s">
        <v>127</v>
      </c>
      <c r="B405">
        <v>2021</v>
      </c>
      <c r="C405">
        <v>8</v>
      </c>
      <c r="D405" s="9">
        <v>44409</v>
      </c>
      <c r="E405">
        <v>90</v>
      </c>
      <c r="F405">
        <v>1.5</v>
      </c>
      <c r="G405" s="6">
        <v>60</v>
      </c>
      <c r="H405" s="1">
        <v>45</v>
      </c>
      <c r="I405" s="5">
        <v>4050</v>
      </c>
      <c r="J405" s="4">
        <v>0.25</v>
      </c>
      <c r="K405" s="1">
        <v>3037.5</v>
      </c>
      <c r="L405" s="1">
        <v>1012.5</v>
      </c>
    </row>
    <row r="406" spans="1:12" x14ac:dyDescent="0.55000000000000004">
      <c r="A406" t="s">
        <v>127</v>
      </c>
      <c r="B406">
        <v>2021</v>
      </c>
      <c r="C406">
        <v>9</v>
      </c>
      <c r="D406" s="9">
        <v>44440</v>
      </c>
      <c r="E406">
        <v>70</v>
      </c>
      <c r="F406">
        <v>1</v>
      </c>
      <c r="G406" s="6">
        <v>70</v>
      </c>
      <c r="H406" s="1">
        <v>45</v>
      </c>
      <c r="I406" s="5">
        <v>3150</v>
      </c>
      <c r="J406" s="4">
        <v>0.25</v>
      </c>
      <c r="K406" s="1">
        <v>2362.5</v>
      </c>
      <c r="L406" s="1">
        <v>787.5</v>
      </c>
    </row>
    <row r="407" spans="1:12" x14ac:dyDescent="0.55000000000000004">
      <c r="A407" t="s">
        <v>127</v>
      </c>
      <c r="B407">
        <v>2021</v>
      </c>
      <c r="C407">
        <v>10</v>
      </c>
      <c r="D407" s="9">
        <v>44470</v>
      </c>
      <c r="E407">
        <v>110</v>
      </c>
      <c r="F407">
        <v>1</v>
      </c>
      <c r="G407" s="6">
        <v>110</v>
      </c>
      <c r="H407" s="1">
        <v>45</v>
      </c>
      <c r="I407" s="5">
        <v>4950</v>
      </c>
      <c r="J407" s="4">
        <v>0.25</v>
      </c>
      <c r="K407" s="1">
        <v>3712.5</v>
      </c>
      <c r="L407" s="1">
        <v>1237.5</v>
      </c>
    </row>
    <row r="408" spans="1:12" x14ac:dyDescent="0.55000000000000004">
      <c r="A408" t="s">
        <v>127</v>
      </c>
      <c r="B408">
        <v>2021</v>
      </c>
      <c r="C408">
        <v>11</v>
      </c>
      <c r="D408" s="9">
        <v>44501</v>
      </c>
      <c r="E408">
        <v>90</v>
      </c>
      <c r="F408">
        <v>1</v>
      </c>
      <c r="G408" s="6">
        <v>90</v>
      </c>
      <c r="H408" s="1">
        <v>45</v>
      </c>
      <c r="I408" s="5">
        <v>4050</v>
      </c>
      <c r="J408" s="4">
        <v>0.25</v>
      </c>
      <c r="K408" s="1">
        <v>3037.5</v>
      </c>
      <c r="L408" s="1">
        <v>1012.5</v>
      </c>
    </row>
    <row r="409" spans="1:12" x14ac:dyDescent="0.55000000000000004">
      <c r="A409" t="s">
        <v>127</v>
      </c>
      <c r="B409">
        <v>2021</v>
      </c>
      <c r="C409">
        <v>12</v>
      </c>
      <c r="D409" s="9">
        <v>44531</v>
      </c>
      <c r="E409">
        <v>120</v>
      </c>
      <c r="F409">
        <v>1.5</v>
      </c>
      <c r="G409" s="6">
        <v>80</v>
      </c>
      <c r="H409" s="1">
        <v>45</v>
      </c>
      <c r="I409" s="5">
        <v>5400</v>
      </c>
      <c r="J409" s="4">
        <v>0.25</v>
      </c>
      <c r="K409" s="1">
        <v>4050</v>
      </c>
      <c r="L409" s="1">
        <v>1350</v>
      </c>
    </row>
    <row r="410" spans="1:12" x14ac:dyDescent="0.55000000000000004">
      <c r="A410" t="s">
        <v>129</v>
      </c>
      <c r="B410">
        <v>2021</v>
      </c>
      <c r="C410">
        <v>1</v>
      </c>
      <c r="D410" s="9">
        <v>44197</v>
      </c>
      <c r="E410">
        <v>110</v>
      </c>
      <c r="F410">
        <v>2</v>
      </c>
      <c r="G410" s="6">
        <v>55</v>
      </c>
      <c r="H410" s="1">
        <v>25</v>
      </c>
      <c r="I410" s="5">
        <v>2750</v>
      </c>
      <c r="J410" s="4">
        <v>0.15</v>
      </c>
      <c r="K410" s="1">
        <v>2337.5</v>
      </c>
      <c r="L410" s="1">
        <v>412.5</v>
      </c>
    </row>
    <row r="411" spans="1:12" x14ac:dyDescent="0.55000000000000004">
      <c r="A411" t="s">
        <v>129</v>
      </c>
      <c r="B411">
        <v>2021</v>
      </c>
      <c r="C411">
        <v>2</v>
      </c>
      <c r="D411" s="9">
        <v>44228</v>
      </c>
      <c r="E411">
        <v>90</v>
      </c>
      <c r="F411">
        <v>2</v>
      </c>
      <c r="G411" s="6">
        <v>45</v>
      </c>
      <c r="H411" s="1">
        <v>25</v>
      </c>
      <c r="I411" s="5">
        <v>2250</v>
      </c>
      <c r="J411" s="4">
        <v>0.15</v>
      </c>
      <c r="K411" s="1">
        <v>1912.5</v>
      </c>
      <c r="L411" s="1">
        <v>337.5</v>
      </c>
    </row>
    <row r="412" spans="1:12" x14ac:dyDescent="0.55000000000000004">
      <c r="A412" t="s">
        <v>129</v>
      </c>
      <c r="B412">
        <v>2021</v>
      </c>
      <c r="C412">
        <v>3</v>
      </c>
      <c r="D412" s="9">
        <v>44256</v>
      </c>
      <c r="E412">
        <v>40</v>
      </c>
      <c r="F412">
        <v>1.5</v>
      </c>
      <c r="G412" s="6">
        <v>26.666666666666668</v>
      </c>
      <c r="H412" s="1">
        <v>25</v>
      </c>
      <c r="I412" s="5">
        <v>1000</v>
      </c>
      <c r="J412" s="4">
        <v>0.15</v>
      </c>
      <c r="K412" s="1">
        <v>850</v>
      </c>
      <c r="L412" s="1">
        <v>150</v>
      </c>
    </row>
    <row r="413" spans="1:12" x14ac:dyDescent="0.55000000000000004">
      <c r="A413" t="s">
        <v>129</v>
      </c>
      <c r="B413">
        <v>2021</v>
      </c>
      <c r="C413">
        <v>4</v>
      </c>
      <c r="D413" s="9">
        <v>44287</v>
      </c>
      <c r="E413">
        <v>40</v>
      </c>
      <c r="F413">
        <v>1</v>
      </c>
      <c r="G413" s="6">
        <v>40</v>
      </c>
      <c r="H413" s="1">
        <v>25</v>
      </c>
      <c r="I413" s="5">
        <v>1000</v>
      </c>
      <c r="J413" s="4">
        <v>0.15</v>
      </c>
      <c r="K413" s="1">
        <v>850</v>
      </c>
      <c r="L413" s="1">
        <v>150</v>
      </c>
    </row>
    <row r="414" spans="1:12" x14ac:dyDescent="0.55000000000000004">
      <c r="A414" t="s">
        <v>129</v>
      </c>
      <c r="B414">
        <v>2021</v>
      </c>
      <c r="C414">
        <v>5</v>
      </c>
      <c r="D414" s="9">
        <v>44317</v>
      </c>
      <c r="E414">
        <v>100</v>
      </c>
      <c r="F414">
        <v>1</v>
      </c>
      <c r="G414" s="6">
        <v>100</v>
      </c>
      <c r="H414" s="1">
        <v>25</v>
      </c>
      <c r="I414" s="5">
        <v>2500</v>
      </c>
      <c r="J414" s="4">
        <v>0.15</v>
      </c>
      <c r="K414" s="1">
        <v>2125</v>
      </c>
      <c r="L414" s="1">
        <v>375</v>
      </c>
    </row>
    <row r="415" spans="1:12" x14ac:dyDescent="0.55000000000000004">
      <c r="A415" t="s">
        <v>129</v>
      </c>
      <c r="B415">
        <v>2021</v>
      </c>
      <c r="C415">
        <v>6</v>
      </c>
      <c r="D415" s="9">
        <v>44348</v>
      </c>
      <c r="E415">
        <v>70</v>
      </c>
      <c r="F415">
        <v>1</v>
      </c>
      <c r="G415" s="6">
        <v>70</v>
      </c>
      <c r="H415" s="1">
        <v>25</v>
      </c>
      <c r="I415" s="5">
        <v>1750</v>
      </c>
      <c r="J415" s="4">
        <v>0.15</v>
      </c>
      <c r="K415" s="1">
        <v>1487.5</v>
      </c>
      <c r="L415" s="1">
        <v>262.5</v>
      </c>
    </row>
    <row r="416" spans="1:12" x14ac:dyDescent="0.55000000000000004">
      <c r="A416" t="s">
        <v>129</v>
      </c>
      <c r="B416">
        <v>2021</v>
      </c>
      <c r="C416">
        <v>7</v>
      </c>
      <c r="D416" s="9">
        <v>44378</v>
      </c>
      <c r="E416">
        <v>100</v>
      </c>
      <c r="F416">
        <v>2</v>
      </c>
      <c r="G416" s="6">
        <v>50</v>
      </c>
      <c r="H416" s="1">
        <v>25</v>
      </c>
      <c r="I416" s="5">
        <v>2500</v>
      </c>
      <c r="J416" s="4">
        <v>0.15</v>
      </c>
      <c r="K416" s="1">
        <v>2125</v>
      </c>
      <c r="L416" s="1">
        <v>375</v>
      </c>
    </row>
    <row r="417" spans="1:12" x14ac:dyDescent="0.55000000000000004">
      <c r="A417" t="s">
        <v>129</v>
      </c>
      <c r="B417">
        <v>2021</v>
      </c>
      <c r="C417">
        <v>8</v>
      </c>
      <c r="D417" s="9">
        <v>44409</v>
      </c>
      <c r="E417">
        <v>80</v>
      </c>
      <c r="F417">
        <v>1</v>
      </c>
      <c r="G417" s="6">
        <v>80</v>
      </c>
      <c r="H417" s="1">
        <v>25</v>
      </c>
      <c r="I417" s="5">
        <v>2000</v>
      </c>
      <c r="J417" s="4">
        <v>0.15</v>
      </c>
      <c r="K417" s="1">
        <v>1700</v>
      </c>
      <c r="L417" s="1">
        <v>300</v>
      </c>
    </row>
    <row r="418" spans="1:12" x14ac:dyDescent="0.55000000000000004">
      <c r="A418" t="s">
        <v>129</v>
      </c>
      <c r="B418">
        <v>2021</v>
      </c>
      <c r="C418">
        <v>9</v>
      </c>
      <c r="D418" s="9">
        <v>44440</v>
      </c>
      <c r="E418">
        <v>140</v>
      </c>
      <c r="F418">
        <v>1.5</v>
      </c>
      <c r="G418" s="6">
        <v>93.333333333333329</v>
      </c>
      <c r="H418" s="1">
        <v>25</v>
      </c>
      <c r="I418" s="5">
        <v>3500</v>
      </c>
      <c r="J418" s="4">
        <v>0.15</v>
      </c>
      <c r="K418" s="1">
        <v>2975</v>
      </c>
      <c r="L418" s="1">
        <v>525</v>
      </c>
    </row>
    <row r="419" spans="1:12" x14ac:dyDescent="0.55000000000000004">
      <c r="A419" t="s">
        <v>129</v>
      </c>
      <c r="B419">
        <v>2021</v>
      </c>
      <c r="C419">
        <v>10</v>
      </c>
      <c r="D419" s="9">
        <v>44470</v>
      </c>
      <c r="E419">
        <v>100</v>
      </c>
      <c r="F419">
        <v>1</v>
      </c>
      <c r="G419" s="6">
        <v>100</v>
      </c>
      <c r="H419" s="1">
        <v>25</v>
      </c>
      <c r="I419" s="5">
        <v>2500</v>
      </c>
      <c r="J419" s="4">
        <v>0.15</v>
      </c>
      <c r="K419" s="1">
        <v>2125</v>
      </c>
      <c r="L419" s="1">
        <v>375</v>
      </c>
    </row>
    <row r="420" spans="1:12" x14ac:dyDescent="0.55000000000000004">
      <c r="A420" t="s">
        <v>129</v>
      </c>
      <c r="B420">
        <v>2021</v>
      </c>
      <c r="C420">
        <v>11</v>
      </c>
      <c r="D420" s="9">
        <v>44501</v>
      </c>
      <c r="E420">
        <v>40</v>
      </c>
      <c r="F420">
        <v>1.5</v>
      </c>
      <c r="G420" s="6">
        <v>26.666666666666668</v>
      </c>
      <c r="H420" s="1">
        <v>25</v>
      </c>
      <c r="I420" s="5">
        <v>1000</v>
      </c>
      <c r="J420" s="4">
        <v>0.15</v>
      </c>
      <c r="K420" s="1">
        <v>850</v>
      </c>
      <c r="L420" s="1">
        <v>150</v>
      </c>
    </row>
    <row r="421" spans="1:12" x14ac:dyDescent="0.55000000000000004">
      <c r="A421" t="s">
        <v>129</v>
      </c>
      <c r="B421">
        <v>2021</v>
      </c>
      <c r="C421">
        <v>12</v>
      </c>
      <c r="D421" s="9">
        <v>44531</v>
      </c>
      <c r="E421">
        <v>110</v>
      </c>
      <c r="F421">
        <v>1</v>
      </c>
      <c r="G421" s="6">
        <v>110</v>
      </c>
      <c r="H421" s="1">
        <v>25</v>
      </c>
      <c r="I421" s="5">
        <v>2750</v>
      </c>
      <c r="J421" s="4">
        <v>0.15</v>
      </c>
      <c r="K421" s="1">
        <v>2337.5</v>
      </c>
      <c r="L421" s="1">
        <v>412.5</v>
      </c>
    </row>
    <row r="422" spans="1:12" x14ac:dyDescent="0.55000000000000004">
      <c r="A422" t="s">
        <v>131</v>
      </c>
      <c r="B422">
        <v>2021</v>
      </c>
      <c r="C422">
        <v>1</v>
      </c>
      <c r="D422" s="9">
        <v>44197</v>
      </c>
      <c r="E422">
        <v>110</v>
      </c>
      <c r="F422">
        <v>1</v>
      </c>
      <c r="G422" s="6">
        <v>110</v>
      </c>
      <c r="H422" s="1">
        <v>25</v>
      </c>
      <c r="I422" s="5">
        <v>2750</v>
      </c>
      <c r="J422" s="4">
        <v>0.15</v>
      </c>
      <c r="K422" s="1">
        <v>2337.5</v>
      </c>
      <c r="L422" s="1">
        <v>412.5</v>
      </c>
    </row>
    <row r="423" spans="1:12" x14ac:dyDescent="0.55000000000000004">
      <c r="A423" t="s">
        <v>131</v>
      </c>
      <c r="B423">
        <v>2021</v>
      </c>
      <c r="C423">
        <v>2</v>
      </c>
      <c r="D423" s="9">
        <v>44228</v>
      </c>
      <c r="E423">
        <v>40</v>
      </c>
      <c r="F423">
        <v>1.5</v>
      </c>
      <c r="G423" s="6">
        <v>26.666666666666668</v>
      </c>
      <c r="H423" s="1">
        <v>25</v>
      </c>
      <c r="I423" s="5">
        <v>1000</v>
      </c>
      <c r="J423" s="4">
        <v>0.15</v>
      </c>
      <c r="K423" s="1">
        <v>850</v>
      </c>
      <c r="L423" s="1">
        <v>150</v>
      </c>
    </row>
    <row r="424" spans="1:12" x14ac:dyDescent="0.55000000000000004">
      <c r="A424" t="s">
        <v>131</v>
      </c>
      <c r="B424">
        <v>2021</v>
      </c>
      <c r="C424">
        <v>3</v>
      </c>
      <c r="D424" s="9">
        <v>44256</v>
      </c>
      <c r="E424">
        <v>160</v>
      </c>
      <c r="F424">
        <v>1.5</v>
      </c>
      <c r="G424" s="6">
        <v>106.66666666666667</v>
      </c>
      <c r="H424" s="1">
        <v>25</v>
      </c>
      <c r="I424" s="5">
        <v>4000</v>
      </c>
      <c r="J424" s="4">
        <v>0.15</v>
      </c>
      <c r="K424" s="1">
        <v>3400</v>
      </c>
      <c r="L424" s="1">
        <v>600</v>
      </c>
    </row>
    <row r="425" spans="1:12" x14ac:dyDescent="0.55000000000000004">
      <c r="A425" t="s">
        <v>131</v>
      </c>
      <c r="B425">
        <v>2021</v>
      </c>
      <c r="C425">
        <v>4</v>
      </c>
      <c r="D425" s="9">
        <v>44287</v>
      </c>
      <c r="E425">
        <v>60</v>
      </c>
      <c r="F425">
        <v>1.5</v>
      </c>
      <c r="G425" s="6">
        <v>40</v>
      </c>
      <c r="H425" s="1">
        <v>25</v>
      </c>
      <c r="I425" s="5">
        <v>1500</v>
      </c>
      <c r="J425" s="4">
        <v>0.15</v>
      </c>
      <c r="K425" s="1">
        <v>1275</v>
      </c>
      <c r="L425" s="1">
        <v>225</v>
      </c>
    </row>
    <row r="426" spans="1:12" x14ac:dyDescent="0.55000000000000004">
      <c r="A426" t="s">
        <v>131</v>
      </c>
      <c r="B426">
        <v>2021</v>
      </c>
      <c r="C426">
        <v>5</v>
      </c>
      <c r="D426" s="9">
        <v>44317</v>
      </c>
      <c r="E426">
        <v>160</v>
      </c>
      <c r="F426">
        <v>1.5</v>
      </c>
      <c r="G426" s="6">
        <v>106.66666666666667</v>
      </c>
      <c r="H426" s="1">
        <v>25</v>
      </c>
      <c r="I426" s="5">
        <v>4000</v>
      </c>
      <c r="J426" s="4">
        <v>0.15</v>
      </c>
      <c r="K426" s="1">
        <v>3400</v>
      </c>
      <c r="L426" s="1">
        <v>600</v>
      </c>
    </row>
    <row r="427" spans="1:12" x14ac:dyDescent="0.55000000000000004">
      <c r="A427" t="s">
        <v>131</v>
      </c>
      <c r="B427">
        <v>2021</v>
      </c>
      <c r="C427">
        <v>6</v>
      </c>
      <c r="D427" s="9">
        <v>44348</v>
      </c>
      <c r="E427">
        <v>120</v>
      </c>
      <c r="F427">
        <v>2</v>
      </c>
      <c r="G427" s="6">
        <v>60</v>
      </c>
      <c r="H427" s="1">
        <v>25</v>
      </c>
      <c r="I427" s="5">
        <v>3000</v>
      </c>
      <c r="J427" s="4">
        <v>0.15</v>
      </c>
      <c r="K427" s="1">
        <v>2550</v>
      </c>
      <c r="L427" s="1">
        <v>450</v>
      </c>
    </row>
    <row r="428" spans="1:12" x14ac:dyDescent="0.55000000000000004">
      <c r="A428" t="s">
        <v>131</v>
      </c>
      <c r="B428">
        <v>2021</v>
      </c>
      <c r="C428">
        <v>7</v>
      </c>
      <c r="D428" s="9">
        <v>44378</v>
      </c>
      <c r="E428">
        <v>160</v>
      </c>
      <c r="F428">
        <v>1.5</v>
      </c>
      <c r="G428" s="6">
        <v>106.66666666666667</v>
      </c>
      <c r="H428" s="1">
        <v>25</v>
      </c>
      <c r="I428" s="5">
        <v>4000</v>
      </c>
      <c r="J428" s="4">
        <v>0.15</v>
      </c>
      <c r="K428" s="1">
        <v>3400</v>
      </c>
      <c r="L428" s="1">
        <v>600</v>
      </c>
    </row>
    <row r="429" spans="1:12" x14ac:dyDescent="0.55000000000000004">
      <c r="A429" t="s">
        <v>131</v>
      </c>
      <c r="B429">
        <v>2021</v>
      </c>
      <c r="C429">
        <v>8</v>
      </c>
      <c r="D429" s="9">
        <v>44409</v>
      </c>
      <c r="E429">
        <v>70</v>
      </c>
      <c r="F429">
        <v>1.5</v>
      </c>
      <c r="G429" s="6">
        <v>46.666666666666664</v>
      </c>
      <c r="H429" s="1">
        <v>25</v>
      </c>
      <c r="I429" s="5">
        <v>1750</v>
      </c>
      <c r="J429" s="4">
        <v>0.15</v>
      </c>
      <c r="K429" s="1">
        <v>1487.5</v>
      </c>
      <c r="L429" s="1">
        <v>262.5</v>
      </c>
    </row>
    <row r="430" spans="1:12" x14ac:dyDescent="0.55000000000000004">
      <c r="A430" t="s">
        <v>131</v>
      </c>
      <c r="B430">
        <v>2021</v>
      </c>
      <c r="C430">
        <v>9</v>
      </c>
      <c r="D430" s="9">
        <v>44440</v>
      </c>
      <c r="E430">
        <v>50</v>
      </c>
      <c r="F430">
        <v>2</v>
      </c>
      <c r="G430" s="6">
        <v>25</v>
      </c>
      <c r="H430" s="1">
        <v>25</v>
      </c>
      <c r="I430" s="5">
        <v>1250</v>
      </c>
      <c r="J430" s="4">
        <v>0.15</v>
      </c>
      <c r="K430" s="1">
        <v>1062.5</v>
      </c>
      <c r="L430" s="1">
        <v>187.5</v>
      </c>
    </row>
    <row r="431" spans="1:12" x14ac:dyDescent="0.55000000000000004">
      <c r="A431" t="s">
        <v>131</v>
      </c>
      <c r="B431">
        <v>2021</v>
      </c>
      <c r="C431">
        <v>10</v>
      </c>
      <c r="D431" s="9">
        <v>44470</v>
      </c>
      <c r="E431">
        <v>120</v>
      </c>
      <c r="F431">
        <v>1.5</v>
      </c>
      <c r="G431" s="6">
        <v>80</v>
      </c>
      <c r="H431" s="1">
        <v>25</v>
      </c>
      <c r="I431" s="5">
        <v>3000</v>
      </c>
      <c r="J431" s="4">
        <v>0.15</v>
      </c>
      <c r="K431" s="1">
        <v>2550</v>
      </c>
      <c r="L431" s="1">
        <v>450</v>
      </c>
    </row>
    <row r="432" spans="1:12" x14ac:dyDescent="0.55000000000000004">
      <c r="A432" t="s">
        <v>131</v>
      </c>
      <c r="B432">
        <v>2021</v>
      </c>
      <c r="C432">
        <v>11</v>
      </c>
      <c r="D432" s="9">
        <v>44501</v>
      </c>
      <c r="E432">
        <v>120</v>
      </c>
      <c r="F432">
        <v>1</v>
      </c>
      <c r="G432" s="6">
        <v>120</v>
      </c>
      <c r="H432" s="1">
        <v>25</v>
      </c>
      <c r="I432" s="5">
        <v>3000</v>
      </c>
      <c r="J432" s="4">
        <v>0.15</v>
      </c>
      <c r="K432" s="1">
        <v>2550</v>
      </c>
      <c r="L432" s="1">
        <v>450</v>
      </c>
    </row>
    <row r="433" spans="1:12" x14ac:dyDescent="0.55000000000000004">
      <c r="A433" t="s">
        <v>131</v>
      </c>
      <c r="B433">
        <v>2021</v>
      </c>
      <c r="C433">
        <v>12</v>
      </c>
      <c r="D433" s="9">
        <v>44531</v>
      </c>
      <c r="E433">
        <v>30</v>
      </c>
      <c r="F433">
        <v>1</v>
      </c>
      <c r="G433" s="6">
        <v>30</v>
      </c>
      <c r="H433" s="1">
        <v>25</v>
      </c>
      <c r="I433" s="5">
        <v>750</v>
      </c>
      <c r="J433" s="4">
        <v>0.15</v>
      </c>
      <c r="K433" s="1">
        <v>637.5</v>
      </c>
      <c r="L433" s="1">
        <v>112.5</v>
      </c>
    </row>
    <row r="434" spans="1:12" x14ac:dyDescent="0.55000000000000004">
      <c r="A434" t="s">
        <v>134</v>
      </c>
      <c r="B434">
        <v>2021</v>
      </c>
      <c r="C434">
        <v>1</v>
      </c>
      <c r="D434" s="9">
        <v>44197</v>
      </c>
      <c r="E434">
        <v>30</v>
      </c>
      <c r="F434">
        <v>1</v>
      </c>
      <c r="G434" s="6">
        <v>30</v>
      </c>
      <c r="H434" s="1">
        <v>45</v>
      </c>
      <c r="I434" s="5">
        <v>1350</v>
      </c>
      <c r="J434" s="4">
        <v>0.25</v>
      </c>
      <c r="K434" s="1">
        <v>1012.5</v>
      </c>
      <c r="L434" s="1">
        <v>337.5</v>
      </c>
    </row>
    <row r="435" spans="1:12" x14ac:dyDescent="0.55000000000000004">
      <c r="A435" t="s">
        <v>134</v>
      </c>
      <c r="B435">
        <v>2021</v>
      </c>
      <c r="C435">
        <v>2</v>
      </c>
      <c r="D435" s="9">
        <v>44228</v>
      </c>
      <c r="E435">
        <v>50</v>
      </c>
      <c r="F435">
        <v>1</v>
      </c>
      <c r="G435" s="6">
        <v>50</v>
      </c>
      <c r="H435" s="1">
        <v>45</v>
      </c>
      <c r="I435" s="5">
        <v>2250</v>
      </c>
      <c r="J435" s="4">
        <v>0.25</v>
      </c>
      <c r="K435" s="1">
        <v>1687.5</v>
      </c>
      <c r="L435" s="1">
        <v>562.5</v>
      </c>
    </row>
    <row r="436" spans="1:12" x14ac:dyDescent="0.55000000000000004">
      <c r="A436" t="s">
        <v>134</v>
      </c>
      <c r="B436">
        <v>2021</v>
      </c>
      <c r="C436">
        <v>3</v>
      </c>
      <c r="D436" s="9">
        <v>44256</v>
      </c>
      <c r="E436">
        <v>90</v>
      </c>
      <c r="F436">
        <v>1</v>
      </c>
      <c r="G436" s="6">
        <v>90</v>
      </c>
      <c r="H436" s="1">
        <v>45</v>
      </c>
      <c r="I436" s="5">
        <v>4050</v>
      </c>
      <c r="J436" s="4">
        <v>0.25</v>
      </c>
      <c r="K436" s="1">
        <v>3037.5</v>
      </c>
      <c r="L436" s="1">
        <v>1012.5</v>
      </c>
    </row>
    <row r="437" spans="1:12" x14ac:dyDescent="0.55000000000000004">
      <c r="A437" t="s">
        <v>134</v>
      </c>
      <c r="B437">
        <v>2021</v>
      </c>
      <c r="C437">
        <v>4</v>
      </c>
      <c r="D437" s="9">
        <v>44287</v>
      </c>
      <c r="E437">
        <v>50</v>
      </c>
      <c r="F437">
        <v>1.5</v>
      </c>
      <c r="G437" s="6">
        <v>33.333333333333336</v>
      </c>
      <c r="H437" s="1">
        <v>45</v>
      </c>
      <c r="I437" s="5">
        <v>2250</v>
      </c>
      <c r="J437" s="4">
        <v>0.25</v>
      </c>
      <c r="K437" s="1">
        <v>1687.5</v>
      </c>
      <c r="L437" s="1">
        <v>562.5</v>
      </c>
    </row>
    <row r="438" spans="1:12" x14ac:dyDescent="0.55000000000000004">
      <c r="A438" t="s">
        <v>134</v>
      </c>
      <c r="B438">
        <v>2021</v>
      </c>
      <c r="C438">
        <v>5</v>
      </c>
      <c r="D438" s="9">
        <v>44317</v>
      </c>
      <c r="E438">
        <v>110</v>
      </c>
      <c r="F438">
        <v>2</v>
      </c>
      <c r="G438" s="6">
        <v>55</v>
      </c>
      <c r="H438" s="1">
        <v>45</v>
      </c>
      <c r="I438" s="5">
        <v>4950</v>
      </c>
      <c r="J438" s="4">
        <v>0.25</v>
      </c>
      <c r="K438" s="1">
        <v>3712.5</v>
      </c>
      <c r="L438" s="1">
        <v>1237.5</v>
      </c>
    </row>
    <row r="439" spans="1:12" x14ac:dyDescent="0.55000000000000004">
      <c r="A439" t="s">
        <v>134</v>
      </c>
      <c r="B439">
        <v>2021</v>
      </c>
      <c r="C439">
        <v>6</v>
      </c>
      <c r="D439" s="9">
        <v>44348</v>
      </c>
      <c r="E439">
        <v>120</v>
      </c>
      <c r="F439">
        <v>1</v>
      </c>
      <c r="G439" s="6">
        <v>120</v>
      </c>
      <c r="H439" s="1">
        <v>45</v>
      </c>
      <c r="I439" s="5">
        <v>5400</v>
      </c>
      <c r="J439" s="4">
        <v>0.25</v>
      </c>
      <c r="K439" s="1">
        <v>4050</v>
      </c>
      <c r="L439" s="1">
        <v>1350</v>
      </c>
    </row>
    <row r="440" spans="1:12" x14ac:dyDescent="0.55000000000000004">
      <c r="A440" t="s">
        <v>134</v>
      </c>
      <c r="B440">
        <v>2021</v>
      </c>
      <c r="C440">
        <v>7</v>
      </c>
      <c r="D440" s="9">
        <v>44378</v>
      </c>
      <c r="E440">
        <v>90</v>
      </c>
      <c r="F440">
        <v>1.5</v>
      </c>
      <c r="G440" s="6">
        <v>60</v>
      </c>
      <c r="H440" s="1">
        <v>45</v>
      </c>
      <c r="I440" s="5">
        <v>4050</v>
      </c>
      <c r="J440" s="4">
        <v>0.25</v>
      </c>
      <c r="K440" s="1">
        <v>3037.5</v>
      </c>
      <c r="L440" s="1">
        <v>1012.5</v>
      </c>
    </row>
    <row r="441" spans="1:12" x14ac:dyDescent="0.55000000000000004">
      <c r="A441" t="s">
        <v>134</v>
      </c>
      <c r="B441">
        <v>2021</v>
      </c>
      <c r="C441">
        <v>8</v>
      </c>
      <c r="D441" s="9">
        <v>44409</v>
      </c>
      <c r="E441">
        <v>40</v>
      </c>
      <c r="F441">
        <v>1</v>
      </c>
      <c r="G441" s="6">
        <v>40</v>
      </c>
      <c r="H441" s="1">
        <v>45</v>
      </c>
      <c r="I441" s="5">
        <v>1800</v>
      </c>
      <c r="J441" s="4">
        <v>0.25</v>
      </c>
      <c r="K441" s="1">
        <v>1350</v>
      </c>
      <c r="L441" s="1">
        <v>450</v>
      </c>
    </row>
    <row r="442" spans="1:12" x14ac:dyDescent="0.55000000000000004">
      <c r="A442" t="s">
        <v>134</v>
      </c>
      <c r="B442">
        <v>2021</v>
      </c>
      <c r="C442">
        <v>9</v>
      </c>
      <c r="D442" s="9">
        <v>44440</v>
      </c>
      <c r="E442">
        <v>80</v>
      </c>
      <c r="F442">
        <v>1.5</v>
      </c>
      <c r="G442" s="6">
        <v>53.333333333333336</v>
      </c>
      <c r="H442" s="1">
        <v>45</v>
      </c>
      <c r="I442" s="5">
        <v>3600</v>
      </c>
      <c r="J442" s="4">
        <v>0.25</v>
      </c>
      <c r="K442" s="1">
        <v>2700</v>
      </c>
      <c r="L442" s="1">
        <v>900</v>
      </c>
    </row>
    <row r="443" spans="1:12" x14ac:dyDescent="0.55000000000000004">
      <c r="A443" t="s">
        <v>134</v>
      </c>
      <c r="B443">
        <v>2021</v>
      </c>
      <c r="C443">
        <v>10</v>
      </c>
      <c r="D443" s="9">
        <v>44470</v>
      </c>
      <c r="E443">
        <v>160</v>
      </c>
      <c r="F443">
        <v>1</v>
      </c>
      <c r="G443" s="6">
        <v>160</v>
      </c>
      <c r="H443" s="1">
        <v>45</v>
      </c>
      <c r="I443" s="5">
        <v>7200</v>
      </c>
      <c r="J443" s="4">
        <v>0.25</v>
      </c>
      <c r="K443" s="1">
        <v>5400</v>
      </c>
      <c r="L443" s="1">
        <v>1800</v>
      </c>
    </row>
    <row r="444" spans="1:12" x14ac:dyDescent="0.55000000000000004">
      <c r="A444" t="s">
        <v>134</v>
      </c>
      <c r="B444">
        <v>2021</v>
      </c>
      <c r="C444">
        <v>11</v>
      </c>
      <c r="D444" s="9">
        <v>44501</v>
      </c>
      <c r="E444">
        <v>160</v>
      </c>
      <c r="F444">
        <v>2</v>
      </c>
      <c r="G444" s="6">
        <v>80</v>
      </c>
      <c r="H444" s="1">
        <v>45</v>
      </c>
      <c r="I444" s="5">
        <v>7200</v>
      </c>
      <c r="J444" s="4">
        <v>0.25</v>
      </c>
      <c r="K444" s="1">
        <v>5400</v>
      </c>
      <c r="L444" s="1">
        <v>1800</v>
      </c>
    </row>
    <row r="445" spans="1:12" x14ac:dyDescent="0.55000000000000004">
      <c r="A445" t="s">
        <v>134</v>
      </c>
      <c r="B445">
        <v>2021</v>
      </c>
      <c r="C445">
        <v>12</v>
      </c>
      <c r="D445" s="9">
        <v>44531</v>
      </c>
      <c r="E445">
        <v>140</v>
      </c>
      <c r="F445">
        <v>1</v>
      </c>
      <c r="G445" s="6">
        <v>140</v>
      </c>
      <c r="H445" s="1">
        <v>45</v>
      </c>
      <c r="I445" s="5">
        <v>6300</v>
      </c>
      <c r="J445" s="4">
        <v>0.25</v>
      </c>
      <c r="K445" s="1">
        <v>4725</v>
      </c>
      <c r="L445" s="1">
        <v>1575</v>
      </c>
    </row>
    <row r="446" spans="1:12" x14ac:dyDescent="0.55000000000000004">
      <c r="A446" t="s">
        <v>136</v>
      </c>
      <c r="B446">
        <v>2021</v>
      </c>
      <c r="C446">
        <v>1</v>
      </c>
      <c r="D446" s="9">
        <v>44197</v>
      </c>
      <c r="E446">
        <v>100</v>
      </c>
      <c r="F446">
        <v>1</v>
      </c>
      <c r="G446" s="6">
        <v>100</v>
      </c>
      <c r="H446" s="1">
        <v>25</v>
      </c>
      <c r="I446" s="5">
        <v>2500</v>
      </c>
      <c r="J446" s="4">
        <v>0.15</v>
      </c>
      <c r="K446" s="1">
        <v>2125</v>
      </c>
      <c r="L446" s="1">
        <v>375</v>
      </c>
    </row>
    <row r="447" spans="1:12" x14ac:dyDescent="0.55000000000000004">
      <c r="A447" t="s">
        <v>136</v>
      </c>
      <c r="B447">
        <v>2021</v>
      </c>
      <c r="C447">
        <v>2</v>
      </c>
      <c r="D447" s="9">
        <v>44228</v>
      </c>
      <c r="E447">
        <v>110</v>
      </c>
      <c r="F447">
        <v>2</v>
      </c>
      <c r="G447" s="6">
        <v>55</v>
      </c>
      <c r="H447" s="1">
        <v>25</v>
      </c>
      <c r="I447" s="5">
        <v>2750</v>
      </c>
      <c r="J447" s="4">
        <v>0.15</v>
      </c>
      <c r="K447" s="1">
        <v>2337.5</v>
      </c>
      <c r="L447" s="1">
        <v>412.5</v>
      </c>
    </row>
    <row r="448" spans="1:12" x14ac:dyDescent="0.55000000000000004">
      <c r="A448" t="s">
        <v>136</v>
      </c>
      <c r="B448">
        <v>2021</v>
      </c>
      <c r="C448">
        <v>3</v>
      </c>
      <c r="D448" s="9">
        <v>44256</v>
      </c>
      <c r="E448">
        <v>20</v>
      </c>
      <c r="F448">
        <v>1</v>
      </c>
      <c r="G448" s="6">
        <v>20</v>
      </c>
      <c r="H448" s="1">
        <v>25</v>
      </c>
      <c r="I448" s="5">
        <v>500</v>
      </c>
      <c r="J448" s="4">
        <v>0.15</v>
      </c>
      <c r="K448" s="1">
        <v>425</v>
      </c>
      <c r="L448" s="1">
        <v>75</v>
      </c>
    </row>
    <row r="449" spans="1:12" x14ac:dyDescent="0.55000000000000004">
      <c r="A449" t="s">
        <v>136</v>
      </c>
      <c r="B449">
        <v>2021</v>
      </c>
      <c r="C449">
        <v>4</v>
      </c>
      <c r="D449" s="9">
        <v>44287</v>
      </c>
      <c r="E449">
        <v>120</v>
      </c>
      <c r="F449">
        <v>1.5</v>
      </c>
      <c r="G449" s="6">
        <v>80</v>
      </c>
      <c r="H449" s="1">
        <v>25</v>
      </c>
      <c r="I449" s="5">
        <v>3000</v>
      </c>
      <c r="J449" s="4">
        <v>0.15</v>
      </c>
      <c r="K449" s="1">
        <v>2550</v>
      </c>
      <c r="L449" s="1">
        <v>450</v>
      </c>
    </row>
    <row r="450" spans="1:12" x14ac:dyDescent="0.55000000000000004">
      <c r="A450" t="s">
        <v>136</v>
      </c>
      <c r="B450">
        <v>2021</v>
      </c>
      <c r="C450">
        <v>5</v>
      </c>
      <c r="D450" s="9">
        <v>44317</v>
      </c>
      <c r="E450">
        <v>120</v>
      </c>
      <c r="F450">
        <v>1.5</v>
      </c>
      <c r="G450" s="6">
        <v>80</v>
      </c>
      <c r="H450" s="1">
        <v>25</v>
      </c>
      <c r="I450" s="5">
        <v>3000</v>
      </c>
      <c r="J450" s="4">
        <v>0.15</v>
      </c>
      <c r="K450" s="1">
        <v>2550</v>
      </c>
      <c r="L450" s="1">
        <v>450</v>
      </c>
    </row>
    <row r="451" spans="1:12" x14ac:dyDescent="0.55000000000000004">
      <c r="A451" t="s">
        <v>136</v>
      </c>
      <c r="B451">
        <v>2021</v>
      </c>
      <c r="C451">
        <v>6</v>
      </c>
      <c r="D451" s="9">
        <v>44348</v>
      </c>
      <c r="E451">
        <v>30</v>
      </c>
      <c r="F451">
        <v>1</v>
      </c>
      <c r="G451" s="6">
        <v>30</v>
      </c>
      <c r="H451" s="1">
        <v>25</v>
      </c>
      <c r="I451" s="5">
        <v>750</v>
      </c>
      <c r="J451" s="4">
        <v>0.15</v>
      </c>
      <c r="K451" s="1">
        <v>637.5</v>
      </c>
      <c r="L451" s="1">
        <v>112.5</v>
      </c>
    </row>
    <row r="452" spans="1:12" x14ac:dyDescent="0.55000000000000004">
      <c r="A452" t="s">
        <v>136</v>
      </c>
      <c r="B452">
        <v>2021</v>
      </c>
      <c r="C452">
        <v>7</v>
      </c>
      <c r="D452" s="9">
        <v>44378</v>
      </c>
      <c r="E452">
        <v>60</v>
      </c>
      <c r="F452">
        <v>1</v>
      </c>
      <c r="G452" s="6">
        <v>60</v>
      </c>
      <c r="H452" s="1">
        <v>25</v>
      </c>
      <c r="I452" s="5">
        <v>1500</v>
      </c>
      <c r="J452" s="4">
        <v>0.15</v>
      </c>
      <c r="K452" s="1">
        <v>1275</v>
      </c>
      <c r="L452" s="1">
        <v>225</v>
      </c>
    </row>
    <row r="453" spans="1:12" x14ac:dyDescent="0.55000000000000004">
      <c r="A453" t="s">
        <v>136</v>
      </c>
      <c r="B453">
        <v>2021</v>
      </c>
      <c r="C453">
        <v>8</v>
      </c>
      <c r="D453" s="9">
        <v>44409</v>
      </c>
      <c r="E453">
        <v>100</v>
      </c>
      <c r="F453">
        <v>1.5</v>
      </c>
      <c r="G453" s="6">
        <v>66.666666666666671</v>
      </c>
      <c r="H453" s="1">
        <v>25</v>
      </c>
      <c r="I453" s="5">
        <v>2500</v>
      </c>
      <c r="J453" s="4">
        <v>0.15</v>
      </c>
      <c r="K453" s="1">
        <v>2125</v>
      </c>
      <c r="L453" s="1">
        <v>375</v>
      </c>
    </row>
    <row r="454" spans="1:12" x14ac:dyDescent="0.55000000000000004">
      <c r="A454" t="s">
        <v>136</v>
      </c>
      <c r="B454">
        <v>2021</v>
      </c>
      <c r="C454">
        <v>9</v>
      </c>
      <c r="D454" s="9">
        <v>44440</v>
      </c>
      <c r="E454">
        <v>160</v>
      </c>
      <c r="F454">
        <v>1.5</v>
      </c>
      <c r="G454" s="6">
        <v>106.66666666666667</v>
      </c>
      <c r="H454" s="1">
        <v>25</v>
      </c>
      <c r="I454" s="5">
        <v>4000</v>
      </c>
      <c r="J454" s="4">
        <v>0.15</v>
      </c>
      <c r="K454" s="1">
        <v>3400</v>
      </c>
      <c r="L454" s="1">
        <v>600</v>
      </c>
    </row>
    <row r="455" spans="1:12" x14ac:dyDescent="0.55000000000000004">
      <c r="A455" t="s">
        <v>136</v>
      </c>
      <c r="B455">
        <v>2021</v>
      </c>
      <c r="C455">
        <v>10</v>
      </c>
      <c r="D455" s="9">
        <v>44470</v>
      </c>
      <c r="E455">
        <v>40</v>
      </c>
      <c r="F455">
        <v>1.5</v>
      </c>
      <c r="G455" s="6">
        <v>26.666666666666668</v>
      </c>
      <c r="H455" s="1">
        <v>25</v>
      </c>
      <c r="I455" s="5">
        <v>1000</v>
      </c>
      <c r="J455" s="4">
        <v>0.15</v>
      </c>
      <c r="K455" s="1">
        <v>850</v>
      </c>
      <c r="L455" s="1">
        <v>150</v>
      </c>
    </row>
    <row r="456" spans="1:12" x14ac:dyDescent="0.55000000000000004">
      <c r="A456" t="s">
        <v>136</v>
      </c>
      <c r="B456">
        <v>2021</v>
      </c>
      <c r="C456">
        <v>11</v>
      </c>
      <c r="D456" s="9">
        <v>44501</v>
      </c>
      <c r="E456">
        <v>120</v>
      </c>
      <c r="F456">
        <v>1</v>
      </c>
      <c r="G456" s="6">
        <v>120</v>
      </c>
      <c r="H456" s="1">
        <v>25</v>
      </c>
      <c r="I456" s="5">
        <v>3000</v>
      </c>
      <c r="J456" s="4">
        <v>0.15</v>
      </c>
      <c r="K456" s="1">
        <v>2550</v>
      </c>
      <c r="L456" s="1">
        <v>450</v>
      </c>
    </row>
    <row r="457" spans="1:12" x14ac:dyDescent="0.55000000000000004">
      <c r="A457" t="s">
        <v>136</v>
      </c>
      <c r="B457">
        <v>2021</v>
      </c>
      <c r="C457">
        <v>12</v>
      </c>
      <c r="D457" s="9">
        <v>44531</v>
      </c>
      <c r="E457">
        <v>60</v>
      </c>
      <c r="F457">
        <v>1</v>
      </c>
      <c r="G457" s="6">
        <v>60</v>
      </c>
      <c r="H457" s="1">
        <v>25</v>
      </c>
      <c r="I457" s="5">
        <v>1500</v>
      </c>
      <c r="J457" s="4">
        <v>0.15</v>
      </c>
      <c r="K457" s="1">
        <v>1275</v>
      </c>
      <c r="L457" s="1">
        <v>225</v>
      </c>
    </row>
    <row r="458" spans="1:12" x14ac:dyDescent="0.55000000000000004">
      <c r="A458" t="s">
        <v>138</v>
      </c>
      <c r="B458">
        <v>2021</v>
      </c>
      <c r="C458">
        <v>1</v>
      </c>
      <c r="D458" s="9">
        <v>44197</v>
      </c>
      <c r="E458">
        <v>60</v>
      </c>
      <c r="F458">
        <v>2</v>
      </c>
      <c r="G458" s="6">
        <v>30</v>
      </c>
      <c r="H458" s="1">
        <v>45</v>
      </c>
      <c r="I458" s="5">
        <v>2700</v>
      </c>
      <c r="J458" s="4">
        <v>0.25</v>
      </c>
      <c r="K458" s="1">
        <v>2025</v>
      </c>
      <c r="L458" s="1">
        <v>675</v>
      </c>
    </row>
    <row r="459" spans="1:12" x14ac:dyDescent="0.55000000000000004">
      <c r="A459" t="s">
        <v>138</v>
      </c>
      <c r="B459">
        <v>2021</v>
      </c>
      <c r="C459">
        <v>2</v>
      </c>
      <c r="D459" s="9">
        <v>44228</v>
      </c>
      <c r="E459">
        <v>20</v>
      </c>
      <c r="F459">
        <v>1.5</v>
      </c>
      <c r="G459" s="6">
        <v>13.333333333333334</v>
      </c>
      <c r="H459" s="1">
        <v>45</v>
      </c>
      <c r="I459" s="5">
        <v>900</v>
      </c>
      <c r="J459" s="4">
        <v>0.25</v>
      </c>
      <c r="K459" s="1">
        <v>675</v>
      </c>
      <c r="L459" s="1">
        <v>225</v>
      </c>
    </row>
    <row r="460" spans="1:12" x14ac:dyDescent="0.55000000000000004">
      <c r="A460" t="s">
        <v>138</v>
      </c>
      <c r="B460">
        <v>2021</v>
      </c>
      <c r="C460">
        <v>3</v>
      </c>
      <c r="D460" s="9">
        <v>44256</v>
      </c>
      <c r="E460">
        <v>160</v>
      </c>
      <c r="F460">
        <v>1</v>
      </c>
      <c r="G460" s="6">
        <v>160</v>
      </c>
      <c r="H460" s="1">
        <v>45</v>
      </c>
      <c r="I460" s="5">
        <v>7200</v>
      </c>
      <c r="J460" s="4">
        <v>0.25</v>
      </c>
      <c r="K460" s="1">
        <v>5400</v>
      </c>
      <c r="L460" s="1">
        <v>1800</v>
      </c>
    </row>
    <row r="461" spans="1:12" x14ac:dyDescent="0.55000000000000004">
      <c r="A461" t="s">
        <v>138</v>
      </c>
      <c r="B461">
        <v>2021</v>
      </c>
      <c r="C461">
        <v>4</v>
      </c>
      <c r="D461" s="9">
        <v>44287</v>
      </c>
      <c r="E461">
        <v>110</v>
      </c>
      <c r="F461">
        <v>1</v>
      </c>
      <c r="G461" s="6">
        <v>110</v>
      </c>
      <c r="H461" s="1">
        <v>45</v>
      </c>
      <c r="I461" s="5">
        <v>4950</v>
      </c>
      <c r="J461" s="4">
        <v>0.25</v>
      </c>
      <c r="K461" s="1">
        <v>3712.5</v>
      </c>
      <c r="L461" s="1">
        <v>1237.5</v>
      </c>
    </row>
    <row r="462" spans="1:12" x14ac:dyDescent="0.55000000000000004">
      <c r="A462" t="s">
        <v>138</v>
      </c>
      <c r="B462">
        <v>2021</v>
      </c>
      <c r="C462">
        <v>5</v>
      </c>
      <c r="D462" s="9">
        <v>44317</v>
      </c>
      <c r="E462">
        <v>140</v>
      </c>
      <c r="F462">
        <v>1.5</v>
      </c>
      <c r="G462" s="6">
        <v>93.333333333333329</v>
      </c>
      <c r="H462" s="1">
        <v>45</v>
      </c>
      <c r="I462" s="5">
        <v>6300</v>
      </c>
      <c r="J462" s="4">
        <v>0.25</v>
      </c>
      <c r="K462" s="1">
        <v>4725</v>
      </c>
      <c r="L462" s="1">
        <v>1575</v>
      </c>
    </row>
    <row r="463" spans="1:12" x14ac:dyDescent="0.55000000000000004">
      <c r="A463" t="s">
        <v>138</v>
      </c>
      <c r="B463">
        <v>2021</v>
      </c>
      <c r="C463">
        <v>6</v>
      </c>
      <c r="D463" s="9">
        <v>44348</v>
      </c>
      <c r="E463">
        <v>60</v>
      </c>
      <c r="F463">
        <v>2</v>
      </c>
      <c r="G463" s="6">
        <v>30</v>
      </c>
      <c r="H463" s="1">
        <v>45</v>
      </c>
      <c r="I463" s="5">
        <v>2700</v>
      </c>
      <c r="J463" s="4">
        <v>0.25</v>
      </c>
      <c r="K463" s="1">
        <v>2025</v>
      </c>
      <c r="L463" s="1">
        <v>675</v>
      </c>
    </row>
    <row r="464" spans="1:12" x14ac:dyDescent="0.55000000000000004">
      <c r="A464" t="s">
        <v>138</v>
      </c>
      <c r="B464">
        <v>2021</v>
      </c>
      <c r="C464">
        <v>7</v>
      </c>
      <c r="D464" s="9">
        <v>44378</v>
      </c>
      <c r="E464">
        <v>50</v>
      </c>
      <c r="F464">
        <v>1.5</v>
      </c>
      <c r="G464" s="6">
        <v>33.333333333333336</v>
      </c>
      <c r="H464" s="1">
        <v>45</v>
      </c>
      <c r="I464" s="5">
        <v>2250</v>
      </c>
      <c r="J464" s="4">
        <v>0.25</v>
      </c>
      <c r="K464" s="1">
        <v>1687.5</v>
      </c>
      <c r="L464" s="1">
        <v>562.5</v>
      </c>
    </row>
    <row r="465" spans="1:12" x14ac:dyDescent="0.55000000000000004">
      <c r="A465" t="s">
        <v>138</v>
      </c>
      <c r="B465">
        <v>2021</v>
      </c>
      <c r="C465">
        <v>8</v>
      </c>
      <c r="D465" s="9">
        <v>44409</v>
      </c>
      <c r="E465">
        <v>70</v>
      </c>
      <c r="F465">
        <v>1.5</v>
      </c>
      <c r="G465" s="6">
        <v>46.666666666666664</v>
      </c>
      <c r="H465" s="1">
        <v>45</v>
      </c>
      <c r="I465" s="5">
        <v>3150</v>
      </c>
      <c r="J465" s="4">
        <v>0.25</v>
      </c>
      <c r="K465" s="1">
        <v>2362.5</v>
      </c>
      <c r="L465" s="1">
        <v>787.5</v>
      </c>
    </row>
    <row r="466" spans="1:12" x14ac:dyDescent="0.55000000000000004">
      <c r="A466" t="s">
        <v>138</v>
      </c>
      <c r="B466">
        <v>2021</v>
      </c>
      <c r="C466">
        <v>9</v>
      </c>
      <c r="D466" s="9">
        <v>44440</v>
      </c>
      <c r="E466">
        <v>30</v>
      </c>
      <c r="F466">
        <v>2</v>
      </c>
      <c r="G466" s="6">
        <v>15</v>
      </c>
      <c r="H466" s="1">
        <v>45</v>
      </c>
      <c r="I466" s="5">
        <v>1350</v>
      </c>
      <c r="J466" s="4">
        <v>0.25</v>
      </c>
      <c r="K466" s="1">
        <v>1012.5</v>
      </c>
      <c r="L466" s="1">
        <v>337.5</v>
      </c>
    </row>
    <row r="467" spans="1:12" x14ac:dyDescent="0.55000000000000004">
      <c r="A467" t="s">
        <v>138</v>
      </c>
      <c r="B467">
        <v>2021</v>
      </c>
      <c r="C467">
        <v>10</v>
      </c>
      <c r="D467" s="9">
        <v>44470</v>
      </c>
      <c r="E467">
        <v>130</v>
      </c>
      <c r="F467">
        <v>1.5</v>
      </c>
      <c r="G467" s="6">
        <v>86.666666666666671</v>
      </c>
      <c r="H467" s="1">
        <v>45</v>
      </c>
      <c r="I467" s="5">
        <v>5850</v>
      </c>
      <c r="J467" s="4">
        <v>0.25</v>
      </c>
      <c r="K467" s="1">
        <v>4387.5</v>
      </c>
      <c r="L467" s="1">
        <v>1462.5</v>
      </c>
    </row>
    <row r="468" spans="1:12" x14ac:dyDescent="0.55000000000000004">
      <c r="A468" t="s">
        <v>138</v>
      </c>
      <c r="B468">
        <v>2021</v>
      </c>
      <c r="C468">
        <v>11</v>
      </c>
      <c r="D468" s="9">
        <v>44501</v>
      </c>
      <c r="E468">
        <v>90</v>
      </c>
      <c r="F468">
        <v>2</v>
      </c>
      <c r="G468" s="6">
        <v>45</v>
      </c>
      <c r="H468" s="1">
        <v>45</v>
      </c>
      <c r="I468" s="5">
        <v>4050</v>
      </c>
      <c r="J468" s="4">
        <v>0.25</v>
      </c>
      <c r="K468" s="1">
        <v>3037.5</v>
      </c>
      <c r="L468" s="1">
        <v>1012.5</v>
      </c>
    </row>
    <row r="469" spans="1:12" x14ac:dyDescent="0.55000000000000004">
      <c r="A469" t="s">
        <v>138</v>
      </c>
      <c r="B469">
        <v>2021</v>
      </c>
      <c r="C469">
        <v>12</v>
      </c>
      <c r="D469" s="9">
        <v>44531</v>
      </c>
      <c r="E469">
        <v>160</v>
      </c>
      <c r="F469">
        <v>1.5</v>
      </c>
      <c r="G469" s="6">
        <v>106.66666666666667</v>
      </c>
      <c r="H469" s="1">
        <v>45</v>
      </c>
      <c r="I469" s="5">
        <v>7200</v>
      </c>
      <c r="J469" s="4">
        <v>0.25</v>
      </c>
      <c r="K469" s="1">
        <v>5400</v>
      </c>
      <c r="L469" s="1">
        <v>1800</v>
      </c>
    </row>
    <row r="470" spans="1:12" x14ac:dyDescent="0.55000000000000004">
      <c r="A470" t="s">
        <v>140</v>
      </c>
      <c r="B470">
        <v>2021</v>
      </c>
      <c r="C470">
        <v>1</v>
      </c>
      <c r="D470" s="9">
        <v>44197</v>
      </c>
      <c r="E470">
        <v>30</v>
      </c>
      <c r="F470">
        <v>1</v>
      </c>
      <c r="G470" s="6">
        <v>30</v>
      </c>
      <c r="H470" s="1">
        <v>25</v>
      </c>
      <c r="I470" s="5">
        <v>750</v>
      </c>
      <c r="J470" s="4">
        <v>0.15</v>
      </c>
      <c r="K470" s="1">
        <v>637.5</v>
      </c>
      <c r="L470" s="1">
        <v>112.5</v>
      </c>
    </row>
    <row r="471" spans="1:12" x14ac:dyDescent="0.55000000000000004">
      <c r="A471" t="s">
        <v>140</v>
      </c>
      <c r="B471">
        <v>2021</v>
      </c>
      <c r="C471">
        <v>2</v>
      </c>
      <c r="D471" s="9">
        <v>44228</v>
      </c>
      <c r="E471">
        <v>40</v>
      </c>
      <c r="F471">
        <v>1</v>
      </c>
      <c r="G471" s="6">
        <v>40</v>
      </c>
      <c r="H471" s="1">
        <v>25</v>
      </c>
      <c r="I471" s="5">
        <v>1000</v>
      </c>
      <c r="J471" s="4">
        <v>0.15</v>
      </c>
      <c r="K471" s="1">
        <v>850</v>
      </c>
      <c r="L471" s="1">
        <v>150</v>
      </c>
    </row>
    <row r="472" spans="1:12" x14ac:dyDescent="0.55000000000000004">
      <c r="A472" t="s">
        <v>140</v>
      </c>
      <c r="B472">
        <v>2021</v>
      </c>
      <c r="C472">
        <v>3</v>
      </c>
      <c r="D472" s="9">
        <v>44256</v>
      </c>
      <c r="E472">
        <v>120</v>
      </c>
      <c r="F472">
        <v>1.5</v>
      </c>
      <c r="G472" s="6">
        <v>80</v>
      </c>
      <c r="H472" s="1">
        <v>25</v>
      </c>
      <c r="I472" s="5">
        <v>3000</v>
      </c>
      <c r="J472" s="4">
        <v>0.15</v>
      </c>
      <c r="K472" s="1">
        <v>2550</v>
      </c>
      <c r="L472" s="1">
        <v>450</v>
      </c>
    </row>
    <row r="473" spans="1:12" x14ac:dyDescent="0.55000000000000004">
      <c r="A473" t="s">
        <v>140</v>
      </c>
      <c r="B473">
        <v>2021</v>
      </c>
      <c r="C473">
        <v>4</v>
      </c>
      <c r="D473" s="9">
        <v>44287</v>
      </c>
      <c r="E473">
        <v>100</v>
      </c>
      <c r="F473">
        <v>2</v>
      </c>
      <c r="G473" s="6">
        <v>50</v>
      </c>
      <c r="H473" s="1">
        <v>25</v>
      </c>
      <c r="I473" s="5">
        <v>2500</v>
      </c>
      <c r="J473" s="4">
        <v>0.15</v>
      </c>
      <c r="K473" s="1">
        <v>2125</v>
      </c>
      <c r="L473" s="1">
        <v>375</v>
      </c>
    </row>
    <row r="474" spans="1:12" x14ac:dyDescent="0.55000000000000004">
      <c r="A474" t="s">
        <v>140</v>
      </c>
      <c r="B474">
        <v>2021</v>
      </c>
      <c r="C474">
        <v>5</v>
      </c>
      <c r="D474" s="9">
        <v>44317</v>
      </c>
      <c r="E474">
        <v>30</v>
      </c>
      <c r="F474">
        <v>1.5</v>
      </c>
      <c r="G474" s="6">
        <v>20</v>
      </c>
      <c r="H474" s="1">
        <v>25</v>
      </c>
      <c r="I474" s="5">
        <v>750</v>
      </c>
      <c r="J474" s="4">
        <v>0.15</v>
      </c>
      <c r="K474" s="1">
        <v>637.5</v>
      </c>
      <c r="L474" s="1">
        <v>112.5</v>
      </c>
    </row>
    <row r="475" spans="1:12" x14ac:dyDescent="0.55000000000000004">
      <c r="A475" t="s">
        <v>140</v>
      </c>
      <c r="B475">
        <v>2021</v>
      </c>
      <c r="C475">
        <v>6</v>
      </c>
      <c r="D475" s="9">
        <v>44348</v>
      </c>
      <c r="E475">
        <v>110</v>
      </c>
      <c r="F475">
        <v>2</v>
      </c>
      <c r="G475" s="6">
        <v>55</v>
      </c>
      <c r="H475" s="1">
        <v>25</v>
      </c>
      <c r="I475" s="5">
        <v>2750</v>
      </c>
      <c r="J475" s="4">
        <v>0.15</v>
      </c>
      <c r="K475" s="1">
        <v>2337.5</v>
      </c>
      <c r="L475" s="1">
        <v>412.5</v>
      </c>
    </row>
    <row r="476" spans="1:12" x14ac:dyDescent="0.55000000000000004">
      <c r="A476" t="s">
        <v>140</v>
      </c>
      <c r="B476">
        <v>2021</v>
      </c>
      <c r="C476">
        <v>7</v>
      </c>
      <c r="D476" s="9">
        <v>44378</v>
      </c>
      <c r="E476">
        <v>60</v>
      </c>
      <c r="F476">
        <v>2</v>
      </c>
      <c r="G476" s="6">
        <v>30</v>
      </c>
      <c r="H476" s="1">
        <v>25</v>
      </c>
      <c r="I476" s="5">
        <v>1500</v>
      </c>
      <c r="J476" s="4">
        <v>0.15</v>
      </c>
      <c r="K476" s="1">
        <v>1275</v>
      </c>
      <c r="L476" s="1">
        <v>225</v>
      </c>
    </row>
    <row r="477" spans="1:12" x14ac:dyDescent="0.55000000000000004">
      <c r="A477" t="s">
        <v>140</v>
      </c>
      <c r="B477">
        <v>2021</v>
      </c>
      <c r="C477">
        <v>8</v>
      </c>
      <c r="D477" s="9">
        <v>44409</v>
      </c>
      <c r="E477">
        <v>130</v>
      </c>
      <c r="F477">
        <v>2</v>
      </c>
      <c r="G477" s="6">
        <v>65</v>
      </c>
      <c r="H477" s="1">
        <v>25</v>
      </c>
      <c r="I477" s="5">
        <v>3250</v>
      </c>
      <c r="J477" s="4">
        <v>0.15</v>
      </c>
      <c r="K477" s="1">
        <v>2762.5</v>
      </c>
      <c r="L477" s="1">
        <v>487.5</v>
      </c>
    </row>
    <row r="478" spans="1:12" x14ac:dyDescent="0.55000000000000004">
      <c r="A478" t="s">
        <v>140</v>
      </c>
      <c r="B478">
        <v>2021</v>
      </c>
      <c r="C478">
        <v>9</v>
      </c>
      <c r="D478" s="9">
        <v>44440</v>
      </c>
      <c r="E478">
        <v>80</v>
      </c>
      <c r="F478">
        <v>2</v>
      </c>
      <c r="G478" s="6">
        <v>40</v>
      </c>
      <c r="H478" s="1">
        <v>25</v>
      </c>
      <c r="I478" s="5">
        <v>2000</v>
      </c>
      <c r="J478" s="4">
        <v>0.15</v>
      </c>
      <c r="K478" s="1">
        <v>1700</v>
      </c>
      <c r="L478" s="1">
        <v>300</v>
      </c>
    </row>
    <row r="479" spans="1:12" x14ac:dyDescent="0.55000000000000004">
      <c r="A479" t="s">
        <v>140</v>
      </c>
      <c r="B479">
        <v>2021</v>
      </c>
      <c r="C479">
        <v>10</v>
      </c>
      <c r="D479" s="9">
        <v>44470</v>
      </c>
      <c r="E479">
        <v>40</v>
      </c>
      <c r="F479">
        <v>1</v>
      </c>
      <c r="G479" s="6">
        <v>40</v>
      </c>
      <c r="H479" s="1">
        <v>25</v>
      </c>
      <c r="I479" s="5">
        <v>1000</v>
      </c>
      <c r="J479" s="4">
        <v>0.15</v>
      </c>
      <c r="K479" s="1">
        <v>850</v>
      </c>
      <c r="L479" s="1">
        <v>150</v>
      </c>
    </row>
    <row r="480" spans="1:12" x14ac:dyDescent="0.55000000000000004">
      <c r="A480" t="s">
        <v>140</v>
      </c>
      <c r="B480">
        <v>2021</v>
      </c>
      <c r="C480">
        <v>11</v>
      </c>
      <c r="D480" s="9">
        <v>44501</v>
      </c>
      <c r="E480">
        <v>60</v>
      </c>
      <c r="F480">
        <v>1</v>
      </c>
      <c r="G480" s="6">
        <v>60</v>
      </c>
      <c r="H480" s="1">
        <v>25</v>
      </c>
      <c r="I480" s="5">
        <v>1500</v>
      </c>
      <c r="J480" s="4">
        <v>0.15</v>
      </c>
      <c r="K480" s="1">
        <v>1275</v>
      </c>
      <c r="L480" s="1">
        <v>225</v>
      </c>
    </row>
    <row r="481" spans="1:12" x14ac:dyDescent="0.55000000000000004">
      <c r="A481" t="s">
        <v>140</v>
      </c>
      <c r="B481">
        <v>2021</v>
      </c>
      <c r="C481">
        <v>12</v>
      </c>
      <c r="D481" s="9">
        <v>44531</v>
      </c>
      <c r="E481">
        <v>20</v>
      </c>
      <c r="F481">
        <v>1.5</v>
      </c>
      <c r="G481" s="6">
        <v>13.333333333333334</v>
      </c>
      <c r="H481" s="1">
        <v>25</v>
      </c>
      <c r="I481" s="5">
        <v>500</v>
      </c>
      <c r="J481" s="4">
        <v>0.15</v>
      </c>
      <c r="K481" s="1">
        <v>425</v>
      </c>
      <c r="L481" s="1">
        <v>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3BAB8-546F-4DE6-8686-335618943A0E}">
  <dimension ref="A1:D41"/>
  <sheetViews>
    <sheetView workbookViewId="0">
      <selection activeCell="J27" sqref="J27"/>
    </sheetView>
  </sheetViews>
  <sheetFormatPr defaultRowHeight="14.4" x14ac:dyDescent="0.55000000000000004"/>
  <cols>
    <col min="1" max="2" width="14.15625" customWidth="1"/>
    <col min="3" max="3" width="16.41796875" customWidth="1"/>
    <col min="4" max="4" width="25.83984375" customWidth="1"/>
  </cols>
  <sheetData>
    <row r="1" spans="1:4" x14ac:dyDescent="0.55000000000000004">
      <c r="A1" t="s">
        <v>0</v>
      </c>
      <c r="B1" t="s">
        <v>9</v>
      </c>
      <c r="C1" t="s">
        <v>20</v>
      </c>
      <c r="D1" t="s">
        <v>21</v>
      </c>
    </row>
    <row r="2" spans="1:4" x14ac:dyDescent="0.55000000000000004">
      <c r="A2" t="s">
        <v>22</v>
      </c>
      <c r="B2">
        <v>2021</v>
      </c>
      <c r="C2" s="1">
        <f>VLOOKUP(A2,OriginalData[],20,FALSE)</f>
        <v>150</v>
      </c>
      <c r="D2" s="1">
        <f>VLOOKUP(A2,OriginalData[],21,FALSE)</f>
        <v>4725</v>
      </c>
    </row>
    <row r="3" spans="1:4" x14ac:dyDescent="0.55000000000000004">
      <c r="A3" t="s">
        <v>42</v>
      </c>
      <c r="B3">
        <v>2021</v>
      </c>
      <c r="C3" s="1">
        <f>VLOOKUP(A3,OriginalData[],20,FALSE)</f>
        <v>225</v>
      </c>
      <c r="D3" s="1">
        <f>VLOOKUP(A3,OriginalData[],21,FALSE)</f>
        <v>9112.5</v>
      </c>
    </row>
    <row r="4" spans="1:4" x14ac:dyDescent="0.55000000000000004">
      <c r="A4" t="s">
        <v>48</v>
      </c>
      <c r="B4">
        <v>2021</v>
      </c>
      <c r="C4" s="1">
        <f>VLOOKUP(A4,OriginalData[],20,FALSE)</f>
        <v>150</v>
      </c>
      <c r="D4" s="1">
        <f>VLOOKUP(A4,OriginalData[],21,FALSE)</f>
        <v>4350</v>
      </c>
    </row>
    <row r="5" spans="1:4" x14ac:dyDescent="0.55000000000000004">
      <c r="A5" t="s">
        <v>52</v>
      </c>
      <c r="B5">
        <v>2021</v>
      </c>
      <c r="C5" s="1">
        <f>VLOOKUP(A5,OriginalData[],20,FALSE)</f>
        <v>1237.5</v>
      </c>
      <c r="D5" s="1">
        <f>VLOOKUP(A5,OriginalData[],21,FALSE)</f>
        <v>10237.5</v>
      </c>
    </row>
    <row r="6" spans="1:4" x14ac:dyDescent="0.55000000000000004">
      <c r="A6" t="s">
        <v>55</v>
      </c>
      <c r="B6">
        <v>2021</v>
      </c>
      <c r="C6" s="1">
        <f>VLOOKUP(A6,OriginalData[],20,FALSE)</f>
        <v>150</v>
      </c>
      <c r="D6" s="1">
        <f>VLOOKUP(A6,OriginalData[],21,FALSE)</f>
        <v>3562.5</v>
      </c>
    </row>
    <row r="7" spans="1:4" x14ac:dyDescent="0.55000000000000004">
      <c r="A7" t="s">
        <v>58</v>
      </c>
      <c r="B7">
        <v>2021</v>
      </c>
      <c r="C7" s="1">
        <f>VLOOKUP(A7,OriginalData[],20,FALSE)</f>
        <v>112.5</v>
      </c>
      <c r="D7" s="1">
        <f>VLOOKUP(A7,OriginalData[],21,FALSE)</f>
        <v>4387.5</v>
      </c>
    </row>
    <row r="8" spans="1:4" x14ac:dyDescent="0.55000000000000004">
      <c r="A8" t="s">
        <v>61</v>
      </c>
      <c r="B8">
        <v>2021</v>
      </c>
      <c r="C8" s="1">
        <f>VLOOKUP(A8,OriginalData[],20,FALSE)</f>
        <v>225</v>
      </c>
      <c r="D8" s="1">
        <f>VLOOKUP(A8,OriginalData[],21,FALSE)</f>
        <v>10462.5</v>
      </c>
    </row>
    <row r="9" spans="1:4" x14ac:dyDescent="0.55000000000000004">
      <c r="A9" t="s">
        <v>64</v>
      </c>
      <c r="B9">
        <v>2021</v>
      </c>
      <c r="C9" s="1">
        <f>VLOOKUP(A9,OriginalData[],20,FALSE)</f>
        <v>150</v>
      </c>
      <c r="D9" s="1">
        <f>VLOOKUP(A9,OriginalData[],21,FALSE)</f>
        <v>4087.5</v>
      </c>
    </row>
    <row r="10" spans="1:4" x14ac:dyDescent="0.55000000000000004">
      <c r="A10" t="s">
        <v>67</v>
      </c>
      <c r="B10">
        <v>2021</v>
      </c>
      <c r="C10" s="1">
        <f>VLOOKUP(A10,OriginalData[],20,FALSE)</f>
        <v>1350</v>
      </c>
      <c r="D10" s="1">
        <f>VLOOKUP(A10,OriginalData[],21,FALSE)</f>
        <v>11587.5</v>
      </c>
    </row>
    <row r="11" spans="1:4" x14ac:dyDescent="0.55000000000000004">
      <c r="A11" t="s">
        <v>70</v>
      </c>
      <c r="B11">
        <v>2021</v>
      </c>
      <c r="C11" s="1">
        <f>VLOOKUP(A11,OriginalData[],20,FALSE)</f>
        <v>600</v>
      </c>
      <c r="D11" s="1">
        <f>VLOOKUP(A11,OriginalData[],21,FALSE)</f>
        <v>4012.5</v>
      </c>
    </row>
    <row r="12" spans="1:4" x14ac:dyDescent="0.55000000000000004">
      <c r="A12" t="s">
        <v>72</v>
      </c>
      <c r="B12">
        <v>2021</v>
      </c>
      <c r="C12" s="1">
        <f>VLOOKUP(A12,OriginalData[],20,FALSE)</f>
        <v>412.5</v>
      </c>
      <c r="D12" s="1">
        <f>VLOOKUP(A12,OriginalData[],21,FALSE)</f>
        <v>3075</v>
      </c>
    </row>
    <row r="13" spans="1:4" x14ac:dyDescent="0.55000000000000004">
      <c r="A13" t="s">
        <v>75</v>
      </c>
      <c r="B13">
        <v>2021</v>
      </c>
      <c r="C13" s="1">
        <f>VLOOKUP(A13,OriginalData[],20,FALSE)</f>
        <v>1800</v>
      </c>
      <c r="D13" s="1">
        <f>VLOOKUP(A13,OriginalData[],21,FALSE)</f>
        <v>12487.5</v>
      </c>
    </row>
    <row r="14" spans="1:4" x14ac:dyDescent="0.55000000000000004">
      <c r="A14" t="s">
        <v>78</v>
      </c>
      <c r="B14">
        <v>2021</v>
      </c>
      <c r="C14" s="1">
        <f>VLOOKUP(A14,OriginalData[],20,FALSE)</f>
        <v>412.5</v>
      </c>
      <c r="D14" s="1">
        <f>VLOOKUP(A14,OriginalData[],21,FALSE)</f>
        <v>4200</v>
      </c>
    </row>
    <row r="15" spans="1:4" x14ac:dyDescent="0.55000000000000004">
      <c r="A15" t="s">
        <v>80</v>
      </c>
      <c r="B15">
        <v>2021</v>
      </c>
      <c r="C15" s="1">
        <f>VLOOKUP(A15,OriginalData[],20,FALSE)</f>
        <v>675</v>
      </c>
      <c r="D15" s="1">
        <f>VLOOKUP(A15,OriginalData[],21,FALSE)</f>
        <v>13500</v>
      </c>
    </row>
    <row r="16" spans="1:4" x14ac:dyDescent="0.55000000000000004">
      <c r="A16" t="s">
        <v>82</v>
      </c>
      <c r="B16">
        <v>2021</v>
      </c>
      <c r="C16" s="1">
        <f>VLOOKUP(A16,OriginalData[],20,FALSE)</f>
        <v>262.5</v>
      </c>
      <c r="D16" s="1">
        <f>VLOOKUP(A16,OriginalData[],21,FALSE)</f>
        <v>3112.5</v>
      </c>
    </row>
    <row r="17" spans="1:4" x14ac:dyDescent="0.55000000000000004">
      <c r="A17" t="s">
        <v>84</v>
      </c>
      <c r="B17">
        <v>2021</v>
      </c>
      <c r="C17" s="1">
        <f>VLOOKUP(A17,OriginalData[],20,FALSE)</f>
        <v>112.5</v>
      </c>
      <c r="D17" s="1">
        <f>VLOOKUP(A17,OriginalData[],21,FALSE)</f>
        <v>4125</v>
      </c>
    </row>
    <row r="18" spans="1:4" x14ac:dyDescent="0.55000000000000004">
      <c r="A18" t="s">
        <v>86</v>
      </c>
      <c r="B18">
        <v>2021</v>
      </c>
      <c r="C18" s="1">
        <f>VLOOKUP(A18,OriginalData[],20,FALSE)</f>
        <v>675</v>
      </c>
      <c r="D18" s="1">
        <f>VLOOKUP(A18,OriginalData[],21,FALSE)</f>
        <v>10125</v>
      </c>
    </row>
    <row r="19" spans="1:4" x14ac:dyDescent="0.55000000000000004">
      <c r="A19" t="s">
        <v>89</v>
      </c>
      <c r="B19">
        <v>2021</v>
      </c>
      <c r="C19" s="1">
        <f>VLOOKUP(A19,OriginalData[],20,FALSE)</f>
        <v>150</v>
      </c>
      <c r="D19" s="1">
        <f>VLOOKUP(A19,OriginalData[],21,FALSE)</f>
        <v>4687.5</v>
      </c>
    </row>
    <row r="20" spans="1:4" x14ac:dyDescent="0.55000000000000004">
      <c r="A20" t="s">
        <v>91</v>
      </c>
      <c r="B20">
        <v>2021</v>
      </c>
      <c r="C20" s="1">
        <f>VLOOKUP(A20,OriginalData[],20,FALSE)</f>
        <v>337.5</v>
      </c>
      <c r="D20" s="1">
        <f>VLOOKUP(A20,OriginalData[],21,FALSE)</f>
        <v>10237.5</v>
      </c>
    </row>
    <row r="21" spans="1:4" x14ac:dyDescent="0.55000000000000004">
      <c r="A21" t="s">
        <v>94</v>
      </c>
      <c r="B21">
        <v>2021</v>
      </c>
      <c r="C21" s="1">
        <f>VLOOKUP(A21,OriginalData[],20,FALSE)</f>
        <v>262.5</v>
      </c>
      <c r="D21" s="1">
        <f>VLOOKUP(A21,OriginalData[],21,FALSE)</f>
        <v>3862.5</v>
      </c>
    </row>
    <row r="22" spans="1:4" x14ac:dyDescent="0.55000000000000004">
      <c r="A22" t="s">
        <v>97</v>
      </c>
      <c r="B22">
        <v>2021</v>
      </c>
      <c r="C22" s="1">
        <f>VLOOKUP(A22,OriginalData[],20,FALSE)</f>
        <v>337.5</v>
      </c>
      <c r="D22" s="1">
        <f>VLOOKUP(A22,OriginalData[],21,FALSE)</f>
        <v>4312.5</v>
      </c>
    </row>
    <row r="23" spans="1:4" x14ac:dyDescent="0.55000000000000004">
      <c r="A23" t="s">
        <v>100</v>
      </c>
      <c r="B23">
        <v>2021</v>
      </c>
      <c r="C23" s="1">
        <f>VLOOKUP(A23,OriginalData[],20,FALSE)</f>
        <v>450</v>
      </c>
      <c r="D23" s="1">
        <f>VLOOKUP(A23,OriginalData[],21,FALSE)</f>
        <v>10125</v>
      </c>
    </row>
    <row r="24" spans="1:4" x14ac:dyDescent="0.55000000000000004">
      <c r="A24" t="s">
        <v>102</v>
      </c>
      <c r="B24">
        <v>2021</v>
      </c>
      <c r="C24" s="1">
        <f>VLOOKUP(A24,OriginalData[],20,FALSE)</f>
        <v>150</v>
      </c>
      <c r="D24" s="1">
        <f>VLOOKUP(A24,OriginalData[],21,FALSE)</f>
        <v>4050</v>
      </c>
    </row>
    <row r="25" spans="1:4" x14ac:dyDescent="0.55000000000000004">
      <c r="A25" t="s">
        <v>104</v>
      </c>
      <c r="B25">
        <v>2021</v>
      </c>
      <c r="C25" s="1">
        <f>VLOOKUP(A25,OriginalData[],20,FALSE)</f>
        <v>562.5</v>
      </c>
      <c r="D25" s="1">
        <f>VLOOKUP(A25,OriginalData[],21,FALSE)</f>
        <v>11925</v>
      </c>
    </row>
    <row r="26" spans="1:4" x14ac:dyDescent="0.55000000000000004">
      <c r="A26" t="s">
        <v>107</v>
      </c>
      <c r="B26">
        <v>2021</v>
      </c>
      <c r="C26" s="1">
        <f>VLOOKUP(A26,OriginalData[],20,FALSE)</f>
        <v>187.5</v>
      </c>
      <c r="D26" s="1">
        <f>VLOOKUP(A26,OriginalData[],21,FALSE)</f>
        <v>3075</v>
      </c>
    </row>
    <row r="27" spans="1:4" x14ac:dyDescent="0.55000000000000004">
      <c r="A27" t="s">
        <v>109</v>
      </c>
      <c r="B27">
        <v>2021</v>
      </c>
      <c r="C27" s="1">
        <f>VLOOKUP(A27,OriginalData[],20,FALSE)</f>
        <v>600</v>
      </c>
      <c r="D27" s="1">
        <f>VLOOKUP(A27,OriginalData[],21,FALSE)</f>
        <v>3750</v>
      </c>
    </row>
    <row r="28" spans="1:4" x14ac:dyDescent="0.55000000000000004">
      <c r="A28" t="s">
        <v>112</v>
      </c>
      <c r="B28">
        <v>2021</v>
      </c>
      <c r="C28" s="1">
        <f>VLOOKUP(A28,OriginalData[],20,FALSE)</f>
        <v>1125</v>
      </c>
      <c r="D28" s="1">
        <f>VLOOKUP(A28,OriginalData[],21,FALSE)</f>
        <v>11137.5</v>
      </c>
    </row>
    <row r="29" spans="1:4" x14ac:dyDescent="0.55000000000000004">
      <c r="A29" t="s">
        <v>114</v>
      </c>
      <c r="B29">
        <v>2021</v>
      </c>
      <c r="C29" s="1">
        <f>VLOOKUP(A29,OriginalData[],20,FALSE)</f>
        <v>412.5</v>
      </c>
      <c r="D29" s="1">
        <f>VLOOKUP(A29,OriginalData[],21,FALSE)</f>
        <v>3825</v>
      </c>
    </row>
    <row r="30" spans="1:4" x14ac:dyDescent="0.55000000000000004">
      <c r="A30" t="s">
        <v>116</v>
      </c>
      <c r="B30">
        <v>2021</v>
      </c>
      <c r="C30" s="1">
        <f>VLOOKUP(A30,OriginalData[],20,FALSE)</f>
        <v>1800</v>
      </c>
      <c r="D30" s="1">
        <f>VLOOKUP(A30,OriginalData[],21,FALSE)</f>
        <v>11250</v>
      </c>
    </row>
    <row r="31" spans="1:4" x14ac:dyDescent="0.55000000000000004">
      <c r="A31" t="s">
        <v>118</v>
      </c>
      <c r="B31">
        <v>2021</v>
      </c>
      <c r="C31" s="1">
        <f>VLOOKUP(A31,OriginalData[],20,FALSE)</f>
        <v>375</v>
      </c>
      <c r="D31" s="1">
        <f>VLOOKUP(A31,OriginalData[],21,FALSE)</f>
        <v>4612.5</v>
      </c>
    </row>
    <row r="32" spans="1:4" x14ac:dyDescent="0.55000000000000004">
      <c r="A32" t="s">
        <v>121</v>
      </c>
      <c r="B32">
        <v>2021</v>
      </c>
      <c r="C32" s="1">
        <f>VLOOKUP(A32,OriginalData[],20,FALSE)</f>
        <v>150</v>
      </c>
      <c r="D32" s="1">
        <f>VLOOKUP(A32,OriginalData[],21,FALSE)</f>
        <v>3450</v>
      </c>
    </row>
    <row r="33" spans="1:4" x14ac:dyDescent="0.55000000000000004">
      <c r="A33" t="s">
        <v>123</v>
      </c>
      <c r="B33">
        <v>2021</v>
      </c>
      <c r="C33" s="1">
        <f>VLOOKUP(A33,OriginalData[],20,FALSE)</f>
        <v>1462.5</v>
      </c>
      <c r="D33" s="1">
        <f>VLOOKUP(A33,OriginalData[],21,FALSE)</f>
        <v>14625</v>
      </c>
    </row>
    <row r="34" spans="1:4" x14ac:dyDescent="0.55000000000000004">
      <c r="A34" t="s">
        <v>125</v>
      </c>
      <c r="B34">
        <v>2021</v>
      </c>
      <c r="C34" s="1">
        <f>VLOOKUP(A34,OriginalData[],20,FALSE)</f>
        <v>450</v>
      </c>
      <c r="D34" s="1">
        <f>VLOOKUP(A34,OriginalData[],21,FALSE)</f>
        <v>3862.5</v>
      </c>
    </row>
    <row r="35" spans="1:4" x14ac:dyDescent="0.55000000000000004">
      <c r="A35" t="s">
        <v>127</v>
      </c>
      <c r="B35">
        <v>2021</v>
      </c>
      <c r="C35" s="1">
        <f>VLOOKUP(A35,OriginalData[],20,FALSE)</f>
        <v>675</v>
      </c>
      <c r="D35" s="1">
        <f>VLOOKUP(A35,OriginalData[],21,FALSE)</f>
        <v>10912.5</v>
      </c>
    </row>
    <row r="36" spans="1:4" x14ac:dyDescent="0.55000000000000004">
      <c r="A36" t="s">
        <v>129</v>
      </c>
      <c r="B36">
        <v>2021</v>
      </c>
      <c r="C36" s="1">
        <f>VLOOKUP(A36,OriginalData[],20,FALSE)</f>
        <v>412.5</v>
      </c>
      <c r="D36" s="1">
        <f>VLOOKUP(A36,OriginalData[],21,FALSE)</f>
        <v>3825</v>
      </c>
    </row>
    <row r="37" spans="1:4" x14ac:dyDescent="0.55000000000000004">
      <c r="A37" t="s">
        <v>131</v>
      </c>
      <c r="B37">
        <v>2021</v>
      </c>
      <c r="C37" s="1">
        <f>VLOOKUP(A37,OriginalData[],20,FALSE)</f>
        <v>412.5</v>
      </c>
      <c r="D37" s="1">
        <f>VLOOKUP(A37,OriginalData[],21,FALSE)</f>
        <v>4500</v>
      </c>
    </row>
    <row r="38" spans="1:4" x14ac:dyDescent="0.55000000000000004">
      <c r="A38" t="s">
        <v>134</v>
      </c>
      <c r="B38">
        <v>2021</v>
      </c>
      <c r="C38" s="1">
        <f>VLOOKUP(A38,OriginalData[],20,FALSE)</f>
        <v>337.5</v>
      </c>
      <c r="D38" s="1">
        <f>VLOOKUP(A38,OriginalData[],21,FALSE)</f>
        <v>12600</v>
      </c>
    </row>
    <row r="39" spans="1:4" x14ac:dyDescent="0.55000000000000004">
      <c r="A39" t="s">
        <v>136</v>
      </c>
      <c r="B39">
        <v>2021</v>
      </c>
      <c r="C39" s="1">
        <f>VLOOKUP(A39,OriginalData[],20,FALSE)</f>
        <v>375</v>
      </c>
      <c r="D39" s="1">
        <f>VLOOKUP(A39,OriginalData[],21,FALSE)</f>
        <v>3900</v>
      </c>
    </row>
    <row r="40" spans="1:4" x14ac:dyDescent="0.55000000000000004">
      <c r="A40" t="s">
        <v>138</v>
      </c>
      <c r="B40">
        <v>2021</v>
      </c>
      <c r="C40" s="1">
        <f>VLOOKUP(A40,OriginalData[],20,FALSE)</f>
        <v>675</v>
      </c>
      <c r="D40" s="1">
        <f>VLOOKUP(A40,OriginalData[],21,FALSE)</f>
        <v>12150</v>
      </c>
    </row>
    <row r="41" spans="1:4" x14ac:dyDescent="0.55000000000000004">
      <c r="A41" t="s">
        <v>140</v>
      </c>
      <c r="B41">
        <v>2021</v>
      </c>
      <c r="C41" s="1">
        <f>VLOOKUP(A41,OriginalData[],20,FALSE)</f>
        <v>112.5</v>
      </c>
      <c r="D41" s="1">
        <f>VLOOKUP(A41,OriginalData[],21,FALSE)</f>
        <v>3075</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76C06-B571-457F-8E9C-D4A764748F6F}">
  <dimension ref="A1:D242"/>
  <sheetViews>
    <sheetView workbookViewId="0">
      <selection activeCell="J27" sqref="J27"/>
    </sheetView>
  </sheetViews>
  <sheetFormatPr defaultRowHeight="14.4" x14ac:dyDescent="0.55000000000000004"/>
  <cols>
    <col min="1" max="1" width="15.62890625" bestFit="1" customWidth="1"/>
    <col min="2" max="2" width="15.578125" customWidth="1"/>
    <col min="3" max="3" width="18" bestFit="1" customWidth="1"/>
    <col min="4" max="4" width="16.68359375" bestFit="1" customWidth="1"/>
  </cols>
  <sheetData>
    <row r="1" spans="1:4" x14ac:dyDescent="0.55000000000000004">
      <c r="A1" t="s">
        <v>0</v>
      </c>
      <c r="B1" s="30" t="s">
        <v>161</v>
      </c>
      <c r="C1" s="10" t="s">
        <v>162</v>
      </c>
      <c r="D1" s="10" t="s">
        <v>163</v>
      </c>
    </row>
    <row r="2" spans="1:4" x14ac:dyDescent="0.55000000000000004">
      <c r="A2" t="s">
        <v>22</v>
      </c>
      <c r="B2" s="30" t="s">
        <v>164</v>
      </c>
      <c r="C2" s="10">
        <v>0.33333333333333298</v>
      </c>
      <c r="D2" s="10">
        <v>0.66666666666666696</v>
      </c>
    </row>
    <row r="3" spans="1:4" x14ac:dyDescent="0.55000000000000004">
      <c r="A3" t="s">
        <v>22</v>
      </c>
      <c r="B3" s="30" t="s">
        <v>165</v>
      </c>
      <c r="C3" s="10">
        <v>0.125</v>
      </c>
      <c r="D3" s="10">
        <v>0.45833333333333298</v>
      </c>
    </row>
    <row r="4" spans="1:4" x14ac:dyDescent="0.55000000000000004">
      <c r="A4" t="s">
        <v>22</v>
      </c>
      <c r="B4" s="30" t="s">
        <v>167</v>
      </c>
      <c r="C4" s="10">
        <v>0.66666666666666696</v>
      </c>
      <c r="D4" s="10">
        <v>0.75</v>
      </c>
    </row>
    <row r="5" spans="1:4" x14ac:dyDescent="0.55000000000000004">
      <c r="A5" t="s">
        <v>22</v>
      </c>
      <c r="B5" s="30" t="s">
        <v>166</v>
      </c>
      <c r="C5" s="10">
        <v>0.20833333333333301</v>
      </c>
      <c r="D5" s="10">
        <v>0.54166666666666696</v>
      </c>
    </row>
    <row r="6" spans="1:4" x14ac:dyDescent="0.55000000000000004">
      <c r="A6" t="s">
        <v>22</v>
      </c>
      <c r="B6" s="30" t="s">
        <v>168</v>
      </c>
      <c r="C6" s="10">
        <v>0.33333333333333298</v>
      </c>
      <c r="D6" s="10">
        <v>0.45833333333333298</v>
      </c>
    </row>
    <row r="7" spans="1:4" x14ac:dyDescent="0.55000000000000004">
      <c r="A7" t="s">
        <v>42</v>
      </c>
      <c r="B7" s="30" t="s">
        <v>164</v>
      </c>
      <c r="C7" s="10">
        <v>8.3333333333333301E-2</v>
      </c>
      <c r="D7" s="10">
        <v>0.41666666666666702</v>
      </c>
    </row>
    <row r="8" spans="1:4" x14ac:dyDescent="0.55000000000000004">
      <c r="A8" t="s">
        <v>42</v>
      </c>
      <c r="B8" s="30" t="s">
        <v>165</v>
      </c>
      <c r="C8" s="10">
        <v>0.375</v>
      </c>
      <c r="D8" s="10">
        <v>0.5</v>
      </c>
    </row>
    <row r="9" spans="1:4" x14ac:dyDescent="0.55000000000000004">
      <c r="A9" t="s">
        <v>42</v>
      </c>
      <c r="B9" s="30" t="s">
        <v>167</v>
      </c>
      <c r="C9" s="10">
        <v>0.20833333333333301</v>
      </c>
      <c r="D9" s="10">
        <v>0.79166666666666696</v>
      </c>
    </row>
    <row r="10" spans="1:4" x14ac:dyDescent="0.55000000000000004">
      <c r="A10" t="s">
        <v>42</v>
      </c>
      <c r="B10" s="30" t="s">
        <v>166</v>
      </c>
      <c r="C10" s="10">
        <v>0.41666666666666702</v>
      </c>
      <c r="D10" s="10">
        <v>0.5</v>
      </c>
    </row>
    <row r="11" spans="1:4" x14ac:dyDescent="0.55000000000000004">
      <c r="A11" t="s">
        <v>42</v>
      </c>
      <c r="B11" s="30" t="s">
        <v>169</v>
      </c>
      <c r="C11" s="10">
        <v>0</v>
      </c>
      <c r="D11" s="10">
        <v>0.33333333333333298</v>
      </c>
    </row>
    <row r="12" spans="1:4" x14ac:dyDescent="0.55000000000000004">
      <c r="A12" t="s">
        <v>42</v>
      </c>
      <c r="B12" s="30" t="s">
        <v>168</v>
      </c>
      <c r="C12" s="10">
        <v>0.16666666666666699</v>
      </c>
      <c r="D12" s="10">
        <v>0.79166666666666696</v>
      </c>
    </row>
    <row r="13" spans="1:4" x14ac:dyDescent="0.55000000000000004">
      <c r="A13" t="s">
        <v>48</v>
      </c>
      <c r="B13" s="30" t="s">
        <v>164</v>
      </c>
      <c r="C13" s="10">
        <v>0.375</v>
      </c>
      <c r="D13" s="10">
        <v>0.66666666666666696</v>
      </c>
    </row>
    <row r="14" spans="1:4" x14ac:dyDescent="0.55000000000000004">
      <c r="A14" t="s">
        <v>48</v>
      </c>
      <c r="B14" s="30" t="s">
        <v>165</v>
      </c>
      <c r="C14" s="10">
        <v>0.16666666666666699</v>
      </c>
      <c r="D14" s="10">
        <v>0.33333333333333298</v>
      </c>
    </row>
    <row r="15" spans="1:4" x14ac:dyDescent="0.55000000000000004">
      <c r="A15" t="s">
        <v>48</v>
      </c>
      <c r="B15" s="30" t="s">
        <v>170</v>
      </c>
      <c r="C15" s="10">
        <v>0.20833333333333301</v>
      </c>
      <c r="D15" s="10">
        <v>0.25</v>
      </c>
    </row>
    <row r="16" spans="1:4" x14ac:dyDescent="0.55000000000000004">
      <c r="A16" t="s">
        <v>48</v>
      </c>
      <c r="B16" s="30" t="s">
        <v>167</v>
      </c>
      <c r="C16" s="10">
        <v>8.3333333333333301E-2</v>
      </c>
      <c r="D16" s="10">
        <v>0.58333333333333304</v>
      </c>
    </row>
    <row r="17" spans="1:4" x14ac:dyDescent="0.55000000000000004">
      <c r="A17" t="s">
        <v>48</v>
      </c>
      <c r="B17" s="30" t="s">
        <v>166</v>
      </c>
      <c r="C17" s="10">
        <v>0.375</v>
      </c>
      <c r="D17" s="10">
        <v>0.95833333333333304</v>
      </c>
    </row>
    <row r="18" spans="1:4" x14ac:dyDescent="0.55000000000000004">
      <c r="A18" t="s">
        <v>48</v>
      </c>
      <c r="B18" s="30" t="s">
        <v>169</v>
      </c>
      <c r="C18" s="10">
        <v>0.5</v>
      </c>
      <c r="D18" s="10">
        <v>0.75</v>
      </c>
    </row>
    <row r="19" spans="1:4" x14ac:dyDescent="0.55000000000000004">
      <c r="A19" t="s">
        <v>48</v>
      </c>
      <c r="B19" s="30" t="s">
        <v>168</v>
      </c>
      <c r="C19" s="10">
        <v>0.75</v>
      </c>
      <c r="D19" s="10">
        <v>0.95833333333333304</v>
      </c>
    </row>
    <row r="20" spans="1:4" x14ac:dyDescent="0.55000000000000004">
      <c r="A20" t="s">
        <v>52</v>
      </c>
      <c r="B20" s="30" t="s">
        <v>165</v>
      </c>
      <c r="C20" s="10">
        <v>0.20833333333333301</v>
      </c>
      <c r="D20" s="10">
        <v>0.66666666666666696</v>
      </c>
    </row>
    <row r="21" spans="1:4" x14ac:dyDescent="0.55000000000000004">
      <c r="A21" t="s">
        <v>52</v>
      </c>
      <c r="B21" s="30" t="s">
        <v>170</v>
      </c>
      <c r="C21" s="10">
        <v>0.33333333333333298</v>
      </c>
      <c r="D21" s="10">
        <v>0.70833333333333304</v>
      </c>
    </row>
    <row r="22" spans="1:4" x14ac:dyDescent="0.55000000000000004">
      <c r="A22" t="s">
        <v>52</v>
      </c>
      <c r="B22" s="30" t="s">
        <v>167</v>
      </c>
      <c r="C22" s="10">
        <v>0.33333333333333298</v>
      </c>
      <c r="D22" s="10">
        <v>0.66666666666666696</v>
      </c>
    </row>
    <row r="23" spans="1:4" x14ac:dyDescent="0.55000000000000004">
      <c r="A23" t="s">
        <v>52</v>
      </c>
      <c r="B23" s="30" t="s">
        <v>166</v>
      </c>
      <c r="C23" s="10">
        <v>0.41666666666666702</v>
      </c>
      <c r="D23" s="10">
        <v>0.625</v>
      </c>
    </row>
    <row r="24" spans="1:4" x14ac:dyDescent="0.55000000000000004">
      <c r="A24" t="s">
        <v>52</v>
      </c>
      <c r="B24" s="30" t="s">
        <v>169</v>
      </c>
      <c r="C24" s="10">
        <v>0.33333333333333298</v>
      </c>
      <c r="D24" s="10">
        <v>0.45833333333333298</v>
      </c>
    </row>
    <row r="25" spans="1:4" x14ac:dyDescent="0.55000000000000004">
      <c r="A25" t="s">
        <v>55</v>
      </c>
      <c r="B25" s="30" t="s">
        <v>164</v>
      </c>
      <c r="C25" s="10">
        <v>0.16666666666666699</v>
      </c>
      <c r="D25" s="10">
        <v>0.95833333333333304</v>
      </c>
    </row>
    <row r="26" spans="1:4" x14ac:dyDescent="0.55000000000000004">
      <c r="A26" t="s">
        <v>55</v>
      </c>
      <c r="B26" s="30" t="s">
        <v>165</v>
      </c>
      <c r="C26" s="10">
        <v>0.66666666666666696</v>
      </c>
      <c r="D26" s="10">
        <v>0.95833333333333304</v>
      </c>
    </row>
    <row r="27" spans="1:4" x14ac:dyDescent="0.55000000000000004">
      <c r="A27" t="s">
        <v>55</v>
      </c>
      <c r="B27" s="30" t="s">
        <v>170</v>
      </c>
      <c r="C27" s="10">
        <v>0.29166666666666702</v>
      </c>
      <c r="D27" s="10">
        <v>0.33333333333333298</v>
      </c>
    </row>
    <row r="28" spans="1:4" x14ac:dyDescent="0.55000000000000004">
      <c r="A28" t="s">
        <v>55</v>
      </c>
      <c r="B28" s="30" t="s">
        <v>167</v>
      </c>
      <c r="C28" s="10">
        <v>0.33333333333333298</v>
      </c>
      <c r="D28" s="10">
        <v>0.79166666666666696</v>
      </c>
    </row>
    <row r="29" spans="1:4" x14ac:dyDescent="0.55000000000000004">
      <c r="A29" t="s">
        <v>55</v>
      </c>
      <c r="B29" s="30" t="s">
        <v>166</v>
      </c>
      <c r="C29" s="10">
        <v>0.70833333333333304</v>
      </c>
      <c r="D29" s="10">
        <v>0.79166666666666696</v>
      </c>
    </row>
    <row r="30" spans="1:4" x14ac:dyDescent="0.55000000000000004">
      <c r="A30" t="s">
        <v>55</v>
      </c>
      <c r="B30" s="30" t="s">
        <v>169</v>
      </c>
      <c r="C30" s="10">
        <v>0</v>
      </c>
      <c r="D30" s="10">
        <v>0.70833333333333304</v>
      </c>
    </row>
    <row r="31" spans="1:4" x14ac:dyDescent="0.55000000000000004">
      <c r="A31" t="s">
        <v>55</v>
      </c>
      <c r="B31" s="30" t="s">
        <v>168</v>
      </c>
      <c r="C31" s="10">
        <v>0</v>
      </c>
      <c r="D31" s="10">
        <v>0.29166666666666702</v>
      </c>
    </row>
    <row r="32" spans="1:4" x14ac:dyDescent="0.55000000000000004">
      <c r="A32" t="s">
        <v>58</v>
      </c>
      <c r="B32" s="30" t="s">
        <v>165</v>
      </c>
      <c r="C32" s="10">
        <v>8.3333333333333301E-2</v>
      </c>
      <c r="D32" s="10">
        <v>0.375</v>
      </c>
    </row>
    <row r="33" spans="1:4" x14ac:dyDescent="0.55000000000000004">
      <c r="A33" t="s">
        <v>58</v>
      </c>
      <c r="B33" s="30" t="s">
        <v>170</v>
      </c>
      <c r="C33" s="10">
        <v>0.20833333333333301</v>
      </c>
      <c r="D33" s="10">
        <v>0.66666666666666696</v>
      </c>
    </row>
    <row r="34" spans="1:4" x14ac:dyDescent="0.55000000000000004">
      <c r="A34" t="s">
        <v>58</v>
      </c>
      <c r="B34" s="30" t="s">
        <v>166</v>
      </c>
      <c r="C34" s="10">
        <v>0</v>
      </c>
      <c r="D34" s="10">
        <v>0.375</v>
      </c>
    </row>
    <row r="35" spans="1:4" x14ac:dyDescent="0.55000000000000004">
      <c r="A35" t="s">
        <v>58</v>
      </c>
      <c r="B35" s="30" t="s">
        <v>169</v>
      </c>
      <c r="C35" s="10">
        <v>0.20833333333333301</v>
      </c>
      <c r="D35" s="10">
        <v>0.91666666666666696</v>
      </c>
    </row>
    <row r="36" spans="1:4" x14ac:dyDescent="0.55000000000000004">
      <c r="A36" t="s">
        <v>58</v>
      </c>
      <c r="B36" s="30" t="s">
        <v>168</v>
      </c>
      <c r="C36" s="10">
        <v>0.79166666666666696</v>
      </c>
      <c r="D36" s="10">
        <v>0.79166666666666696</v>
      </c>
    </row>
    <row r="37" spans="1:4" x14ac:dyDescent="0.55000000000000004">
      <c r="A37" t="s">
        <v>61</v>
      </c>
      <c r="B37" s="30" t="s">
        <v>164</v>
      </c>
      <c r="C37" s="10">
        <v>0.375</v>
      </c>
      <c r="D37" s="10">
        <v>0.875</v>
      </c>
    </row>
    <row r="38" spans="1:4" x14ac:dyDescent="0.55000000000000004">
      <c r="A38" t="s">
        <v>61</v>
      </c>
      <c r="B38" s="30" t="s">
        <v>165</v>
      </c>
      <c r="C38" s="10">
        <v>0.16666666666666699</v>
      </c>
      <c r="D38" s="10">
        <v>0.66666666666666696</v>
      </c>
    </row>
    <row r="39" spans="1:4" x14ac:dyDescent="0.55000000000000004">
      <c r="A39" t="s">
        <v>61</v>
      </c>
      <c r="B39" s="30" t="s">
        <v>170</v>
      </c>
      <c r="C39" s="10">
        <v>0.20833333333333301</v>
      </c>
      <c r="D39" s="10">
        <v>0.41666666666666702</v>
      </c>
    </row>
    <row r="40" spans="1:4" x14ac:dyDescent="0.55000000000000004">
      <c r="A40" t="s">
        <v>61</v>
      </c>
      <c r="B40" s="30" t="s">
        <v>167</v>
      </c>
      <c r="C40" s="10">
        <v>4.1666666666666699E-2</v>
      </c>
      <c r="D40" s="10">
        <v>8.3333333333333301E-2</v>
      </c>
    </row>
    <row r="41" spans="1:4" x14ac:dyDescent="0.55000000000000004">
      <c r="A41" t="s">
        <v>61</v>
      </c>
      <c r="B41" s="30" t="s">
        <v>166</v>
      </c>
      <c r="C41" s="10">
        <v>0.25</v>
      </c>
      <c r="D41" s="10">
        <v>0.375</v>
      </c>
    </row>
    <row r="42" spans="1:4" x14ac:dyDescent="0.55000000000000004">
      <c r="A42" t="s">
        <v>61</v>
      </c>
      <c r="B42" s="30" t="s">
        <v>168</v>
      </c>
      <c r="C42" s="10">
        <v>0.33333333333333298</v>
      </c>
      <c r="D42" s="10">
        <v>0.79166666666666696</v>
      </c>
    </row>
    <row r="43" spans="1:4" x14ac:dyDescent="0.55000000000000004">
      <c r="A43" t="s">
        <v>64</v>
      </c>
      <c r="B43" s="30" t="s">
        <v>164</v>
      </c>
      <c r="C43" s="10">
        <v>0.125</v>
      </c>
      <c r="D43" s="10">
        <v>0.20833333333333301</v>
      </c>
    </row>
    <row r="44" spans="1:4" x14ac:dyDescent="0.55000000000000004">
      <c r="A44" t="s">
        <v>64</v>
      </c>
      <c r="B44" s="30" t="s">
        <v>165</v>
      </c>
      <c r="C44" s="10">
        <v>0.29166666666666702</v>
      </c>
      <c r="D44" s="10">
        <v>0.45833333333333298</v>
      </c>
    </row>
    <row r="45" spans="1:4" x14ac:dyDescent="0.55000000000000004">
      <c r="A45" t="s">
        <v>64</v>
      </c>
      <c r="B45" s="30" t="s">
        <v>167</v>
      </c>
      <c r="C45" s="10">
        <v>4.1666666666666699E-2</v>
      </c>
      <c r="D45" s="10">
        <v>0.375</v>
      </c>
    </row>
    <row r="46" spans="1:4" x14ac:dyDescent="0.55000000000000004">
      <c r="A46" t="s">
        <v>64</v>
      </c>
      <c r="B46" s="30" t="s">
        <v>166</v>
      </c>
      <c r="C46" s="10">
        <v>0.45833333333333298</v>
      </c>
      <c r="D46" s="10">
        <v>0.5</v>
      </c>
    </row>
    <row r="47" spans="1:4" x14ac:dyDescent="0.55000000000000004">
      <c r="A47" t="s">
        <v>64</v>
      </c>
      <c r="B47" s="30" t="s">
        <v>169</v>
      </c>
      <c r="C47" s="10">
        <v>0</v>
      </c>
      <c r="D47" s="10">
        <v>0.45833333333333298</v>
      </c>
    </row>
    <row r="48" spans="1:4" x14ac:dyDescent="0.55000000000000004">
      <c r="A48" t="s">
        <v>64</v>
      </c>
      <c r="B48" s="30" t="s">
        <v>168</v>
      </c>
      <c r="C48" s="10">
        <v>0.20833333333333301</v>
      </c>
      <c r="D48" s="10">
        <v>0.45833333333333298</v>
      </c>
    </row>
    <row r="49" spans="1:4" x14ac:dyDescent="0.55000000000000004">
      <c r="A49" t="s">
        <v>67</v>
      </c>
      <c r="B49" s="30" t="s">
        <v>164</v>
      </c>
      <c r="C49" s="10">
        <v>0.20833333333333301</v>
      </c>
      <c r="D49" s="10">
        <v>0.95833333333333304</v>
      </c>
    </row>
    <row r="50" spans="1:4" x14ac:dyDescent="0.55000000000000004">
      <c r="A50" t="s">
        <v>67</v>
      </c>
      <c r="B50" s="30" t="s">
        <v>165</v>
      </c>
      <c r="C50" s="10">
        <v>4.1666666666666699E-2</v>
      </c>
      <c r="D50" s="10">
        <v>0.70833333333333304</v>
      </c>
    </row>
    <row r="51" spans="1:4" x14ac:dyDescent="0.55000000000000004">
      <c r="A51" t="s">
        <v>67</v>
      </c>
      <c r="B51" s="30" t="s">
        <v>170</v>
      </c>
      <c r="C51" s="10">
        <v>0.45833333333333298</v>
      </c>
      <c r="D51" s="10">
        <v>0.45833333333333298</v>
      </c>
    </row>
    <row r="52" spans="1:4" x14ac:dyDescent="0.55000000000000004">
      <c r="A52" t="s">
        <v>67</v>
      </c>
      <c r="B52" s="30" t="s">
        <v>167</v>
      </c>
      <c r="C52" s="10">
        <v>0.25</v>
      </c>
      <c r="D52" s="10">
        <v>0.83333333333333304</v>
      </c>
    </row>
    <row r="53" spans="1:4" x14ac:dyDescent="0.55000000000000004">
      <c r="A53" t="s">
        <v>67</v>
      </c>
      <c r="B53" s="30" t="s">
        <v>166</v>
      </c>
      <c r="C53" s="10">
        <v>0.29166666666666702</v>
      </c>
      <c r="D53" s="10">
        <v>0.91666666666666696</v>
      </c>
    </row>
    <row r="54" spans="1:4" x14ac:dyDescent="0.55000000000000004">
      <c r="A54" t="s">
        <v>67</v>
      </c>
      <c r="B54" s="30" t="s">
        <v>169</v>
      </c>
      <c r="C54" s="10">
        <v>0.45833333333333298</v>
      </c>
      <c r="D54" s="10">
        <v>0.625</v>
      </c>
    </row>
    <row r="55" spans="1:4" x14ac:dyDescent="0.55000000000000004">
      <c r="A55" t="s">
        <v>67</v>
      </c>
      <c r="B55" s="30" t="s">
        <v>168</v>
      </c>
      <c r="C55" s="10">
        <v>0.20833333333333301</v>
      </c>
      <c r="D55" s="10">
        <v>0.83333333333333304</v>
      </c>
    </row>
    <row r="56" spans="1:4" x14ac:dyDescent="0.55000000000000004">
      <c r="A56" t="s">
        <v>70</v>
      </c>
      <c r="B56" s="30" t="s">
        <v>164</v>
      </c>
      <c r="C56" s="10">
        <v>0.45833333333333298</v>
      </c>
      <c r="D56" s="10">
        <v>0.5</v>
      </c>
    </row>
    <row r="57" spans="1:4" x14ac:dyDescent="0.55000000000000004">
      <c r="A57" t="s">
        <v>70</v>
      </c>
      <c r="B57" s="30" t="s">
        <v>165</v>
      </c>
      <c r="C57" s="10">
        <v>0.25</v>
      </c>
      <c r="D57" s="10">
        <v>0.33333333333333298</v>
      </c>
    </row>
    <row r="58" spans="1:4" x14ac:dyDescent="0.55000000000000004">
      <c r="A58" t="s">
        <v>70</v>
      </c>
      <c r="B58" s="30" t="s">
        <v>170</v>
      </c>
      <c r="C58" s="10">
        <v>0</v>
      </c>
      <c r="D58" s="10">
        <v>0.70833333333333304</v>
      </c>
    </row>
    <row r="59" spans="1:4" x14ac:dyDescent="0.55000000000000004">
      <c r="A59" t="s">
        <v>70</v>
      </c>
      <c r="B59" s="30" t="s">
        <v>167</v>
      </c>
      <c r="C59" s="10">
        <v>0</v>
      </c>
      <c r="D59" s="10">
        <v>0.16666666666666699</v>
      </c>
    </row>
    <row r="60" spans="1:4" x14ac:dyDescent="0.55000000000000004">
      <c r="A60" t="s">
        <v>70</v>
      </c>
      <c r="B60" s="30" t="s">
        <v>166</v>
      </c>
      <c r="C60" s="10">
        <v>8.3333333333333301E-2</v>
      </c>
      <c r="D60" s="10">
        <v>0.95833333333333304</v>
      </c>
    </row>
    <row r="61" spans="1:4" x14ac:dyDescent="0.55000000000000004">
      <c r="A61" t="s">
        <v>70</v>
      </c>
      <c r="B61" s="30" t="s">
        <v>169</v>
      </c>
      <c r="C61" s="10">
        <v>0.5</v>
      </c>
      <c r="D61" s="10">
        <v>0.625</v>
      </c>
    </row>
    <row r="62" spans="1:4" x14ac:dyDescent="0.55000000000000004">
      <c r="A62" t="s">
        <v>70</v>
      </c>
      <c r="B62" s="30" t="s">
        <v>168</v>
      </c>
      <c r="C62" s="10">
        <v>0.20833333333333301</v>
      </c>
      <c r="D62" s="10">
        <v>0.83333333333333304</v>
      </c>
    </row>
    <row r="63" spans="1:4" x14ac:dyDescent="0.55000000000000004">
      <c r="A63" t="s">
        <v>72</v>
      </c>
      <c r="B63" s="30" t="s">
        <v>164</v>
      </c>
      <c r="C63" s="10">
        <v>0.20833333333333301</v>
      </c>
      <c r="D63" s="10">
        <v>0.375</v>
      </c>
    </row>
    <row r="64" spans="1:4" x14ac:dyDescent="0.55000000000000004">
      <c r="A64" t="s">
        <v>72</v>
      </c>
      <c r="B64" s="30" t="s">
        <v>165</v>
      </c>
      <c r="C64" s="10">
        <v>0.33333333333333298</v>
      </c>
      <c r="D64" s="10">
        <v>0.58333333333333304</v>
      </c>
    </row>
    <row r="65" spans="1:4" x14ac:dyDescent="0.55000000000000004">
      <c r="A65" t="s">
        <v>72</v>
      </c>
      <c r="B65" s="30" t="s">
        <v>170</v>
      </c>
      <c r="C65" s="10">
        <v>0.375</v>
      </c>
      <c r="D65" s="10">
        <v>0.83333333333333304</v>
      </c>
    </row>
    <row r="66" spans="1:4" x14ac:dyDescent="0.55000000000000004">
      <c r="A66" t="s">
        <v>72</v>
      </c>
      <c r="B66" s="30" t="s">
        <v>167</v>
      </c>
      <c r="C66" s="10">
        <v>0.45833333333333298</v>
      </c>
      <c r="D66" s="10">
        <v>0.5</v>
      </c>
    </row>
    <row r="67" spans="1:4" x14ac:dyDescent="0.55000000000000004">
      <c r="A67" t="s">
        <v>72</v>
      </c>
      <c r="B67" s="30" t="s">
        <v>166</v>
      </c>
      <c r="C67" s="10">
        <v>0.29166666666666702</v>
      </c>
      <c r="D67" s="10">
        <v>0.83333333333333304</v>
      </c>
    </row>
    <row r="68" spans="1:4" x14ac:dyDescent="0.55000000000000004">
      <c r="A68" t="s">
        <v>72</v>
      </c>
      <c r="B68" s="30" t="s">
        <v>169</v>
      </c>
      <c r="C68" s="10">
        <v>0.5</v>
      </c>
      <c r="D68" s="10">
        <v>0.66666666666666696</v>
      </c>
    </row>
    <row r="69" spans="1:4" x14ac:dyDescent="0.55000000000000004">
      <c r="A69" t="s">
        <v>72</v>
      </c>
      <c r="B69" s="30" t="s">
        <v>168</v>
      </c>
      <c r="C69" s="10">
        <v>0.29166666666666702</v>
      </c>
      <c r="D69" s="10">
        <v>0.66666666666666696</v>
      </c>
    </row>
    <row r="70" spans="1:4" x14ac:dyDescent="0.55000000000000004">
      <c r="A70" t="s">
        <v>75</v>
      </c>
      <c r="B70" s="30" t="s">
        <v>164</v>
      </c>
      <c r="C70" s="10">
        <v>0</v>
      </c>
      <c r="D70" s="10">
        <v>0.33333333333333298</v>
      </c>
    </row>
    <row r="71" spans="1:4" x14ac:dyDescent="0.55000000000000004">
      <c r="A71" t="s">
        <v>75</v>
      </c>
      <c r="B71" s="30" t="s">
        <v>165</v>
      </c>
      <c r="C71" s="10">
        <v>0.5</v>
      </c>
      <c r="D71" s="10">
        <v>0.75</v>
      </c>
    </row>
    <row r="72" spans="1:4" x14ac:dyDescent="0.55000000000000004">
      <c r="A72" t="s">
        <v>75</v>
      </c>
      <c r="B72" s="30" t="s">
        <v>170</v>
      </c>
      <c r="C72" s="10">
        <v>0.29166666666666702</v>
      </c>
      <c r="D72" s="10">
        <v>0.875</v>
      </c>
    </row>
    <row r="73" spans="1:4" x14ac:dyDescent="0.55000000000000004">
      <c r="A73" t="s">
        <v>75</v>
      </c>
      <c r="B73" s="30" t="s">
        <v>167</v>
      </c>
      <c r="C73" s="10">
        <v>0.75</v>
      </c>
      <c r="D73" s="10">
        <v>0.875</v>
      </c>
    </row>
    <row r="74" spans="1:4" x14ac:dyDescent="0.55000000000000004">
      <c r="A74" t="s">
        <v>75</v>
      </c>
      <c r="B74" s="30" t="s">
        <v>166</v>
      </c>
      <c r="C74" s="10">
        <v>0.45833333333333298</v>
      </c>
      <c r="D74" s="10">
        <v>0.875</v>
      </c>
    </row>
    <row r="75" spans="1:4" x14ac:dyDescent="0.55000000000000004">
      <c r="A75" t="s">
        <v>75</v>
      </c>
      <c r="B75" s="30" t="s">
        <v>169</v>
      </c>
      <c r="C75" s="10">
        <v>0.66666666666666696</v>
      </c>
      <c r="D75" s="10">
        <v>0.91666666666666696</v>
      </c>
    </row>
    <row r="76" spans="1:4" x14ac:dyDescent="0.55000000000000004">
      <c r="A76" t="s">
        <v>75</v>
      </c>
      <c r="B76" s="30" t="s">
        <v>168</v>
      </c>
      <c r="C76" s="10">
        <v>0</v>
      </c>
      <c r="D76" s="10">
        <v>0.16666666666666699</v>
      </c>
    </row>
    <row r="77" spans="1:4" x14ac:dyDescent="0.55000000000000004">
      <c r="A77" t="s">
        <v>78</v>
      </c>
      <c r="B77" s="30" t="s">
        <v>164</v>
      </c>
      <c r="C77" s="10">
        <v>0.75</v>
      </c>
      <c r="D77" s="10">
        <v>0.79166666666666696</v>
      </c>
    </row>
    <row r="78" spans="1:4" x14ac:dyDescent="0.55000000000000004">
      <c r="A78" t="s">
        <v>78</v>
      </c>
      <c r="B78" s="30" t="s">
        <v>165</v>
      </c>
      <c r="C78" s="10">
        <v>0.20833333333333301</v>
      </c>
      <c r="D78" s="10">
        <v>0.79166666666666696</v>
      </c>
    </row>
    <row r="79" spans="1:4" x14ac:dyDescent="0.55000000000000004">
      <c r="A79" t="s">
        <v>78</v>
      </c>
      <c r="B79" s="30" t="s">
        <v>170</v>
      </c>
      <c r="C79" s="10">
        <v>4.1666666666666699E-2</v>
      </c>
      <c r="D79" s="10">
        <v>0.91666666666666696</v>
      </c>
    </row>
    <row r="80" spans="1:4" x14ac:dyDescent="0.55000000000000004">
      <c r="A80" t="s">
        <v>78</v>
      </c>
      <c r="B80" s="30" t="s">
        <v>166</v>
      </c>
      <c r="C80" s="10">
        <v>0.20833333333333301</v>
      </c>
      <c r="D80" s="10">
        <v>0.375</v>
      </c>
    </row>
    <row r="81" spans="1:4" x14ac:dyDescent="0.55000000000000004">
      <c r="A81" t="s">
        <v>78</v>
      </c>
      <c r="B81" s="30" t="s">
        <v>169</v>
      </c>
      <c r="C81" s="10">
        <v>4.1666666666666699E-2</v>
      </c>
      <c r="D81" s="10">
        <v>0.20833333333333301</v>
      </c>
    </row>
    <row r="82" spans="1:4" x14ac:dyDescent="0.55000000000000004">
      <c r="A82" t="s">
        <v>78</v>
      </c>
      <c r="B82" s="30" t="s">
        <v>168</v>
      </c>
      <c r="C82" s="10">
        <v>0.70833333333333304</v>
      </c>
      <c r="D82" s="10">
        <v>0.91666666666666696</v>
      </c>
    </row>
    <row r="83" spans="1:4" x14ac:dyDescent="0.55000000000000004">
      <c r="A83" t="s">
        <v>80</v>
      </c>
      <c r="B83" s="30" t="s">
        <v>164</v>
      </c>
      <c r="C83" s="10">
        <v>0.33333333333333298</v>
      </c>
      <c r="D83" s="10">
        <v>0.95833333333333304</v>
      </c>
    </row>
    <row r="84" spans="1:4" x14ac:dyDescent="0.55000000000000004">
      <c r="A84" t="s">
        <v>80</v>
      </c>
      <c r="B84" s="30" t="s">
        <v>170</v>
      </c>
      <c r="C84" s="10">
        <v>0.375</v>
      </c>
      <c r="D84" s="10">
        <v>0.79166666666666696</v>
      </c>
    </row>
    <row r="85" spans="1:4" x14ac:dyDescent="0.55000000000000004">
      <c r="A85" t="s">
        <v>80</v>
      </c>
      <c r="B85" s="30" t="s">
        <v>167</v>
      </c>
      <c r="C85" s="10">
        <v>0.33333333333333298</v>
      </c>
      <c r="D85" s="10">
        <v>0.83333333333333304</v>
      </c>
    </row>
    <row r="86" spans="1:4" x14ac:dyDescent="0.55000000000000004">
      <c r="A86" t="s">
        <v>80</v>
      </c>
      <c r="B86" s="30" t="s">
        <v>166</v>
      </c>
      <c r="C86" s="10">
        <v>0.25</v>
      </c>
      <c r="D86" s="10">
        <v>0.45833333333333298</v>
      </c>
    </row>
    <row r="87" spans="1:4" x14ac:dyDescent="0.55000000000000004">
      <c r="A87" t="s">
        <v>80</v>
      </c>
      <c r="B87" s="30" t="s">
        <v>169</v>
      </c>
      <c r="C87" s="10">
        <v>0.45833333333333298</v>
      </c>
      <c r="D87" s="10">
        <v>0.83333333333333304</v>
      </c>
    </row>
    <row r="88" spans="1:4" x14ac:dyDescent="0.55000000000000004">
      <c r="A88" t="s">
        <v>82</v>
      </c>
      <c r="B88" s="30" t="s">
        <v>164</v>
      </c>
      <c r="C88" s="10">
        <v>0.625</v>
      </c>
      <c r="D88" s="10">
        <v>0.70833333333333304</v>
      </c>
    </row>
    <row r="89" spans="1:4" x14ac:dyDescent="0.55000000000000004">
      <c r="A89" t="s">
        <v>82</v>
      </c>
      <c r="B89" s="30" t="s">
        <v>165</v>
      </c>
      <c r="C89" s="10">
        <v>0.58333333333333304</v>
      </c>
      <c r="D89" s="10">
        <v>0.79166666666666696</v>
      </c>
    </row>
    <row r="90" spans="1:4" x14ac:dyDescent="0.55000000000000004">
      <c r="A90" t="s">
        <v>82</v>
      </c>
      <c r="B90" s="30" t="s">
        <v>170</v>
      </c>
      <c r="C90" s="10">
        <v>0.375</v>
      </c>
      <c r="D90" s="10">
        <v>0.95833333333333304</v>
      </c>
    </row>
    <row r="91" spans="1:4" x14ac:dyDescent="0.55000000000000004">
      <c r="A91" t="s">
        <v>82</v>
      </c>
      <c r="B91" s="30" t="s">
        <v>167</v>
      </c>
      <c r="C91" s="10">
        <v>8.3333333333333301E-2</v>
      </c>
      <c r="D91" s="10">
        <v>0.5</v>
      </c>
    </row>
    <row r="92" spans="1:4" x14ac:dyDescent="0.55000000000000004">
      <c r="A92" t="s">
        <v>82</v>
      </c>
      <c r="B92" s="30" t="s">
        <v>168</v>
      </c>
      <c r="C92" s="10">
        <v>0.54166666666666696</v>
      </c>
      <c r="D92" s="10">
        <v>0.875</v>
      </c>
    </row>
    <row r="93" spans="1:4" x14ac:dyDescent="0.55000000000000004">
      <c r="A93" t="s">
        <v>84</v>
      </c>
      <c r="B93" s="30" t="s">
        <v>164</v>
      </c>
      <c r="C93" s="10">
        <v>8.3333333333333301E-2</v>
      </c>
      <c r="D93" s="10">
        <v>0.45833333333333298</v>
      </c>
    </row>
    <row r="94" spans="1:4" x14ac:dyDescent="0.55000000000000004">
      <c r="A94" t="s">
        <v>84</v>
      </c>
      <c r="B94" s="30" t="s">
        <v>165</v>
      </c>
      <c r="C94" s="10">
        <v>0.25</v>
      </c>
      <c r="D94" s="10">
        <v>0.95833333333333304</v>
      </c>
    </row>
    <row r="95" spans="1:4" x14ac:dyDescent="0.55000000000000004">
      <c r="A95" t="s">
        <v>84</v>
      </c>
      <c r="B95" s="30" t="s">
        <v>170</v>
      </c>
      <c r="C95" s="10">
        <v>0.25</v>
      </c>
      <c r="D95" s="10">
        <v>0.33333333333333298</v>
      </c>
    </row>
    <row r="96" spans="1:4" x14ac:dyDescent="0.55000000000000004">
      <c r="A96" t="s">
        <v>84</v>
      </c>
      <c r="B96" s="30" t="s">
        <v>167</v>
      </c>
      <c r="C96" s="10">
        <v>0.5</v>
      </c>
      <c r="D96" s="10">
        <v>0.625</v>
      </c>
    </row>
    <row r="97" spans="1:4" x14ac:dyDescent="0.55000000000000004">
      <c r="A97" t="s">
        <v>84</v>
      </c>
      <c r="B97" s="30" t="s">
        <v>169</v>
      </c>
      <c r="C97" s="10">
        <v>0.54166666666666696</v>
      </c>
      <c r="D97" s="10">
        <v>0.66666666666666696</v>
      </c>
    </row>
    <row r="98" spans="1:4" x14ac:dyDescent="0.55000000000000004">
      <c r="A98" t="s">
        <v>84</v>
      </c>
      <c r="B98" s="30" t="s">
        <v>168</v>
      </c>
      <c r="C98" s="10">
        <v>0.625</v>
      </c>
      <c r="D98" s="10">
        <v>0.91666666666666696</v>
      </c>
    </row>
    <row r="99" spans="1:4" x14ac:dyDescent="0.55000000000000004">
      <c r="A99" t="s">
        <v>86</v>
      </c>
      <c r="B99" s="30" t="s">
        <v>165</v>
      </c>
      <c r="C99" s="10">
        <v>8.3333333333333301E-2</v>
      </c>
      <c r="D99" s="10">
        <v>0.83333333333333304</v>
      </c>
    </row>
    <row r="100" spans="1:4" x14ac:dyDescent="0.55000000000000004">
      <c r="A100" t="s">
        <v>86</v>
      </c>
      <c r="B100" s="30" t="s">
        <v>170</v>
      </c>
      <c r="C100" s="10">
        <v>4.1666666666666699E-2</v>
      </c>
      <c r="D100" s="10">
        <v>0.16666666666666699</v>
      </c>
    </row>
    <row r="101" spans="1:4" x14ac:dyDescent="0.55000000000000004">
      <c r="A101" t="s">
        <v>86</v>
      </c>
      <c r="B101" s="30" t="s">
        <v>167</v>
      </c>
      <c r="C101" s="10">
        <v>0.25</v>
      </c>
      <c r="D101" s="10">
        <v>0.58333333333333304</v>
      </c>
    </row>
    <row r="102" spans="1:4" x14ac:dyDescent="0.55000000000000004">
      <c r="A102" t="s">
        <v>86</v>
      </c>
      <c r="B102" s="30" t="s">
        <v>166</v>
      </c>
      <c r="C102" s="10">
        <v>0.375</v>
      </c>
      <c r="D102" s="10">
        <v>0.83333333333333304</v>
      </c>
    </row>
    <row r="103" spans="1:4" x14ac:dyDescent="0.55000000000000004">
      <c r="A103" t="s">
        <v>86</v>
      </c>
      <c r="B103" s="30" t="s">
        <v>169</v>
      </c>
      <c r="C103" s="10">
        <v>0.125</v>
      </c>
      <c r="D103" s="10">
        <v>0.95833333333333304</v>
      </c>
    </row>
    <row r="104" spans="1:4" x14ac:dyDescent="0.55000000000000004">
      <c r="A104" t="s">
        <v>89</v>
      </c>
      <c r="B104" s="30" t="s">
        <v>164</v>
      </c>
      <c r="C104" s="10">
        <v>8.3333333333333301E-2</v>
      </c>
      <c r="D104" s="10">
        <v>0.70833333333333304</v>
      </c>
    </row>
    <row r="105" spans="1:4" x14ac:dyDescent="0.55000000000000004">
      <c r="A105" t="s">
        <v>89</v>
      </c>
      <c r="B105" s="30" t="s">
        <v>165</v>
      </c>
      <c r="C105" s="10">
        <v>0.20833333333333301</v>
      </c>
      <c r="D105" s="10">
        <v>0.25</v>
      </c>
    </row>
    <row r="106" spans="1:4" x14ac:dyDescent="0.55000000000000004">
      <c r="A106" t="s">
        <v>89</v>
      </c>
      <c r="B106" s="30" t="s">
        <v>167</v>
      </c>
      <c r="C106" s="10">
        <v>0.375</v>
      </c>
      <c r="D106" s="10">
        <v>0.625</v>
      </c>
    </row>
    <row r="107" spans="1:4" x14ac:dyDescent="0.55000000000000004">
      <c r="A107" t="s">
        <v>89</v>
      </c>
      <c r="B107" s="30" t="s">
        <v>166</v>
      </c>
      <c r="C107" s="10">
        <v>0.75</v>
      </c>
      <c r="D107" s="10">
        <v>0.875</v>
      </c>
    </row>
    <row r="108" spans="1:4" x14ac:dyDescent="0.55000000000000004">
      <c r="A108" t="s">
        <v>89</v>
      </c>
      <c r="B108" s="30" t="s">
        <v>169</v>
      </c>
      <c r="C108" s="10">
        <v>0.5</v>
      </c>
      <c r="D108" s="10">
        <v>0.5</v>
      </c>
    </row>
    <row r="109" spans="1:4" x14ac:dyDescent="0.55000000000000004">
      <c r="A109" t="s">
        <v>89</v>
      </c>
      <c r="B109" s="30" t="s">
        <v>168</v>
      </c>
      <c r="C109" s="10">
        <v>0.125</v>
      </c>
      <c r="D109" s="10">
        <v>0.83333333333333304</v>
      </c>
    </row>
    <row r="110" spans="1:4" x14ac:dyDescent="0.55000000000000004">
      <c r="A110" t="s">
        <v>91</v>
      </c>
      <c r="B110" s="30" t="s">
        <v>164</v>
      </c>
      <c r="C110" s="10">
        <v>0.54166666666666696</v>
      </c>
      <c r="D110" s="10">
        <v>0.95833333333333304</v>
      </c>
    </row>
    <row r="111" spans="1:4" x14ac:dyDescent="0.55000000000000004">
      <c r="A111" t="s">
        <v>91</v>
      </c>
      <c r="B111" s="30" t="s">
        <v>165</v>
      </c>
      <c r="C111" s="10">
        <v>0.29166666666666702</v>
      </c>
      <c r="D111" s="10">
        <v>0.875</v>
      </c>
    </row>
    <row r="112" spans="1:4" x14ac:dyDescent="0.55000000000000004">
      <c r="A112" t="s">
        <v>91</v>
      </c>
      <c r="B112" s="30" t="s">
        <v>170</v>
      </c>
      <c r="C112" s="10">
        <v>0.20833333333333301</v>
      </c>
      <c r="D112" s="10">
        <v>0.875</v>
      </c>
    </row>
    <row r="113" spans="1:4" x14ac:dyDescent="0.55000000000000004">
      <c r="A113" t="s">
        <v>91</v>
      </c>
      <c r="B113" s="30" t="s">
        <v>167</v>
      </c>
      <c r="C113" s="10">
        <v>8.3333333333333301E-2</v>
      </c>
      <c r="D113" s="10">
        <v>0.75</v>
      </c>
    </row>
    <row r="114" spans="1:4" x14ac:dyDescent="0.55000000000000004">
      <c r="A114" t="s">
        <v>91</v>
      </c>
      <c r="B114" s="30" t="s">
        <v>166</v>
      </c>
      <c r="C114" s="10">
        <v>4.1666666666666699E-2</v>
      </c>
      <c r="D114" s="10">
        <v>0.54166666666666696</v>
      </c>
    </row>
    <row r="115" spans="1:4" x14ac:dyDescent="0.55000000000000004">
      <c r="A115" t="s">
        <v>91</v>
      </c>
      <c r="B115" s="30" t="s">
        <v>169</v>
      </c>
      <c r="C115" s="10">
        <v>0.66666666666666696</v>
      </c>
      <c r="D115" s="10">
        <v>0.83333333333333304</v>
      </c>
    </row>
    <row r="116" spans="1:4" x14ac:dyDescent="0.55000000000000004">
      <c r="A116" t="s">
        <v>91</v>
      </c>
      <c r="B116" s="30" t="s">
        <v>168</v>
      </c>
      <c r="C116" s="10">
        <v>0.54166666666666696</v>
      </c>
      <c r="D116" s="10">
        <v>0.875</v>
      </c>
    </row>
    <row r="117" spans="1:4" x14ac:dyDescent="0.55000000000000004">
      <c r="A117" t="s">
        <v>94</v>
      </c>
      <c r="B117" s="30" t="s">
        <v>165</v>
      </c>
      <c r="C117" s="10">
        <v>0.29166666666666702</v>
      </c>
      <c r="D117" s="10">
        <v>0.33333333333333298</v>
      </c>
    </row>
    <row r="118" spans="1:4" x14ac:dyDescent="0.55000000000000004">
      <c r="A118" t="s">
        <v>94</v>
      </c>
      <c r="B118" s="30" t="s">
        <v>170</v>
      </c>
      <c r="C118" s="10">
        <v>0.58333333333333304</v>
      </c>
      <c r="D118" s="10">
        <v>0.58333333333333304</v>
      </c>
    </row>
    <row r="119" spans="1:4" x14ac:dyDescent="0.55000000000000004">
      <c r="A119" t="s">
        <v>94</v>
      </c>
      <c r="B119" s="30" t="s">
        <v>167</v>
      </c>
      <c r="C119" s="10">
        <v>0.33333333333333298</v>
      </c>
      <c r="D119" s="10">
        <v>0.95833333333333304</v>
      </c>
    </row>
    <row r="120" spans="1:4" x14ac:dyDescent="0.55000000000000004">
      <c r="A120" t="s">
        <v>94</v>
      </c>
      <c r="B120" s="30" t="s">
        <v>166</v>
      </c>
      <c r="C120" s="10">
        <v>0.33333333333333298</v>
      </c>
      <c r="D120" s="10">
        <v>0.58333333333333304</v>
      </c>
    </row>
    <row r="121" spans="1:4" x14ac:dyDescent="0.55000000000000004">
      <c r="A121" t="s">
        <v>94</v>
      </c>
      <c r="B121" s="30" t="s">
        <v>169</v>
      </c>
      <c r="C121" s="10">
        <v>0.58333333333333304</v>
      </c>
      <c r="D121" s="10">
        <v>0.625</v>
      </c>
    </row>
    <row r="122" spans="1:4" x14ac:dyDescent="0.55000000000000004">
      <c r="A122" t="s">
        <v>97</v>
      </c>
      <c r="B122" s="30" t="s">
        <v>164</v>
      </c>
      <c r="C122" s="10">
        <v>0.45833333333333298</v>
      </c>
      <c r="D122" s="10">
        <v>0.70833333333333304</v>
      </c>
    </row>
    <row r="123" spans="1:4" x14ac:dyDescent="0.55000000000000004">
      <c r="A123" t="s">
        <v>97</v>
      </c>
      <c r="B123" s="30" t="s">
        <v>165</v>
      </c>
      <c r="C123" s="10">
        <v>0.20833333333333301</v>
      </c>
      <c r="D123" s="10">
        <v>0.79166666666666696</v>
      </c>
    </row>
    <row r="124" spans="1:4" x14ac:dyDescent="0.55000000000000004">
      <c r="A124" t="s">
        <v>97</v>
      </c>
      <c r="B124" s="30" t="s">
        <v>170</v>
      </c>
      <c r="C124" s="10">
        <v>0.83333333333333304</v>
      </c>
      <c r="D124" s="10">
        <v>0.875</v>
      </c>
    </row>
    <row r="125" spans="1:4" x14ac:dyDescent="0.55000000000000004">
      <c r="A125" t="s">
        <v>97</v>
      </c>
      <c r="B125" s="30" t="s">
        <v>167</v>
      </c>
      <c r="C125" s="10">
        <v>8.3333333333333301E-2</v>
      </c>
      <c r="D125" s="10">
        <v>0.16666666666666699</v>
      </c>
    </row>
    <row r="126" spans="1:4" x14ac:dyDescent="0.55000000000000004">
      <c r="A126" t="s">
        <v>97</v>
      </c>
      <c r="B126" s="30" t="s">
        <v>169</v>
      </c>
      <c r="C126" s="10">
        <v>0.41666666666666702</v>
      </c>
      <c r="D126" s="10">
        <v>0.58333333333333304</v>
      </c>
    </row>
    <row r="127" spans="1:4" x14ac:dyDescent="0.55000000000000004">
      <c r="A127" t="s">
        <v>97</v>
      </c>
      <c r="B127" s="30" t="s">
        <v>168</v>
      </c>
      <c r="C127" s="10">
        <v>0</v>
      </c>
      <c r="D127" s="10">
        <v>0.20833333333333301</v>
      </c>
    </row>
    <row r="128" spans="1:4" x14ac:dyDescent="0.55000000000000004">
      <c r="A128" t="s">
        <v>100</v>
      </c>
      <c r="B128" s="30" t="s">
        <v>164</v>
      </c>
      <c r="C128" s="10">
        <v>8.3333333333333301E-2</v>
      </c>
      <c r="D128" s="10">
        <v>0.75</v>
      </c>
    </row>
    <row r="129" spans="1:4" x14ac:dyDescent="0.55000000000000004">
      <c r="A129" t="s">
        <v>100</v>
      </c>
      <c r="B129" s="30" t="s">
        <v>165</v>
      </c>
      <c r="C129" s="10">
        <v>4.1666666666666699E-2</v>
      </c>
      <c r="D129" s="10">
        <v>0.66666666666666696</v>
      </c>
    </row>
    <row r="130" spans="1:4" x14ac:dyDescent="0.55000000000000004">
      <c r="A130" t="s">
        <v>100</v>
      </c>
      <c r="B130" s="30" t="s">
        <v>170</v>
      </c>
      <c r="C130" s="10">
        <v>0.375</v>
      </c>
      <c r="D130" s="10">
        <v>0.41666666666666702</v>
      </c>
    </row>
    <row r="131" spans="1:4" x14ac:dyDescent="0.55000000000000004">
      <c r="A131" t="s">
        <v>100</v>
      </c>
      <c r="B131" s="30" t="s">
        <v>167</v>
      </c>
      <c r="C131" s="10">
        <v>0.20833333333333301</v>
      </c>
      <c r="D131" s="10">
        <v>0.95833333333333304</v>
      </c>
    </row>
    <row r="132" spans="1:4" x14ac:dyDescent="0.55000000000000004">
      <c r="A132" t="s">
        <v>100</v>
      </c>
      <c r="B132" s="30" t="s">
        <v>166</v>
      </c>
      <c r="C132" s="10">
        <v>4.1666666666666699E-2</v>
      </c>
      <c r="D132" s="10">
        <v>0.25</v>
      </c>
    </row>
    <row r="133" spans="1:4" x14ac:dyDescent="0.55000000000000004">
      <c r="A133" t="s">
        <v>100</v>
      </c>
      <c r="B133" s="30" t="s">
        <v>169</v>
      </c>
      <c r="C133" s="10">
        <v>0.375</v>
      </c>
      <c r="D133" s="10">
        <v>0.75</v>
      </c>
    </row>
    <row r="134" spans="1:4" x14ac:dyDescent="0.55000000000000004">
      <c r="A134" t="s">
        <v>100</v>
      </c>
      <c r="B134" s="30" t="s">
        <v>168</v>
      </c>
      <c r="C134" s="10">
        <v>0.16666666666666699</v>
      </c>
      <c r="D134" s="10">
        <v>0.20833333333333301</v>
      </c>
    </row>
    <row r="135" spans="1:4" x14ac:dyDescent="0.55000000000000004">
      <c r="A135" t="s">
        <v>102</v>
      </c>
      <c r="B135" s="30" t="s">
        <v>164</v>
      </c>
      <c r="C135" s="10">
        <v>0.20833333333333301</v>
      </c>
      <c r="D135" s="10">
        <v>0.25</v>
      </c>
    </row>
    <row r="136" spans="1:4" x14ac:dyDescent="0.55000000000000004">
      <c r="A136" t="s">
        <v>102</v>
      </c>
      <c r="B136" s="30" t="s">
        <v>170</v>
      </c>
      <c r="C136" s="10">
        <v>0.66666666666666696</v>
      </c>
      <c r="D136" s="10">
        <v>0.91666666666666696</v>
      </c>
    </row>
    <row r="137" spans="1:4" x14ac:dyDescent="0.55000000000000004">
      <c r="A137" t="s">
        <v>102</v>
      </c>
      <c r="B137" s="30" t="s">
        <v>167</v>
      </c>
      <c r="C137" s="10">
        <v>0.25</v>
      </c>
      <c r="D137" s="10">
        <v>0.29166666666666702</v>
      </c>
    </row>
    <row r="138" spans="1:4" x14ac:dyDescent="0.55000000000000004">
      <c r="A138" t="s">
        <v>102</v>
      </c>
      <c r="B138" s="30" t="s">
        <v>166</v>
      </c>
      <c r="C138" s="10">
        <v>0</v>
      </c>
      <c r="D138" s="10">
        <v>0.33333333333333298</v>
      </c>
    </row>
    <row r="139" spans="1:4" x14ac:dyDescent="0.55000000000000004">
      <c r="A139" t="s">
        <v>102</v>
      </c>
      <c r="B139" s="30" t="s">
        <v>169</v>
      </c>
      <c r="C139" s="10">
        <v>0.66666666666666696</v>
      </c>
      <c r="D139" s="10">
        <v>0.875</v>
      </c>
    </row>
    <row r="140" spans="1:4" x14ac:dyDescent="0.55000000000000004">
      <c r="A140" t="s">
        <v>102</v>
      </c>
      <c r="B140" s="30" t="s">
        <v>168</v>
      </c>
      <c r="C140" s="10">
        <v>0.45833333333333298</v>
      </c>
      <c r="D140" s="10">
        <v>0.625</v>
      </c>
    </row>
    <row r="141" spans="1:4" x14ac:dyDescent="0.55000000000000004">
      <c r="A141" t="s">
        <v>104</v>
      </c>
      <c r="B141" s="30" t="s">
        <v>164</v>
      </c>
      <c r="C141" s="10">
        <v>0</v>
      </c>
      <c r="D141" s="10">
        <v>4.1666666666666699E-2</v>
      </c>
    </row>
    <row r="142" spans="1:4" x14ac:dyDescent="0.55000000000000004">
      <c r="A142" t="s">
        <v>104</v>
      </c>
      <c r="B142" s="30" t="s">
        <v>165</v>
      </c>
      <c r="C142" s="10">
        <v>0.375</v>
      </c>
      <c r="D142" s="10">
        <v>0.66666666666666696</v>
      </c>
    </row>
    <row r="143" spans="1:4" x14ac:dyDescent="0.55000000000000004">
      <c r="A143" t="s">
        <v>104</v>
      </c>
      <c r="B143" s="30" t="s">
        <v>170</v>
      </c>
      <c r="C143" s="10">
        <v>0.625</v>
      </c>
      <c r="D143" s="10">
        <v>0.625</v>
      </c>
    </row>
    <row r="144" spans="1:4" x14ac:dyDescent="0.55000000000000004">
      <c r="A144" t="s">
        <v>104</v>
      </c>
      <c r="B144" s="30" t="s">
        <v>166</v>
      </c>
      <c r="C144" s="10">
        <v>4.1666666666666699E-2</v>
      </c>
      <c r="D144" s="10">
        <v>0.20833333333333301</v>
      </c>
    </row>
    <row r="145" spans="1:4" x14ac:dyDescent="0.55000000000000004">
      <c r="A145" t="s">
        <v>104</v>
      </c>
      <c r="B145" s="30" t="s">
        <v>169</v>
      </c>
      <c r="C145" s="10">
        <v>0.25</v>
      </c>
      <c r="D145" s="10">
        <v>0.5</v>
      </c>
    </row>
    <row r="146" spans="1:4" x14ac:dyDescent="0.55000000000000004">
      <c r="A146" t="s">
        <v>104</v>
      </c>
      <c r="B146" s="30" t="s">
        <v>168</v>
      </c>
      <c r="C146" s="10">
        <v>0</v>
      </c>
      <c r="D146" s="10">
        <v>4.1666666666666699E-2</v>
      </c>
    </row>
    <row r="147" spans="1:4" x14ac:dyDescent="0.55000000000000004">
      <c r="A147" t="s">
        <v>107</v>
      </c>
      <c r="B147" s="30" t="s">
        <v>164</v>
      </c>
      <c r="C147" s="10">
        <v>0</v>
      </c>
      <c r="D147" s="10">
        <v>0</v>
      </c>
    </row>
    <row r="148" spans="1:4" x14ac:dyDescent="0.55000000000000004">
      <c r="A148" t="s">
        <v>107</v>
      </c>
      <c r="B148" s="30" t="s">
        <v>165</v>
      </c>
      <c r="C148" s="10">
        <v>0.70833333333333304</v>
      </c>
      <c r="D148" s="10">
        <v>0.95833333333333304</v>
      </c>
    </row>
    <row r="149" spans="1:4" x14ac:dyDescent="0.55000000000000004">
      <c r="A149" t="s">
        <v>107</v>
      </c>
      <c r="B149" s="30" t="s">
        <v>167</v>
      </c>
      <c r="C149" s="10">
        <v>8.3333333333333301E-2</v>
      </c>
      <c r="D149" s="10">
        <v>0.79166666666666696</v>
      </c>
    </row>
    <row r="150" spans="1:4" x14ac:dyDescent="0.55000000000000004">
      <c r="A150" t="s">
        <v>107</v>
      </c>
      <c r="B150" s="30" t="s">
        <v>166</v>
      </c>
      <c r="C150" s="10">
        <v>4.1666666666666699E-2</v>
      </c>
      <c r="D150" s="10">
        <v>8.3333333333333301E-2</v>
      </c>
    </row>
    <row r="151" spans="1:4" x14ac:dyDescent="0.55000000000000004">
      <c r="A151" t="s">
        <v>107</v>
      </c>
      <c r="B151" s="30" t="s">
        <v>169</v>
      </c>
      <c r="C151" s="10">
        <v>8.3333333333333301E-2</v>
      </c>
      <c r="D151" s="10">
        <v>0.375</v>
      </c>
    </row>
    <row r="152" spans="1:4" x14ac:dyDescent="0.55000000000000004">
      <c r="A152" t="s">
        <v>109</v>
      </c>
      <c r="B152" s="30" t="s">
        <v>164</v>
      </c>
      <c r="C152" s="10">
        <v>0.58333333333333304</v>
      </c>
      <c r="D152" s="10">
        <v>0.66666666666666696</v>
      </c>
    </row>
    <row r="153" spans="1:4" x14ac:dyDescent="0.55000000000000004">
      <c r="A153" t="s">
        <v>109</v>
      </c>
      <c r="B153" s="30" t="s">
        <v>165</v>
      </c>
      <c r="C153" s="10">
        <v>4.1666666666666699E-2</v>
      </c>
      <c r="D153" s="10">
        <v>0.75</v>
      </c>
    </row>
    <row r="154" spans="1:4" x14ac:dyDescent="0.55000000000000004">
      <c r="A154" t="s">
        <v>109</v>
      </c>
      <c r="B154" s="30" t="s">
        <v>167</v>
      </c>
      <c r="C154" s="10">
        <v>0.25</v>
      </c>
      <c r="D154" s="10">
        <v>0.66666666666666696</v>
      </c>
    </row>
    <row r="155" spans="1:4" x14ac:dyDescent="0.55000000000000004">
      <c r="A155" t="s">
        <v>109</v>
      </c>
      <c r="B155" s="30" t="s">
        <v>166</v>
      </c>
      <c r="C155" s="10">
        <v>0.16666666666666699</v>
      </c>
      <c r="D155" s="10">
        <v>0.41666666666666702</v>
      </c>
    </row>
    <row r="156" spans="1:4" x14ac:dyDescent="0.55000000000000004">
      <c r="A156" t="s">
        <v>109</v>
      </c>
      <c r="B156" s="30" t="s">
        <v>169</v>
      </c>
      <c r="C156" s="10">
        <v>0.29166666666666702</v>
      </c>
      <c r="D156" s="10">
        <v>0.58333333333333304</v>
      </c>
    </row>
    <row r="157" spans="1:4" x14ac:dyDescent="0.55000000000000004">
      <c r="A157" t="s">
        <v>109</v>
      </c>
      <c r="B157" s="30" t="s">
        <v>168</v>
      </c>
      <c r="C157" s="10">
        <v>0.83333333333333304</v>
      </c>
      <c r="D157" s="10">
        <v>0.91666666666666696</v>
      </c>
    </row>
    <row r="158" spans="1:4" x14ac:dyDescent="0.55000000000000004">
      <c r="A158" t="s">
        <v>112</v>
      </c>
      <c r="B158" s="30" t="s">
        <v>164</v>
      </c>
      <c r="C158" s="10">
        <v>0</v>
      </c>
      <c r="D158" s="10">
        <v>0.54166666666666696</v>
      </c>
    </row>
    <row r="159" spans="1:4" x14ac:dyDescent="0.55000000000000004">
      <c r="A159" t="s">
        <v>112</v>
      </c>
      <c r="B159" s="30" t="s">
        <v>165</v>
      </c>
      <c r="C159" s="10">
        <v>0.41666666666666702</v>
      </c>
      <c r="D159" s="10">
        <v>0.75</v>
      </c>
    </row>
    <row r="160" spans="1:4" x14ac:dyDescent="0.55000000000000004">
      <c r="A160" t="s">
        <v>112</v>
      </c>
      <c r="B160" s="30" t="s">
        <v>167</v>
      </c>
      <c r="C160" s="10">
        <v>0.5</v>
      </c>
      <c r="D160" s="10">
        <v>0.54166666666666696</v>
      </c>
    </row>
    <row r="161" spans="1:4" x14ac:dyDescent="0.55000000000000004">
      <c r="A161" t="s">
        <v>112</v>
      </c>
      <c r="B161" s="30" t="s">
        <v>166</v>
      </c>
      <c r="C161" s="10">
        <v>0.83333333333333304</v>
      </c>
      <c r="D161" s="10">
        <v>0.95833333333333304</v>
      </c>
    </row>
    <row r="162" spans="1:4" x14ac:dyDescent="0.55000000000000004">
      <c r="A162" t="s">
        <v>112</v>
      </c>
      <c r="B162" s="30" t="s">
        <v>169</v>
      </c>
      <c r="C162" s="10">
        <v>0.125</v>
      </c>
      <c r="D162" s="10">
        <v>0.45833333333333298</v>
      </c>
    </row>
    <row r="163" spans="1:4" x14ac:dyDescent="0.55000000000000004">
      <c r="A163" t="s">
        <v>112</v>
      </c>
      <c r="B163" s="30" t="s">
        <v>168</v>
      </c>
      <c r="C163" s="10">
        <v>0.375</v>
      </c>
      <c r="D163" s="10">
        <v>0.70833333333333304</v>
      </c>
    </row>
    <row r="164" spans="1:4" x14ac:dyDescent="0.55000000000000004">
      <c r="A164" t="s">
        <v>114</v>
      </c>
      <c r="B164" s="30" t="s">
        <v>164</v>
      </c>
      <c r="C164" s="10">
        <v>0.29166666666666702</v>
      </c>
      <c r="D164" s="10">
        <v>0.91666666666666696</v>
      </c>
    </row>
    <row r="165" spans="1:4" x14ac:dyDescent="0.55000000000000004">
      <c r="A165" t="s">
        <v>114</v>
      </c>
      <c r="B165" s="30" t="s">
        <v>165</v>
      </c>
      <c r="C165" s="10">
        <v>0.58333333333333304</v>
      </c>
      <c r="D165" s="10">
        <v>0.625</v>
      </c>
    </row>
    <row r="166" spans="1:4" x14ac:dyDescent="0.55000000000000004">
      <c r="A166" t="s">
        <v>114</v>
      </c>
      <c r="B166" s="30" t="s">
        <v>170</v>
      </c>
      <c r="C166" s="10">
        <v>0.29166666666666702</v>
      </c>
      <c r="D166" s="10">
        <v>0.58333333333333304</v>
      </c>
    </row>
    <row r="167" spans="1:4" x14ac:dyDescent="0.55000000000000004">
      <c r="A167" t="s">
        <v>114</v>
      </c>
      <c r="B167" s="30" t="s">
        <v>167</v>
      </c>
      <c r="C167" s="10">
        <v>0.16666666666666699</v>
      </c>
      <c r="D167" s="10">
        <v>0.79166666666666696</v>
      </c>
    </row>
    <row r="168" spans="1:4" x14ac:dyDescent="0.55000000000000004">
      <c r="A168" t="s">
        <v>114</v>
      </c>
      <c r="B168" s="30" t="s">
        <v>166</v>
      </c>
      <c r="C168" s="10">
        <v>0.20833333333333301</v>
      </c>
      <c r="D168" s="10">
        <v>0.875</v>
      </c>
    </row>
    <row r="169" spans="1:4" x14ac:dyDescent="0.55000000000000004">
      <c r="A169" t="s">
        <v>114</v>
      </c>
      <c r="B169" s="30" t="s">
        <v>169</v>
      </c>
      <c r="C169" s="10">
        <v>0.375</v>
      </c>
      <c r="D169" s="10">
        <v>0.58333333333333304</v>
      </c>
    </row>
    <row r="170" spans="1:4" x14ac:dyDescent="0.55000000000000004">
      <c r="A170" t="s">
        <v>116</v>
      </c>
      <c r="B170" s="30" t="s">
        <v>164</v>
      </c>
      <c r="C170" s="10">
        <v>0.70833333333333304</v>
      </c>
      <c r="D170" s="10">
        <v>0.83333333333333304</v>
      </c>
    </row>
    <row r="171" spans="1:4" x14ac:dyDescent="0.55000000000000004">
      <c r="A171" t="s">
        <v>116</v>
      </c>
      <c r="B171" s="30" t="s">
        <v>165</v>
      </c>
      <c r="C171" s="10">
        <v>0.16666666666666699</v>
      </c>
      <c r="D171" s="10">
        <v>0.45833333333333298</v>
      </c>
    </row>
    <row r="172" spans="1:4" x14ac:dyDescent="0.55000000000000004">
      <c r="A172" t="s">
        <v>116</v>
      </c>
      <c r="B172" s="30" t="s">
        <v>170</v>
      </c>
      <c r="C172" s="10">
        <v>0.33333333333333298</v>
      </c>
      <c r="D172" s="10">
        <v>0.45833333333333298</v>
      </c>
    </row>
    <row r="173" spans="1:4" x14ac:dyDescent="0.55000000000000004">
      <c r="A173" t="s">
        <v>116</v>
      </c>
      <c r="B173" s="30" t="s">
        <v>166</v>
      </c>
      <c r="C173" s="10">
        <v>8.3333333333333301E-2</v>
      </c>
      <c r="D173" s="10">
        <v>0.95833333333333304</v>
      </c>
    </row>
    <row r="174" spans="1:4" x14ac:dyDescent="0.55000000000000004">
      <c r="A174" t="s">
        <v>116</v>
      </c>
      <c r="B174" s="30" t="s">
        <v>169</v>
      </c>
      <c r="C174" s="10">
        <v>0.54166666666666696</v>
      </c>
      <c r="D174" s="10">
        <v>0.875</v>
      </c>
    </row>
    <row r="175" spans="1:4" x14ac:dyDescent="0.55000000000000004">
      <c r="A175" t="s">
        <v>116</v>
      </c>
      <c r="B175" s="30" t="s">
        <v>168</v>
      </c>
      <c r="C175" s="10">
        <v>0.66666666666666696</v>
      </c>
      <c r="D175" s="10">
        <v>0.75</v>
      </c>
    </row>
    <row r="176" spans="1:4" x14ac:dyDescent="0.55000000000000004">
      <c r="A176" t="s">
        <v>118</v>
      </c>
      <c r="B176" s="30" t="s">
        <v>164</v>
      </c>
      <c r="C176" s="10">
        <v>0.66666666666666696</v>
      </c>
      <c r="D176" s="10">
        <v>0.79166666666666696</v>
      </c>
    </row>
    <row r="177" spans="1:4" x14ac:dyDescent="0.55000000000000004">
      <c r="A177" t="s">
        <v>118</v>
      </c>
      <c r="B177" s="30" t="s">
        <v>165</v>
      </c>
      <c r="C177" s="10">
        <v>0.33333333333333298</v>
      </c>
      <c r="D177" s="10">
        <v>0.625</v>
      </c>
    </row>
    <row r="178" spans="1:4" x14ac:dyDescent="0.55000000000000004">
      <c r="A178" t="s">
        <v>118</v>
      </c>
      <c r="B178" s="30" t="s">
        <v>170</v>
      </c>
      <c r="C178" s="10">
        <v>0.54166666666666696</v>
      </c>
      <c r="D178" s="10">
        <v>0.95833333333333304</v>
      </c>
    </row>
    <row r="179" spans="1:4" x14ac:dyDescent="0.55000000000000004">
      <c r="A179" t="s">
        <v>118</v>
      </c>
      <c r="B179" s="30" t="s">
        <v>167</v>
      </c>
      <c r="C179" s="10">
        <v>0.25</v>
      </c>
      <c r="D179" s="10">
        <v>0.375</v>
      </c>
    </row>
    <row r="180" spans="1:4" x14ac:dyDescent="0.55000000000000004">
      <c r="A180" t="s">
        <v>118</v>
      </c>
      <c r="B180" s="30" t="s">
        <v>166</v>
      </c>
      <c r="C180" s="10">
        <v>0.16666666666666699</v>
      </c>
      <c r="D180" s="10">
        <v>0.58333333333333304</v>
      </c>
    </row>
    <row r="181" spans="1:4" x14ac:dyDescent="0.55000000000000004">
      <c r="A181" t="s">
        <v>118</v>
      </c>
      <c r="B181" s="30" t="s">
        <v>169</v>
      </c>
      <c r="C181" s="10">
        <v>0.16666666666666699</v>
      </c>
      <c r="D181" s="10">
        <v>0.5</v>
      </c>
    </row>
    <row r="182" spans="1:4" x14ac:dyDescent="0.55000000000000004">
      <c r="A182" t="s">
        <v>118</v>
      </c>
      <c r="B182" s="30" t="s">
        <v>168</v>
      </c>
      <c r="C182" s="10">
        <v>4.1666666666666699E-2</v>
      </c>
      <c r="D182" s="10">
        <v>0.95833333333333304</v>
      </c>
    </row>
    <row r="183" spans="1:4" x14ac:dyDescent="0.55000000000000004">
      <c r="A183" t="s">
        <v>121</v>
      </c>
      <c r="B183" s="30" t="s">
        <v>164</v>
      </c>
      <c r="C183" s="10">
        <v>0.125</v>
      </c>
      <c r="D183" s="10">
        <v>0.75</v>
      </c>
    </row>
    <row r="184" spans="1:4" x14ac:dyDescent="0.55000000000000004">
      <c r="A184" t="s">
        <v>121</v>
      </c>
      <c r="B184" s="30" t="s">
        <v>165</v>
      </c>
      <c r="C184" s="10">
        <v>0.33333333333333298</v>
      </c>
      <c r="D184" s="10">
        <v>0.5</v>
      </c>
    </row>
    <row r="185" spans="1:4" x14ac:dyDescent="0.55000000000000004">
      <c r="A185" t="s">
        <v>121</v>
      </c>
      <c r="B185" s="30" t="s">
        <v>167</v>
      </c>
      <c r="C185" s="10">
        <v>0.33333333333333298</v>
      </c>
      <c r="D185" s="10">
        <v>0.91666666666666696</v>
      </c>
    </row>
    <row r="186" spans="1:4" x14ac:dyDescent="0.55000000000000004">
      <c r="A186" t="s">
        <v>121</v>
      </c>
      <c r="B186" s="30" t="s">
        <v>166</v>
      </c>
      <c r="C186" s="10">
        <v>0.375</v>
      </c>
      <c r="D186" s="10">
        <v>0.41666666666666702</v>
      </c>
    </row>
    <row r="187" spans="1:4" x14ac:dyDescent="0.55000000000000004">
      <c r="A187" t="s">
        <v>121</v>
      </c>
      <c r="B187" s="30" t="s">
        <v>169</v>
      </c>
      <c r="C187" s="10">
        <v>0.29166666666666702</v>
      </c>
      <c r="D187" s="10">
        <v>0.45833333333333298</v>
      </c>
    </row>
    <row r="188" spans="1:4" x14ac:dyDescent="0.55000000000000004">
      <c r="A188" t="s">
        <v>121</v>
      </c>
      <c r="B188" s="30" t="s">
        <v>168</v>
      </c>
      <c r="C188" s="10">
        <v>0.125</v>
      </c>
      <c r="D188" s="10">
        <v>0.45833333333333298</v>
      </c>
    </row>
    <row r="189" spans="1:4" x14ac:dyDescent="0.55000000000000004">
      <c r="A189" t="s">
        <v>123</v>
      </c>
      <c r="B189" s="30" t="s">
        <v>170</v>
      </c>
      <c r="C189" s="10">
        <v>4.1666666666666699E-2</v>
      </c>
      <c r="D189" s="10">
        <v>0.83333333333333304</v>
      </c>
    </row>
    <row r="190" spans="1:4" x14ac:dyDescent="0.55000000000000004">
      <c r="A190" t="s">
        <v>123</v>
      </c>
      <c r="B190" s="30" t="s">
        <v>167</v>
      </c>
      <c r="C190" s="10">
        <v>0.16666666666666699</v>
      </c>
      <c r="D190" s="10">
        <v>0.33333333333333298</v>
      </c>
    </row>
    <row r="191" spans="1:4" x14ac:dyDescent="0.55000000000000004">
      <c r="A191" t="s">
        <v>123</v>
      </c>
      <c r="B191" s="30" t="s">
        <v>166</v>
      </c>
      <c r="C191" s="10">
        <v>0.83333333333333304</v>
      </c>
      <c r="D191" s="10">
        <v>0.91666666666666696</v>
      </c>
    </row>
    <row r="192" spans="1:4" x14ac:dyDescent="0.55000000000000004">
      <c r="A192" t="s">
        <v>123</v>
      </c>
      <c r="B192" s="30" t="s">
        <v>169</v>
      </c>
      <c r="C192" s="10">
        <v>0.125</v>
      </c>
      <c r="D192" s="10">
        <v>0.58333333333333304</v>
      </c>
    </row>
    <row r="193" spans="1:4" x14ac:dyDescent="0.55000000000000004">
      <c r="A193" t="s">
        <v>123</v>
      </c>
      <c r="B193" s="30" t="s">
        <v>168</v>
      </c>
      <c r="C193" s="10">
        <v>0.20833333333333301</v>
      </c>
      <c r="D193" s="10">
        <v>0.91666666666666696</v>
      </c>
    </row>
    <row r="194" spans="1:4" x14ac:dyDescent="0.55000000000000004">
      <c r="A194" t="s">
        <v>125</v>
      </c>
      <c r="B194" s="30" t="s">
        <v>164</v>
      </c>
      <c r="C194" s="10">
        <v>0.125</v>
      </c>
      <c r="D194" s="10">
        <v>0.41666666666666702</v>
      </c>
    </row>
    <row r="195" spans="1:4" x14ac:dyDescent="0.55000000000000004">
      <c r="A195" t="s">
        <v>125</v>
      </c>
      <c r="B195" s="30" t="s">
        <v>165</v>
      </c>
      <c r="C195" s="10">
        <v>8.3333333333333301E-2</v>
      </c>
      <c r="D195" s="10">
        <v>0.41666666666666702</v>
      </c>
    </row>
    <row r="196" spans="1:4" x14ac:dyDescent="0.55000000000000004">
      <c r="A196" t="s">
        <v>125</v>
      </c>
      <c r="B196" s="30" t="s">
        <v>170</v>
      </c>
      <c r="C196" s="10">
        <v>0.58333333333333304</v>
      </c>
      <c r="D196" s="10">
        <v>0.91666666666666696</v>
      </c>
    </row>
    <row r="197" spans="1:4" x14ac:dyDescent="0.55000000000000004">
      <c r="A197" t="s">
        <v>125</v>
      </c>
      <c r="B197" s="30" t="s">
        <v>167</v>
      </c>
      <c r="C197" s="10">
        <v>0.20833333333333301</v>
      </c>
      <c r="D197" s="10">
        <v>0.70833333333333304</v>
      </c>
    </row>
    <row r="198" spans="1:4" x14ac:dyDescent="0.55000000000000004">
      <c r="A198" t="s">
        <v>125</v>
      </c>
      <c r="B198" s="30" t="s">
        <v>166</v>
      </c>
      <c r="C198" s="10">
        <v>0.29166666666666702</v>
      </c>
      <c r="D198" s="10">
        <v>0.54166666666666696</v>
      </c>
    </row>
    <row r="199" spans="1:4" x14ac:dyDescent="0.55000000000000004">
      <c r="A199" t="s">
        <v>125</v>
      </c>
      <c r="B199" s="30" t="s">
        <v>169</v>
      </c>
      <c r="C199" s="10">
        <v>0.16666666666666699</v>
      </c>
      <c r="D199" s="10">
        <v>0.54166666666666696</v>
      </c>
    </row>
    <row r="200" spans="1:4" x14ac:dyDescent="0.55000000000000004">
      <c r="A200" t="s">
        <v>125</v>
      </c>
      <c r="B200" s="30" t="s">
        <v>168</v>
      </c>
      <c r="C200" s="10">
        <v>4.1666666666666699E-2</v>
      </c>
      <c r="D200" s="10">
        <v>0.41666666666666702</v>
      </c>
    </row>
    <row r="201" spans="1:4" x14ac:dyDescent="0.55000000000000004">
      <c r="A201" t="s">
        <v>127</v>
      </c>
      <c r="B201" s="30" t="s">
        <v>164</v>
      </c>
      <c r="C201" s="10">
        <v>0.125</v>
      </c>
      <c r="D201" s="10">
        <v>0.5</v>
      </c>
    </row>
    <row r="202" spans="1:4" x14ac:dyDescent="0.55000000000000004">
      <c r="A202" t="s">
        <v>127</v>
      </c>
      <c r="B202" s="30" t="s">
        <v>165</v>
      </c>
      <c r="C202" s="10">
        <v>0.375</v>
      </c>
      <c r="D202" s="10">
        <v>0.75</v>
      </c>
    </row>
    <row r="203" spans="1:4" x14ac:dyDescent="0.55000000000000004">
      <c r="A203" t="s">
        <v>127</v>
      </c>
      <c r="B203" s="30" t="s">
        <v>170</v>
      </c>
      <c r="C203" s="10">
        <v>0.375</v>
      </c>
      <c r="D203" s="10">
        <v>0.54166666666666696</v>
      </c>
    </row>
    <row r="204" spans="1:4" x14ac:dyDescent="0.55000000000000004">
      <c r="A204" t="s">
        <v>127</v>
      </c>
      <c r="B204" s="30" t="s">
        <v>167</v>
      </c>
      <c r="C204" s="10">
        <v>4.1666666666666699E-2</v>
      </c>
      <c r="D204" s="10">
        <v>0.375</v>
      </c>
    </row>
    <row r="205" spans="1:4" x14ac:dyDescent="0.55000000000000004">
      <c r="A205" t="s">
        <v>127</v>
      </c>
      <c r="B205" s="30" t="s">
        <v>166</v>
      </c>
      <c r="C205" s="10">
        <v>0.375</v>
      </c>
      <c r="D205" s="10">
        <v>0.625</v>
      </c>
    </row>
    <row r="206" spans="1:4" x14ac:dyDescent="0.55000000000000004">
      <c r="A206" t="s">
        <v>127</v>
      </c>
      <c r="B206" s="30" t="s">
        <v>169</v>
      </c>
      <c r="C206" s="10">
        <v>8.3333333333333301E-2</v>
      </c>
      <c r="D206" s="10">
        <v>8.3333333333333301E-2</v>
      </c>
    </row>
    <row r="207" spans="1:4" x14ac:dyDescent="0.55000000000000004">
      <c r="A207" t="s">
        <v>127</v>
      </c>
      <c r="B207" s="30" t="s">
        <v>168</v>
      </c>
      <c r="C207" s="10">
        <v>0.66666666666666696</v>
      </c>
      <c r="D207" s="10">
        <v>0.83333333333333304</v>
      </c>
    </row>
    <row r="208" spans="1:4" x14ac:dyDescent="0.55000000000000004">
      <c r="A208" t="s">
        <v>129</v>
      </c>
      <c r="B208" s="30" t="s">
        <v>164</v>
      </c>
      <c r="C208" s="10">
        <v>0.125</v>
      </c>
      <c r="D208" s="10">
        <v>0.95833333333333304</v>
      </c>
    </row>
    <row r="209" spans="1:4" x14ac:dyDescent="0.55000000000000004">
      <c r="A209" t="s">
        <v>129</v>
      </c>
      <c r="B209" s="30" t="s">
        <v>165</v>
      </c>
      <c r="C209" s="10">
        <v>4.1666666666666699E-2</v>
      </c>
      <c r="D209" s="10">
        <v>0.45833333333333298</v>
      </c>
    </row>
    <row r="210" spans="1:4" x14ac:dyDescent="0.55000000000000004">
      <c r="A210" t="s">
        <v>129</v>
      </c>
      <c r="B210" s="30" t="s">
        <v>170</v>
      </c>
      <c r="C210" s="10">
        <v>0.33333333333333298</v>
      </c>
      <c r="D210" s="10">
        <v>0.45833333333333298</v>
      </c>
    </row>
    <row r="211" spans="1:4" x14ac:dyDescent="0.55000000000000004">
      <c r="A211" t="s">
        <v>129</v>
      </c>
      <c r="B211" s="30" t="s">
        <v>167</v>
      </c>
      <c r="C211" s="10">
        <v>0.625</v>
      </c>
      <c r="D211" s="10">
        <v>0.91666666666666696</v>
      </c>
    </row>
    <row r="212" spans="1:4" x14ac:dyDescent="0.55000000000000004">
      <c r="A212" t="s">
        <v>129</v>
      </c>
      <c r="B212" s="30" t="s">
        <v>166</v>
      </c>
      <c r="C212" s="10">
        <v>0</v>
      </c>
      <c r="D212" s="10">
        <v>0.75</v>
      </c>
    </row>
    <row r="213" spans="1:4" x14ac:dyDescent="0.55000000000000004">
      <c r="A213" t="s">
        <v>129</v>
      </c>
      <c r="B213" s="30" t="s">
        <v>168</v>
      </c>
      <c r="C213" s="10">
        <v>0</v>
      </c>
      <c r="D213" s="10">
        <v>8.3333333333333301E-2</v>
      </c>
    </row>
    <row r="214" spans="1:4" x14ac:dyDescent="0.55000000000000004">
      <c r="A214" t="s">
        <v>131</v>
      </c>
      <c r="B214" s="30" t="s">
        <v>164</v>
      </c>
      <c r="C214" s="10">
        <v>0.375</v>
      </c>
      <c r="D214" s="10">
        <v>0.75</v>
      </c>
    </row>
    <row r="215" spans="1:4" x14ac:dyDescent="0.55000000000000004">
      <c r="A215" t="s">
        <v>131</v>
      </c>
      <c r="B215" s="30" t="s">
        <v>165</v>
      </c>
      <c r="C215" s="10">
        <v>0.16666666666666699</v>
      </c>
      <c r="D215" s="10">
        <v>0.29166666666666702</v>
      </c>
    </row>
    <row r="216" spans="1:4" x14ac:dyDescent="0.55000000000000004">
      <c r="A216" t="s">
        <v>131</v>
      </c>
      <c r="B216" s="30" t="s">
        <v>167</v>
      </c>
      <c r="C216" s="10">
        <v>0.25</v>
      </c>
      <c r="D216" s="10">
        <v>0.70833333333333304</v>
      </c>
    </row>
    <row r="217" spans="1:4" x14ac:dyDescent="0.55000000000000004">
      <c r="A217" t="s">
        <v>131</v>
      </c>
      <c r="B217" s="30" t="s">
        <v>166</v>
      </c>
      <c r="C217" s="10">
        <v>0.70833333333333304</v>
      </c>
      <c r="D217" s="10">
        <v>0.91666666666666696</v>
      </c>
    </row>
    <row r="218" spans="1:4" x14ac:dyDescent="0.55000000000000004">
      <c r="A218" t="s">
        <v>131</v>
      </c>
      <c r="B218" s="30" t="s">
        <v>169</v>
      </c>
      <c r="C218" s="10">
        <v>0</v>
      </c>
      <c r="D218" s="10">
        <v>0.125</v>
      </c>
    </row>
    <row r="219" spans="1:4" x14ac:dyDescent="0.55000000000000004">
      <c r="A219" t="s">
        <v>131</v>
      </c>
      <c r="B219" s="30" t="s">
        <v>168</v>
      </c>
      <c r="C219" s="10">
        <v>0.79166666666666696</v>
      </c>
      <c r="D219" s="10">
        <v>0.95833333333333304</v>
      </c>
    </row>
    <row r="220" spans="1:4" x14ac:dyDescent="0.55000000000000004">
      <c r="A220" t="s">
        <v>134</v>
      </c>
      <c r="B220" s="30" t="s">
        <v>164</v>
      </c>
      <c r="C220" s="10">
        <v>0.20833333333333301</v>
      </c>
      <c r="D220" s="10">
        <v>0.75</v>
      </c>
    </row>
    <row r="221" spans="1:4" x14ac:dyDescent="0.55000000000000004">
      <c r="A221" t="s">
        <v>134</v>
      </c>
      <c r="B221" s="30" t="s">
        <v>165</v>
      </c>
      <c r="C221" s="10">
        <v>0.625</v>
      </c>
      <c r="D221" s="10">
        <v>0.91666666666666696</v>
      </c>
    </row>
    <row r="222" spans="1:4" x14ac:dyDescent="0.55000000000000004">
      <c r="A222" t="s">
        <v>134</v>
      </c>
      <c r="B222" s="30" t="s">
        <v>170</v>
      </c>
      <c r="C222" s="10">
        <v>0</v>
      </c>
      <c r="D222" s="10">
        <v>0.66666666666666696</v>
      </c>
    </row>
    <row r="223" spans="1:4" x14ac:dyDescent="0.55000000000000004">
      <c r="A223" t="s">
        <v>134</v>
      </c>
      <c r="B223" s="30" t="s">
        <v>166</v>
      </c>
      <c r="C223" s="10">
        <v>0.375</v>
      </c>
      <c r="D223" s="10">
        <v>0.79166666666666696</v>
      </c>
    </row>
    <row r="224" spans="1:4" x14ac:dyDescent="0.55000000000000004">
      <c r="A224" t="s">
        <v>134</v>
      </c>
      <c r="B224" s="30" t="s">
        <v>169</v>
      </c>
      <c r="C224" s="10">
        <v>4.1666666666666699E-2</v>
      </c>
      <c r="D224" s="10">
        <v>0.75</v>
      </c>
    </row>
    <row r="225" spans="1:4" x14ac:dyDescent="0.55000000000000004">
      <c r="A225" t="s">
        <v>134</v>
      </c>
      <c r="B225" s="30" t="s">
        <v>168</v>
      </c>
      <c r="C225" s="10">
        <v>4.1666666666666699E-2</v>
      </c>
      <c r="D225" s="10">
        <v>0.20833333333333301</v>
      </c>
    </row>
    <row r="226" spans="1:4" x14ac:dyDescent="0.55000000000000004">
      <c r="A226" t="s">
        <v>136</v>
      </c>
      <c r="B226" s="30" t="s">
        <v>164</v>
      </c>
      <c r="C226" s="10">
        <v>0</v>
      </c>
      <c r="D226" s="10">
        <v>0.66666666666666696</v>
      </c>
    </row>
    <row r="227" spans="1:4" x14ac:dyDescent="0.55000000000000004">
      <c r="A227" t="s">
        <v>136</v>
      </c>
      <c r="B227" s="30" t="s">
        <v>165</v>
      </c>
      <c r="C227" s="10">
        <v>0.41666666666666702</v>
      </c>
      <c r="D227" s="10">
        <v>0.625</v>
      </c>
    </row>
    <row r="228" spans="1:4" x14ac:dyDescent="0.55000000000000004">
      <c r="A228" t="s">
        <v>136</v>
      </c>
      <c r="B228" s="30" t="s">
        <v>166</v>
      </c>
      <c r="C228" s="10">
        <v>0.25</v>
      </c>
      <c r="D228" s="10">
        <v>0.375</v>
      </c>
    </row>
    <row r="229" spans="1:4" x14ac:dyDescent="0.55000000000000004">
      <c r="A229" t="s">
        <v>136</v>
      </c>
      <c r="B229" s="30" t="s">
        <v>168</v>
      </c>
      <c r="C229" s="10">
        <v>0.25</v>
      </c>
      <c r="D229" s="10">
        <v>0.66666666666666696</v>
      </c>
    </row>
    <row r="230" spans="1:4" x14ac:dyDescent="0.55000000000000004">
      <c r="A230" t="s">
        <v>138</v>
      </c>
      <c r="B230" s="30" t="s">
        <v>164</v>
      </c>
      <c r="C230" s="10">
        <v>0.54166666666666696</v>
      </c>
      <c r="D230" s="10">
        <v>0.70833333333333304</v>
      </c>
    </row>
    <row r="231" spans="1:4" x14ac:dyDescent="0.55000000000000004">
      <c r="A231" t="s">
        <v>138</v>
      </c>
      <c r="B231" s="30" t="s">
        <v>165</v>
      </c>
      <c r="C231" s="10">
        <v>0.5</v>
      </c>
      <c r="D231" s="10">
        <v>0.79166666666666696</v>
      </c>
    </row>
    <row r="232" spans="1:4" x14ac:dyDescent="0.55000000000000004">
      <c r="A232" t="s">
        <v>138</v>
      </c>
      <c r="B232" s="30" t="s">
        <v>170</v>
      </c>
      <c r="C232" s="10">
        <v>0.70833333333333304</v>
      </c>
      <c r="D232" s="10">
        <v>0.79166666666666696</v>
      </c>
    </row>
    <row r="233" spans="1:4" x14ac:dyDescent="0.55000000000000004">
      <c r="A233" t="s">
        <v>138</v>
      </c>
      <c r="B233" s="30" t="s">
        <v>167</v>
      </c>
      <c r="C233" s="10">
        <v>0.29166666666666702</v>
      </c>
      <c r="D233" s="10">
        <v>0.33333333333333298</v>
      </c>
    </row>
    <row r="234" spans="1:4" x14ac:dyDescent="0.55000000000000004">
      <c r="A234" t="s">
        <v>138</v>
      </c>
      <c r="B234" s="30" t="s">
        <v>166</v>
      </c>
      <c r="C234" s="10">
        <v>0.45833333333333298</v>
      </c>
      <c r="D234" s="10">
        <v>0.83333333333333304</v>
      </c>
    </row>
    <row r="235" spans="1:4" x14ac:dyDescent="0.55000000000000004">
      <c r="A235" t="s">
        <v>138</v>
      </c>
      <c r="B235" s="30" t="s">
        <v>169</v>
      </c>
      <c r="C235" s="10">
        <v>0.20833333333333301</v>
      </c>
      <c r="D235" s="10">
        <v>0.25</v>
      </c>
    </row>
    <row r="236" spans="1:4" x14ac:dyDescent="0.55000000000000004">
      <c r="A236" t="s">
        <v>138</v>
      </c>
      <c r="B236" s="30" t="s">
        <v>168</v>
      </c>
      <c r="C236" s="10">
        <v>0.16666666666666699</v>
      </c>
      <c r="D236" s="10">
        <v>0.25</v>
      </c>
    </row>
    <row r="237" spans="1:4" x14ac:dyDescent="0.55000000000000004">
      <c r="A237" t="s">
        <v>140</v>
      </c>
      <c r="B237" s="30" t="s">
        <v>165</v>
      </c>
      <c r="C237" s="10">
        <v>0.20833333333333301</v>
      </c>
      <c r="D237" s="10">
        <v>0.25</v>
      </c>
    </row>
    <row r="238" spans="1:4" x14ac:dyDescent="0.55000000000000004">
      <c r="A238" t="s">
        <v>140</v>
      </c>
      <c r="B238" s="30" t="s">
        <v>170</v>
      </c>
      <c r="C238" s="10">
        <v>0.54166666666666696</v>
      </c>
      <c r="D238" s="10">
        <v>0.75</v>
      </c>
    </row>
    <row r="239" spans="1:4" x14ac:dyDescent="0.55000000000000004">
      <c r="A239" t="s">
        <v>140</v>
      </c>
      <c r="B239" s="30" t="s">
        <v>167</v>
      </c>
      <c r="C239" s="10">
        <v>0.625</v>
      </c>
      <c r="D239" s="10">
        <v>0.66666666666666696</v>
      </c>
    </row>
    <row r="240" spans="1:4" x14ac:dyDescent="0.55000000000000004">
      <c r="A240" t="s">
        <v>140</v>
      </c>
      <c r="B240" s="30" t="s">
        <v>166</v>
      </c>
      <c r="C240" s="10">
        <v>0.25</v>
      </c>
      <c r="D240" s="10">
        <v>0.75</v>
      </c>
    </row>
    <row r="241" spans="1:4" x14ac:dyDescent="0.55000000000000004">
      <c r="A241" t="s">
        <v>140</v>
      </c>
      <c r="B241" s="30" t="s">
        <v>169</v>
      </c>
      <c r="C241" s="10">
        <v>0.66666666666666696</v>
      </c>
      <c r="D241" s="10">
        <v>0.70833333333333304</v>
      </c>
    </row>
    <row r="242" spans="1:4" x14ac:dyDescent="0.55000000000000004">
      <c r="A242" t="s">
        <v>140</v>
      </c>
      <c r="B242" s="30" t="s">
        <v>168</v>
      </c>
      <c r="C242" s="10">
        <v>0</v>
      </c>
      <c r="D242" s="10">
        <v>0.25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DC91B-FB97-40FD-A387-EB130DABF9FD}">
  <dimension ref="A1:C41"/>
  <sheetViews>
    <sheetView workbookViewId="0">
      <selection activeCell="J27" sqref="J27"/>
    </sheetView>
  </sheetViews>
  <sheetFormatPr defaultRowHeight="14.4" x14ac:dyDescent="0.55000000000000004"/>
  <cols>
    <col min="1" max="1" width="14.15625" customWidth="1"/>
    <col min="2" max="3" width="16.41796875" customWidth="1"/>
  </cols>
  <sheetData>
    <row r="1" spans="1:3" x14ac:dyDescent="0.55000000000000004">
      <c r="A1" s="8" t="s">
        <v>0</v>
      </c>
      <c r="B1" s="7" t="s">
        <v>171</v>
      </c>
      <c r="C1" s="7" t="s">
        <v>172</v>
      </c>
    </row>
    <row r="2" spans="1:3" x14ac:dyDescent="0.55000000000000004">
      <c r="A2" t="s">
        <v>22</v>
      </c>
      <c r="B2">
        <v>1.5</v>
      </c>
      <c r="C2">
        <v>20</v>
      </c>
    </row>
    <row r="3" spans="1:3" x14ac:dyDescent="0.55000000000000004">
      <c r="A3" t="s">
        <v>42</v>
      </c>
      <c r="B3">
        <v>1.5</v>
      </c>
      <c r="C3">
        <v>12</v>
      </c>
    </row>
    <row r="4" spans="1:3" x14ac:dyDescent="0.55000000000000004">
      <c r="A4" t="s">
        <v>48</v>
      </c>
      <c r="B4">
        <v>1.5</v>
      </c>
      <c r="C4">
        <v>18</v>
      </c>
    </row>
    <row r="5" spans="1:3" x14ac:dyDescent="0.55000000000000004">
      <c r="A5" t="s">
        <v>52</v>
      </c>
      <c r="B5">
        <v>1.5</v>
      </c>
      <c r="C5">
        <v>16</v>
      </c>
    </row>
    <row r="6" spans="1:3" x14ac:dyDescent="0.55000000000000004">
      <c r="A6" t="s">
        <v>55</v>
      </c>
      <c r="B6">
        <v>1.5</v>
      </c>
      <c r="C6">
        <v>16</v>
      </c>
    </row>
    <row r="7" spans="1:3" x14ac:dyDescent="0.55000000000000004">
      <c r="A7" t="s">
        <v>58</v>
      </c>
      <c r="B7">
        <v>1.5</v>
      </c>
      <c r="C7">
        <v>17</v>
      </c>
    </row>
    <row r="8" spans="1:3" x14ac:dyDescent="0.55000000000000004">
      <c r="A8" t="s">
        <v>61</v>
      </c>
      <c r="B8">
        <v>1</v>
      </c>
      <c r="C8">
        <v>16</v>
      </c>
    </row>
    <row r="9" spans="1:3" x14ac:dyDescent="0.55000000000000004">
      <c r="A9" t="s">
        <v>64</v>
      </c>
      <c r="B9">
        <v>1.5</v>
      </c>
      <c r="C9">
        <v>16</v>
      </c>
    </row>
    <row r="10" spans="1:3" x14ac:dyDescent="0.55000000000000004">
      <c r="A10" t="s">
        <v>67</v>
      </c>
      <c r="B10">
        <v>1.5</v>
      </c>
      <c r="C10">
        <v>15</v>
      </c>
    </row>
    <row r="11" spans="1:3" x14ac:dyDescent="0.55000000000000004">
      <c r="A11" t="s">
        <v>70</v>
      </c>
      <c r="B11">
        <v>1.5</v>
      </c>
      <c r="C11">
        <v>16</v>
      </c>
    </row>
    <row r="12" spans="1:3" x14ac:dyDescent="0.55000000000000004">
      <c r="A12" t="s">
        <v>72</v>
      </c>
      <c r="B12">
        <v>1</v>
      </c>
      <c r="C12">
        <v>14</v>
      </c>
    </row>
    <row r="13" spans="1:3" x14ac:dyDescent="0.55000000000000004">
      <c r="A13" t="s">
        <v>75</v>
      </c>
      <c r="B13">
        <v>1</v>
      </c>
      <c r="C13">
        <v>19</v>
      </c>
    </row>
    <row r="14" spans="1:3" x14ac:dyDescent="0.55000000000000004">
      <c r="A14" t="s">
        <v>78</v>
      </c>
      <c r="B14">
        <v>1.5</v>
      </c>
      <c r="C14">
        <v>17</v>
      </c>
    </row>
    <row r="15" spans="1:3" x14ac:dyDescent="0.55000000000000004">
      <c r="A15" t="s">
        <v>80</v>
      </c>
      <c r="B15">
        <v>2</v>
      </c>
      <c r="C15">
        <v>16</v>
      </c>
    </row>
    <row r="16" spans="1:3" x14ac:dyDescent="0.55000000000000004">
      <c r="A16" t="s">
        <v>82</v>
      </c>
      <c r="B16">
        <v>1</v>
      </c>
      <c r="C16">
        <v>15</v>
      </c>
    </row>
    <row r="17" spans="1:3" x14ac:dyDescent="0.55000000000000004">
      <c r="A17" t="s">
        <v>84</v>
      </c>
      <c r="B17">
        <v>1.5</v>
      </c>
      <c r="C17">
        <v>16</v>
      </c>
    </row>
    <row r="18" spans="1:3" x14ac:dyDescent="0.55000000000000004">
      <c r="A18" t="s">
        <v>86</v>
      </c>
      <c r="B18">
        <v>1.5</v>
      </c>
      <c r="C18">
        <v>16</v>
      </c>
    </row>
    <row r="19" spans="1:3" x14ac:dyDescent="0.55000000000000004">
      <c r="A19" t="s">
        <v>89</v>
      </c>
      <c r="B19">
        <v>1</v>
      </c>
      <c r="C19">
        <v>23</v>
      </c>
    </row>
    <row r="20" spans="1:3" x14ac:dyDescent="0.55000000000000004">
      <c r="A20" t="s">
        <v>91</v>
      </c>
      <c r="B20">
        <v>2</v>
      </c>
      <c r="C20">
        <v>12</v>
      </c>
    </row>
    <row r="21" spans="1:3" x14ac:dyDescent="0.55000000000000004">
      <c r="A21" t="s">
        <v>94</v>
      </c>
      <c r="B21">
        <v>2</v>
      </c>
      <c r="C21">
        <v>14</v>
      </c>
    </row>
    <row r="22" spans="1:3" x14ac:dyDescent="0.55000000000000004">
      <c r="A22" t="s">
        <v>97</v>
      </c>
      <c r="B22">
        <v>1</v>
      </c>
      <c r="C22">
        <v>18</v>
      </c>
    </row>
    <row r="23" spans="1:3" x14ac:dyDescent="0.55000000000000004">
      <c r="A23" t="s">
        <v>100</v>
      </c>
      <c r="B23">
        <v>2</v>
      </c>
      <c r="C23">
        <v>14</v>
      </c>
    </row>
    <row r="24" spans="1:3" x14ac:dyDescent="0.55000000000000004">
      <c r="A24" t="s">
        <v>102</v>
      </c>
      <c r="B24">
        <v>1</v>
      </c>
      <c r="C24">
        <v>18</v>
      </c>
    </row>
    <row r="25" spans="1:3" x14ac:dyDescent="0.55000000000000004">
      <c r="A25" t="s">
        <v>104</v>
      </c>
      <c r="B25">
        <v>1</v>
      </c>
      <c r="C25">
        <v>19</v>
      </c>
    </row>
    <row r="26" spans="1:3" x14ac:dyDescent="0.55000000000000004">
      <c r="A26" t="s">
        <v>107</v>
      </c>
      <c r="B26">
        <v>1.5</v>
      </c>
      <c r="C26">
        <v>13</v>
      </c>
    </row>
    <row r="27" spans="1:3" x14ac:dyDescent="0.55000000000000004">
      <c r="A27" t="s">
        <v>109</v>
      </c>
      <c r="B27">
        <v>1</v>
      </c>
      <c r="C27">
        <v>18</v>
      </c>
    </row>
    <row r="28" spans="1:3" x14ac:dyDescent="0.55000000000000004">
      <c r="A28" t="s">
        <v>112</v>
      </c>
      <c r="B28">
        <v>1</v>
      </c>
      <c r="C28">
        <v>15</v>
      </c>
    </row>
    <row r="29" spans="1:3" x14ac:dyDescent="0.55000000000000004">
      <c r="A29" t="s">
        <v>114</v>
      </c>
      <c r="B29">
        <v>1</v>
      </c>
      <c r="C29">
        <v>18</v>
      </c>
    </row>
    <row r="30" spans="1:3" x14ac:dyDescent="0.55000000000000004">
      <c r="A30" t="s">
        <v>116</v>
      </c>
      <c r="B30">
        <v>2</v>
      </c>
      <c r="C30">
        <v>14</v>
      </c>
    </row>
    <row r="31" spans="1:3" x14ac:dyDescent="0.55000000000000004">
      <c r="A31" t="s">
        <v>118</v>
      </c>
      <c r="B31">
        <v>1.5</v>
      </c>
      <c r="C31">
        <v>19</v>
      </c>
    </row>
    <row r="32" spans="1:3" x14ac:dyDescent="0.55000000000000004">
      <c r="A32" t="s">
        <v>121</v>
      </c>
      <c r="B32">
        <v>1.5</v>
      </c>
      <c r="C32">
        <v>14</v>
      </c>
    </row>
    <row r="33" spans="1:3" x14ac:dyDescent="0.55000000000000004">
      <c r="A33" t="s">
        <v>123</v>
      </c>
      <c r="B33">
        <v>1</v>
      </c>
      <c r="C33">
        <v>20</v>
      </c>
    </row>
    <row r="34" spans="1:3" x14ac:dyDescent="0.55000000000000004">
      <c r="A34" t="s">
        <v>125</v>
      </c>
      <c r="B34">
        <v>1.5</v>
      </c>
      <c r="C34">
        <v>16</v>
      </c>
    </row>
    <row r="35" spans="1:3" x14ac:dyDescent="0.55000000000000004">
      <c r="A35" t="s">
        <v>127</v>
      </c>
      <c r="B35">
        <v>1.5</v>
      </c>
      <c r="C35">
        <v>15</v>
      </c>
    </row>
    <row r="36" spans="1:3" x14ac:dyDescent="0.55000000000000004">
      <c r="A36" t="s">
        <v>129</v>
      </c>
      <c r="B36">
        <v>1</v>
      </c>
      <c r="C36">
        <v>17</v>
      </c>
    </row>
    <row r="37" spans="1:3" x14ac:dyDescent="0.55000000000000004">
      <c r="A37" t="s">
        <v>131</v>
      </c>
      <c r="B37">
        <v>1.5</v>
      </c>
      <c r="C37">
        <v>18</v>
      </c>
    </row>
    <row r="38" spans="1:3" x14ac:dyDescent="0.55000000000000004">
      <c r="A38" t="s">
        <v>134</v>
      </c>
      <c r="B38">
        <v>1</v>
      </c>
      <c r="C38">
        <v>19</v>
      </c>
    </row>
    <row r="39" spans="1:3" x14ac:dyDescent="0.55000000000000004">
      <c r="A39" t="s">
        <v>136</v>
      </c>
      <c r="B39">
        <v>1</v>
      </c>
      <c r="C39">
        <v>17</v>
      </c>
    </row>
    <row r="40" spans="1:3" x14ac:dyDescent="0.55000000000000004">
      <c r="A40" t="s">
        <v>138</v>
      </c>
      <c r="B40">
        <v>1.5</v>
      </c>
      <c r="C40">
        <v>16</v>
      </c>
    </row>
    <row r="41" spans="1:3" x14ac:dyDescent="0.55000000000000004">
      <c r="A41" t="s">
        <v>140</v>
      </c>
      <c r="B41">
        <v>2</v>
      </c>
      <c r="C41">
        <v>11</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023F1-2625-45FA-94B3-AF373684B969}">
  <dimension ref="B1:H11"/>
  <sheetViews>
    <sheetView workbookViewId="0">
      <selection activeCell="J27" sqref="J27"/>
    </sheetView>
  </sheetViews>
  <sheetFormatPr defaultRowHeight="14.4" x14ac:dyDescent="0.55000000000000004"/>
  <cols>
    <col min="2" max="2" width="12.578125" bestFit="1" customWidth="1"/>
    <col min="3" max="3" width="18.734375" bestFit="1" customWidth="1"/>
    <col min="4" max="4" width="12.68359375" bestFit="1" customWidth="1"/>
    <col min="5" max="5" width="15.578125" bestFit="1" customWidth="1"/>
    <col min="6" max="6" width="17.26171875" bestFit="1" customWidth="1"/>
    <col min="7" max="7" width="35" customWidth="1"/>
    <col min="8" max="8" width="14.68359375" bestFit="1" customWidth="1"/>
  </cols>
  <sheetData>
    <row r="1" spans="2:8" ht="18.3" x14ac:dyDescent="0.7">
      <c r="B1" s="11" t="s">
        <v>0</v>
      </c>
      <c r="C1" t="s" vm="1">
        <v>48</v>
      </c>
      <c r="G1" s="14" t="s">
        <v>173</v>
      </c>
      <c r="H1" s="15">
        <f>GETPIVOTDATA("[Measures].[Total Revenue]",'D2-RevenueEarningsChart'!$B$3)</f>
        <v>22250</v>
      </c>
    </row>
    <row r="2" spans="2:8" ht="18.3" x14ac:dyDescent="0.7">
      <c r="G2" s="14" t="s">
        <v>174</v>
      </c>
      <c r="H2" s="15">
        <f>GETPIVOTDATA("[Measures].[Total CW Earnings]",'D2-RevenueEarningsChart'!$B$3)</f>
        <v>18912.5</v>
      </c>
    </row>
    <row r="3" spans="2:8" ht="18.3" x14ac:dyDescent="0.7">
      <c r="C3" t="s">
        <v>175</v>
      </c>
      <c r="D3" t="s">
        <v>176</v>
      </c>
      <c r="E3" t="s">
        <v>177</v>
      </c>
      <c r="G3" s="14" t="s">
        <v>178</v>
      </c>
      <c r="H3" s="15">
        <f>GETPIVOTDATA("[Measures].[Total Corporation Fee]",'D2-RevenueEarningsChart'!$B$3)</f>
        <v>3337.5</v>
      </c>
    </row>
    <row r="4" spans="2:8" ht="18.3" x14ac:dyDescent="0.7">
      <c r="B4" s="12" t="s">
        <v>179</v>
      </c>
      <c r="C4" s="17">
        <v>375</v>
      </c>
      <c r="D4" s="17">
        <v>2500</v>
      </c>
      <c r="E4" s="17">
        <v>2125</v>
      </c>
      <c r="G4" s="16"/>
      <c r="H4" s="16"/>
    </row>
    <row r="5" spans="2:8" x14ac:dyDescent="0.55000000000000004">
      <c r="B5" s="12" t="s">
        <v>180</v>
      </c>
      <c r="C5" s="17">
        <v>600</v>
      </c>
      <c r="D5" s="17">
        <v>4000</v>
      </c>
      <c r="E5" s="17">
        <v>3400</v>
      </c>
    </row>
    <row r="6" spans="2:8" x14ac:dyDescent="0.55000000000000004">
      <c r="B6" s="12" t="s">
        <v>34</v>
      </c>
      <c r="C6" s="17">
        <v>487.5</v>
      </c>
      <c r="D6" s="17">
        <v>3250</v>
      </c>
      <c r="E6" s="17">
        <v>2762.5</v>
      </c>
    </row>
    <row r="7" spans="2:8" x14ac:dyDescent="0.55000000000000004">
      <c r="B7" s="12" t="s">
        <v>181</v>
      </c>
      <c r="C7" s="17">
        <v>450</v>
      </c>
      <c r="D7" s="17">
        <v>3000</v>
      </c>
      <c r="E7" s="17">
        <v>2550</v>
      </c>
    </row>
    <row r="8" spans="2:8" x14ac:dyDescent="0.55000000000000004">
      <c r="B8" s="12" t="s">
        <v>216</v>
      </c>
      <c r="C8" s="17">
        <v>375</v>
      </c>
      <c r="D8" s="17">
        <v>2500</v>
      </c>
      <c r="E8" s="17">
        <v>2125</v>
      </c>
    </row>
    <row r="9" spans="2:8" x14ac:dyDescent="0.55000000000000004">
      <c r="B9" s="12" t="s">
        <v>217</v>
      </c>
      <c r="C9" s="17">
        <v>450</v>
      </c>
      <c r="D9" s="17">
        <v>3000</v>
      </c>
      <c r="E9" s="17">
        <v>2550</v>
      </c>
    </row>
    <row r="10" spans="2:8" x14ac:dyDescent="0.55000000000000004">
      <c r="B10" s="12" t="s">
        <v>218</v>
      </c>
      <c r="C10" s="17">
        <v>600</v>
      </c>
      <c r="D10" s="17">
        <v>4000</v>
      </c>
      <c r="E10" s="17">
        <v>3400</v>
      </c>
    </row>
    <row r="11" spans="2:8" x14ac:dyDescent="0.55000000000000004">
      <c r="B11" s="12" t="s">
        <v>182</v>
      </c>
      <c r="C11" s="17">
        <v>3337.5</v>
      </c>
      <c r="D11" s="17">
        <v>22250</v>
      </c>
      <c r="E11" s="17">
        <v>18912.5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DF84E-08EA-4474-8B72-4651C88722C9}">
  <dimension ref="B1:U42"/>
  <sheetViews>
    <sheetView topLeftCell="B1" workbookViewId="0">
      <selection activeCell="J27" sqref="J27"/>
    </sheetView>
  </sheetViews>
  <sheetFormatPr defaultRowHeight="14.4" x14ac:dyDescent="0.55000000000000004"/>
  <cols>
    <col min="2" max="2" width="12.578125" bestFit="1" customWidth="1"/>
    <col min="3" max="3" width="15.05078125" bestFit="1" customWidth="1"/>
    <col min="4" max="5" width="3.68359375" bestFit="1" customWidth="1"/>
    <col min="6" max="6" width="10.3125" bestFit="1" customWidth="1"/>
    <col min="7" max="7" width="8.15625" bestFit="1" customWidth="1"/>
    <col min="8" max="8" width="7.41796875" bestFit="1" customWidth="1"/>
    <col min="9" max="9" width="10.3125" bestFit="1" customWidth="1"/>
    <col min="10" max="10" width="10.20703125" bestFit="1" customWidth="1"/>
    <col min="11" max="11" width="9.83984375" bestFit="1" customWidth="1"/>
    <col min="12" max="12" width="12.15625" bestFit="1" customWidth="1"/>
    <col min="13" max="13" width="20.20703125" bestFit="1" customWidth="1"/>
    <col min="14" max="14" width="15.05078125" bestFit="1" customWidth="1"/>
    <col min="15" max="15" width="10.3125" bestFit="1" customWidth="1"/>
    <col min="16" max="17" width="10.20703125" bestFit="1" customWidth="1"/>
    <col min="18" max="18" width="10.3125" bestFit="1" customWidth="1"/>
    <col min="19" max="19" width="20.20703125" bestFit="1" customWidth="1"/>
    <col min="20" max="20" width="15.05078125" bestFit="1" customWidth="1"/>
    <col min="21" max="21" width="10.3125" bestFit="1" customWidth="1"/>
    <col min="22" max="23" width="10.20703125" bestFit="1" customWidth="1"/>
    <col min="24" max="27" width="19.89453125" bestFit="1" customWidth="1"/>
    <col min="28" max="29" width="24.47265625" bestFit="1" customWidth="1"/>
    <col min="30" max="34" width="3.68359375" bestFit="1" customWidth="1"/>
    <col min="35" max="35" width="10.26171875" bestFit="1" customWidth="1"/>
  </cols>
  <sheetData>
    <row r="1" spans="2:21" x14ac:dyDescent="0.55000000000000004">
      <c r="B1" s="11" t="s">
        <v>0</v>
      </c>
      <c r="C1" t="s" vm="1">
        <v>48</v>
      </c>
    </row>
    <row r="3" spans="2:21" x14ac:dyDescent="0.55000000000000004">
      <c r="B3" s="11" t="s">
        <v>183</v>
      </c>
      <c r="C3" s="11" t="s">
        <v>184</v>
      </c>
    </row>
    <row r="4" spans="2:21" x14ac:dyDescent="0.55000000000000004">
      <c r="B4" s="11" t="s">
        <v>185</v>
      </c>
      <c r="C4">
        <v>1</v>
      </c>
      <c r="D4">
        <v>1.5</v>
      </c>
      <c r="E4">
        <v>2</v>
      </c>
      <c r="F4" t="s">
        <v>186</v>
      </c>
    </row>
    <row r="5" spans="2:21" x14ac:dyDescent="0.55000000000000004">
      <c r="B5" s="12" t="s">
        <v>179</v>
      </c>
      <c r="C5" s="6"/>
      <c r="D5" s="6">
        <v>66.666666666666671</v>
      </c>
      <c r="E5" s="6"/>
      <c r="F5" s="6">
        <v>66.666666666666671</v>
      </c>
      <c r="M5" s="11" t="s">
        <v>187</v>
      </c>
      <c r="N5" s="11" t="s">
        <v>184</v>
      </c>
      <c r="S5" s="11" t="s">
        <v>187</v>
      </c>
      <c r="T5" s="11" t="s">
        <v>184</v>
      </c>
    </row>
    <row r="6" spans="2:21" x14ac:dyDescent="0.55000000000000004">
      <c r="B6" s="12" t="s">
        <v>180</v>
      </c>
      <c r="C6" s="6">
        <v>160</v>
      </c>
      <c r="D6" s="6"/>
      <c r="E6" s="6"/>
      <c r="F6" s="6">
        <v>160</v>
      </c>
      <c r="M6" s="11" t="s">
        <v>185</v>
      </c>
      <c r="N6" t="s">
        <v>26</v>
      </c>
      <c r="O6" t="s">
        <v>186</v>
      </c>
      <c r="S6" s="11" t="s">
        <v>185</v>
      </c>
      <c r="T6" t="s">
        <v>146</v>
      </c>
      <c r="U6" t="s">
        <v>186</v>
      </c>
    </row>
    <row r="7" spans="2:21" x14ac:dyDescent="0.55000000000000004">
      <c r="B7" s="12" t="s">
        <v>34</v>
      </c>
      <c r="C7" s="6"/>
      <c r="D7" s="6"/>
      <c r="E7" s="6">
        <v>65</v>
      </c>
      <c r="F7" s="6">
        <v>65</v>
      </c>
      <c r="M7" s="12" t="s">
        <v>48</v>
      </c>
      <c r="N7" s="17">
        <v>12</v>
      </c>
      <c r="O7" s="17">
        <v>12</v>
      </c>
      <c r="S7" s="12" t="s">
        <v>48</v>
      </c>
      <c r="T7" s="17">
        <v>12</v>
      </c>
      <c r="U7" s="17">
        <v>12</v>
      </c>
    </row>
    <row r="8" spans="2:21" x14ac:dyDescent="0.55000000000000004">
      <c r="B8" s="12" t="s">
        <v>181</v>
      </c>
      <c r="C8" s="6"/>
      <c r="D8" s="6"/>
      <c r="E8" s="6">
        <v>60</v>
      </c>
      <c r="F8" s="6">
        <v>60</v>
      </c>
      <c r="M8" s="12" t="s">
        <v>186</v>
      </c>
      <c r="N8" s="17">
        <v>12</v>
      </c>
      <c r="O8" s="17">
        <v>12</v>
      </c>
      <c r="S8" s="12" t="s">
        <v>186</v>
      </c>
      <c r="T8" s="17">
        <v>12</v>
      </c>
      <c r="U8" s="17">
        <v>12</v>
      </c>
    </row>
    <row r="9" spans="2:21" x14ac:dyDescent="0.55000000000000004">
      <c r="B9" s="12" t="s">
        <v>216</v>
      </c>
      <c r="C9" s="6"/>
      <c r="D9" s="6"/>
      <c r="E9" s="6">
        <v>50</v>
      </c>
      <c r="F9" s="6">
        <v>50</v>
      </c>
    </row>
    <row r="10" spans="2:21" x14ac:dyDescent="0.55000000000000004">
      <c r="B10" s="12" t="s">
        <v>217</v>
      </c>
      <c r="C10" s="6">
        <v>120</v>
      </c>
      <c r="D10" s="6"/>
      <c r="E10" s="6"/>
      <c r="F10" s="6">
        <v>120</v>
      </c>
    </row>
    <row r="11" spans="2:21" x14ac:dyDescent="0.55000000000000004">
      <c r="B11" s="12" t="s">
        <v>218</v>
      </c>
      <c r="C11" s="6"/>
      <c r="D11" s="6"/>
      <c r="E11" s="6">
        <v>80</v>
      </c>
      <c r="F11" s="6">
        <v>80</v>
      </c>
    </row>
    <row r="12" spans="2:21" x14ac:dyDescent="0.55000000000000004">
      <c r="B12" s="12" t="s">
        <v>186</v>
      </c>
      <c r="C12" s="6">
        <v>280</v>
      </c>
      <c r="D12" s="6">
        <v>66.666666666666671</v>
      </c>
      <c r="E12" s="6">
        <v>255</v>
      </c>
      <c r="F12" s="6">
        <v>601.66666666666674</v>
      </c>
    </row>
    <row r="25" spans="13:21" x14ac:dyDescent="0.55000000000000004">
      <c r="M25" s="11" t="s">
        <v>187</v>
      </c>
      <c r="N25" s="11" t="s">
        <v>184</v>
      </c>
      <c r="S25" s="11" t="s">
        <v>187</v>
      </c>
      <c r="T25" s="11" t="s">
        <v>184</v>
      </c>
    </row>
    <row r="26" spans="13:21" x14ac:dyDescent="0.55000000000000004">
      <c r="M26" s="11" t="s">
        <v>185</v>
      </c>
      <c r="N26" t="s">
        <v>50</v>
      </c>
      <c r="O26" t="s">
        <v>186</v>
      </c>
      <c r="S26" s="11" t="s">
        <v>185</v>
      </c>
      <c r="T26" t="s">
        <v>147</v>
      </c>
      <c r="U26" t="s">
        <v>186</v>
      </c>
    </row>
    <row r="27" spans="13:21" x14ac:dyDescent="0.55000000000000004">
      <c r="M27" s="12" t="s">
        <v>48</v>
      </c>
      <c r="N27" s="17">
        <v>12</v>
      </c>
      <c r="O27" s="17">
        <v>12</v>
      </c>
      <c r="S27" s="12" t="s">
        <v>48</v>
      </c>
      <c r="T27" s="17">
        <v>12</v>
      </c>
      <c r="U27" s="17">
        <v>12</v>
      </c>
    </row>
    <row r="28" spans="13:21" x14ac:dyDescent="0.55000000000000004">
      <c r="M28" s="12" t="s">
        <v>186</v>
      </c>
      <c r="N28" s="17">
        <v>12</v>
      </c>
      <c r="O28" s="17">
        <v>12</v>
      </c>
      <c r="S28" s="12" t="s">
        <v>186</v>
      </c>
      <c r="T28" s="17">
        <v>12</v>
      </c>
      <c r="U28" s="17">
        <v>12</v>
      </c>
    </row>
    <row r="33" spans="13:15" x14ac:dyDescent="0.55000000000000004">
      <c r="M33" s="11" t="s">
        <v>187</v>
      </c>
      <c r="N33" s="11" t="s">
        <v>184</v>
      </c>
    </row>
    <row r="34" spans="13:15" x14ac:dyDescent="0.55000000000000004">
      <c r="M34" s="11" t="s">
        <v>185</v>
      </c>
      <c r="N34" t="s">
        <v>221</v>
      </c>
      <c r="O34" t="s">
        <v>186</v>
      </c>
    </row>
    <row r="35" spans="13:15" x14ac:dyDescent="0.55000000000000004">
      <c r="M35" s="12" t="s">
        <v>48</v>
      </c>
      <c r="N35" s="17">
        <v>12</v>
      </c>
      <c r="O35" s="17">
        <v>12</v>
      </c>
    </row>
    <row r="36" spans="13:15" x14ac:dyDescent="0.55000000000000004">
      <c r="M36" s="12" t="s">
        <v>186</v>
      </c>
      <c r="N36" s="17">
        <v>12</v>
      </c>
      <c r="O36" s="17">
        <v>12</v>
      </c>
    </row>
    <row r="39" spans="13:15" x14ac:dyDescent="0.55000000000000004">
      <c r="M39" s="11" t="s">
        <v>187</v>
      </c>
      <c r="N39" s="11" t="s">
        <v>184</v>
      </c>
    </row>
    <row r="40" spans="13:15" x14ac:dyDescent="0.55000000000000004">
      <c r="M40" s="11" t="s">
        <v>185</v>
      </c>
      <c r="N40">
        <v>25</v>
      </c>
      <c r="O40" t="s">
        <v>186</v>
      </c>
    </row>
    <row r="41" spans="13:15" x14ac:dyDescent="0.55000000000000004">
      <c r="M41" s="12" t="s">
        <v>48</v>
      </c>
      <c r="N41" s="17">
        <v>12</v>
      </c>
      <c r="O41" s="17">
        <v>12</v>
      </c>
    </row>
    <row r="42" spans="13:15" x14ac:dyDescent="0.55000000000000004">
      <c r="M42" s="12" t="s">
        <v>186</v>
      </c>
      <c r="N42" s="17">
        <v>12</v>
      </c>
      <c r="O42" s="17">
        <v>12</v>
      </c>
    </row>
  </sheetData>
  <pageMargins left="0.7" right="0.7" top="0.75" bottom="0.75" header="0.3" footer="0.3"/>
  <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F971-D781-4F20-8D8F-41A5D12122CE}">
  <dimension ref="B4:N38"/>
  <sheetViews>
    <sheetView topLeftCell="A7" workbookViewId="0">
      <selection activeCell="J27" sqref="J27"/>
    </sheetView>
  </sheetViews>
  <sheetFormatPr defaultRowHeight="14.4" x14ac:dyDescent="0.55000000000000004"/>
  <cols>
    <col min="2" max="2" width="14.68359375" bestFit="1" customWidth="1"/>
    <col min="3" max="3" width="20.20703125" bestFit="1" customWidth="1"/>
    <col min="4" max="4" width="10.7890625" bestFit="1" customWidth="1"/>
    <col min="5" max="5" width="7.68359375" bestFit="1" customWidth="1"/>
    <col min="6" max="6" width="8.7890625" bestFit="1" customWidth="1"/>
    <col min="7" max="7" width="7.68359375" customWidth="1"/>
    <col min="8" max="8" width="9.41796875" bestFit="1" customWidth="1"/>
    <col min="9" max="9" width="10.20703125" bestFit="1" customWidth="1"/>
    <col min="10" max="10" width="7.68359375" bestFit="1" customWidth="1"/>
    <col min="11" max="11" width="10.26171875" bestFit="1" customWidth="1"/>
    <col min="12" max="12" width="21.7890625" bestFit="1" customWidth="1"/>
    <col min="13" max="13" width="18.734375" bestFit="1" customWidth="1"/>
    <col min="14" max="14" width="20.20703125" bestFit="1" customWidth="1"/>
    <col min="15" max="52" width="9.47265625" bestFit="1" customWidth="1"/>
    <col min="53" max="53" width="10.20703125" bestFit="1" customWidth="1"/>
  </cols>
  <sheetData>
    <row r="4" spans="2:14" ht="43.2" x14ac:dyDescent="0.55000000000000004">
      <c r="B4" s="21" t="s">
        <v>191</v>
      </c>
      <c r="C4" s="20" t="s">
        <v>192</v>
      </c>
      <c r="D4" s="20" t="s">
        <v>175</v>
      </c>
      <c r="L4" s="11" t="s">
        <v>185</v>
      </c>
      <c r="M4" t="s">
        <v>193</v>
      </c>
      <c r="N4" s="1" t="s">
        <v>175</v>
      </c>
    </row>
    <row r="5" spans="2:14" x14ac:dyDescent="0.55000000000000004">
      <c r="B5" s="12" t="s">
        <v>154</v>
      </c>
      <c r="C5" s="19">
        <v>1</v>
      </c>
      <c r="D5" s="1">
        <v>37125</v>
      </c>
      <c r="L5" s="12" t="s">
        <v>69</v>
      </c>
      <c r="M5" s="17">
        <v>1</v>
      </c>
      <c r="N5" s="1">
        <v>4012.5</v>
      </c>
    </row>
    <row r="6" spans="2:14" x14ac:dyDescent="0.55000000000000004">
      <c r="L6" s="12" t="s">
        <v>120</v>
      </c>
      <c r="M6" s="17">
        <v>1</v>
      </c>
      <c r="N6" s="1">
        <v>4612.5</v>
      </c>
    </row>
    <row r="7" spans="2:14" x14ac:dyDescent="0.55000000000000004">
      <c r="L7" s="12" t="s">
        <v>66</v>
      </c>
      <c r="M7" s="17">
        <v>1</v>
      </c>
      <c r="N7" s="1">
        <v>4087.5</v>
      </c>
    </row>
    <row r="8" spans="2:14" x14ac:dyDescent="0.55000000000000004">
      <c r="L8" s="12" t="s">
        <v>106</v>
      </c>
      <c r="M8" s="17">
        <v>1</v>
      </c>
      <c r="N8" s="1">
        <v>11925</v>
      </c>
    </row>
    <row r="9" spans="2:14" x14ac:dyDescent="0.55000000000000004">
      <c r="L9" s="12" t="s">
        <v>77</v>
      </c>
      <c r="M9" s="17">
        <v>1</v>
      </c>
      <c r="N9" s="1">
        <v>12487.5</v>
      </c>
    </row>
    <row r="10" spans="2:14" x14ac:dyDescent="0.55000000000000004">
      <c r="L10" s="12" t="s">
        <v>186</v>
      </c>
      <c r="M10" s="17">
        <v>5</v>
      </c>
      <c r="N10" s="1">
        <v>37125</v>
      </c>
    </row>
    <row r="14" spans="2:14" x14ac:dyDescent="0.55000000000000004">
      <c r="B14" s="11" t="s">
        <v>198</v>
      </c>
      <c r="C14" t="s">
        <v>187</v>
      </c>
    </row>
    <row r="15" spans="2:14" x14ac:dyDescent="0.55000000000000004">
      <c r="B15" s="12" t="s">
        <v>150</v>
      </c>
      <c r="C15" s="17">
        <v>1</v>
      </c>
    </row>
    <row r="16" spans="2:14" x14ac:dyDescent="0.55000000000000004">
      <c r="B16" s="12" t="s">
        <v>160</v>
      </c>
      <c r="C16" s="17">
        <v>1</v>
      </c>
    </row>
    <row r="17" spans="2:3" x14ac:dyDescent="0.55000000000000004">
      <c r="B17" s="12" t="s">
        <v>153</v>
      </c>
      <c r="C17" s="17">
        <v>1</v>
      </c>
    </row>
    <row r="18" spans="2:3" x14ac:dyDescent="0.55000000000000004">
      <c r="B18" s="12" t="s">
        <v>156</v>
      </c>
      <c r="C18" s="17">
        <v>1</v>
      </c>
    </row>
    <row r="19" spans="2:3" x14ac:dyDescent="0.55000000000000004">
      <c r="B19" s="12" t="s">
        <v>155</v>
      </c>
      <c r="C19" s="17">
        <v>1</v>
      </c>
    </row>
    <row r="33" spans="2:3" x14ac:dyDescent="0.55000000000000004">
      <c r="B33" s="11" t="s">
        <v>198</v>
      </c>
      <c r="C33" t="s">
        <v>187</v>
      </c>
    </row>
    <row r="34" spans="2:3" x14ac:dyDescent="0.55000000000000004">
      <c r="B34" s="12" t="s">
        <v>223</v>
      </c>
      <c r="C34" s="17">
        <v>1</v>
      </c>
    </row>
    <row r="35" spans="2:3" x14ac:dyDescent="0.55000000000000004">
      <c r="B35" s="12" t="s">
        <v>220</v>
      </c>
      <c r="C35" s="17">
        <v>1</v>
      </c>
    </row>
    <row r="36" spans="2:3" x14ac:dyDescent="0.55000000000000004">
      <c r="B36" s="12" t="s">
        <v>222</v>
      </c>
      <c r="C36" s="17">
        <v>1</v>
      </c>
    </row>
    <row r="37" spans="2:3" x14ac:dyDescent="0.55000000000000004">
      <c r="B37" s="12" t="s">
        <v>224</v>
      </c>
      <c r="C37" s="17">
        <v>1</v>
      </c>
    </row>
    <row r="38" spans="2:3" x14ac:dyDescent="0.55000000000000004">
      <c r="B38" s="12" t="s">
        <v>219</v>
      </c>
      <c r="C38" s="17">
        <v>1</v>
      </c>
    </row>
  </sheetData>
  <conditionalFormatting sqref="D1:D4 D11:D13 D27:D34 D38:D1048576">
    <cfRule type="dataBar" priority="4">
      <dataBar>
        <cfvo type="min"/>
        <cfvo type="max"/>
        <color rgb="FF63C384"/>
      </dataBar>
      <extLst>
        <ext xmlns:x14="http://schemas.microsoft.com/office/spreadsheetml/2009/9/main" uri="{B025F937-C7B1-47D3-B67F-A62EFF666E3E}">
          <x14:id>{BDA70E0B-C083-4EF7-8DF4-5D44A9112E4D}</x14:id>
        </ext>
      </extLst>
    </cfRule>
  </conditionalFormatting>
  <conditionalFormatting sqref="D1:D4 D11:D13 D27:D34 D38:D1048576">
    <cfRule type="dataBar" priority="3">
      <dataBar>
        <cfvo type="min"/>
        <cfvo type="max"/>
        <color rgb="FF63C384"/>
      </dataBar>
      <extLst>
        <ext xmlns:x14="http://schemas.microsoft.com/office/spreadsheetml/2009/9/main" uri="{B025F937-C7B1-47D3-B67F-A62EFF666E3E}">
          <x14:id>{BF8FD227-B0EB-45E6-8D50-A00C5A471AB4}</x14:id>
        </ext>
      </extLst>
    </cfRule>
  </conditionalFormatting>
  <conditionalFormatting sqref="D14">
    <cfRule type="dataBar" priority="2">
      <dataBar>
        <cfvo type="min"/>
        <cfvo type="max"/>
        <color rgb="FF63C384"/>
      </dataBar>
      <extLst>
        <ext xmlns:x14="http://schemas.microsoft.com/office/spreadsheetml/2009/9/main" uri="{B025F937-C7B1-47D3-B67F-A62EFF666E3E}">
          <x14:id>{59230689-6C76-4197-9216-32569D797434}</x14:id>
        </ext>
      </extLst>
    </cfRule>
  </conditionalFormatting>
  <conditionalFormatting sqref="D14">
    <cfRule type="dataBar" priority="1">
      <dataBar>
        <cfvo type="min"/>
        <cfvo type="max"/>
        <color rgb="FF63C384"/>
      </dataBar>
      <extLst>
        <ext xmlns:x14="http://schemas.microsoft.com/office/spreadsheetml/2009/9/main" uri="{B025F937-C7B1-47D3-B67F-A62EFF666E3E}">
          <x14:id>{E7213A1D-5606-4811-8C6C-92D8ECF22743}</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BDA70E0B-C083-4EF7-8DF4-5D44A9112E4D}">
            <x14:dataBar minLength="0" maxLength="100" border="1" negativeBarBorderColorSameAsPositive="0">
              <x14:cfvo type="autoMin"/>
              <x14:cfvo type="autoMax"/>
              <x14:borderColor rgb="FF63C384"/>
              <x14:negativeFillColor rgb="FFFF0000"/>
              <x14:negativeBorderColor rgb="FFFF0000"/>
              <x14:axisColor rgb="FF000000"/>
            </x14:dataBar>
          </x14:cfRule>
          <xm:sqref>D1:D4 D11:D13 D27:D34 D38:D1048576</xm:sqref>
        </x14:conditionalFormatting>
        <x14:conditionalFormatting xmlns:xm="http://schemas.microsoft.com/office/excel/2006/main">
          <x14:cfRule type="dataBar" id="{BF8FD227-B0EB-45E6-8D50-A00C5A471AB4}">
            <x14:dataBar minLength="0" maxLength="100" border="1" negativeBarBorderColorSameAsPositive="0">
              <x14:cfvo type="autoMin"/>
              <x14:cfvo type="autoMax"/>
              <x14:borderColor rgb="FF63C384"/>
              <x14:negativeFillColor rgb="FFFF0000"/>
              <x14:negativeBorderColor rgb="FFFF0000"/>
              <x14:axisColor rgb="FF000000"/>
            </x14:dataBar>
          </x14:cfRule>
          <xm:sqref>D1:D4 D11:D13 D27:D34 D38:D1048576</xm:sqref>
        </x14:conditionalFormatting>
        <x14:conditionalFormatting xmlns:xm="http://schemas.microsoft.com/office/excel/2006/main">
          <x14:cfRule type="dataBar" id="{59230689-6C76-4197-9216-32569D797434}">
            <x14:dataBar minLength="0" maxLength="100" border="1" negativeBarBorderColorSameAsPositive="0">
              <x14:cfvo type="autoMin"/>
              <x14:cfvo type="autoMax"/>
              <x14:borderColor rgb="FF63C384"/>
              <x14:negativeFillColor rgb="FFFF0000"/>
              <x14:negativeBorderColor rgb="FFFF0000"/>
              <x14:axisColor rgb="FF000000"/>
            </x14:dataBar>
          </x14:cfRule>
          <xm:sqref>D14</xm:sqref>
        </x14:conditionalFormatting>
        <x14:conditionalFormatting xmlns:xm="http://schemas.microsoft.com/office/excel/2006/main">
          <x14:cfRule type="dataBar" id="{E7213A1D-5606-4811-8C6C-92D8ECF22743}">
            <x14:dataBar minLength="0" maxLength="100" border="1" negativeBarBorderColorSameAsPositive="0">
              <x14:cfvo type="autoMin"/>
              <x14:cfvo type="autoMax"/>
              <x14:borderColor rgb="FF63C384"/>
              <x14:negativeFillColor rgb="FFFF0000"/>
              <x14:negativeBorderColor rgb="FFFF0000"/>
              <x14:axisColor rgb="FF000000"/>
            </x14:dataBar>
          </x14:cfRule>
          <xm:sqref>D14</xm:sqref>
        </x14:conditionalFormatting>
      </x14:conditionalFormattings>
    </ex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4 8 f 0 5 7 1 - 3 9 3 5 - 4 6 1 0 - b 1 d 0 - e c d 9 f 0 4 8 b 4 5 1 " > < 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T a b l e X M L _ C a r e w o r k e r _ P r o f i l e " > < C u s t o m C o n t e n t > < ! [ C D A T A [ < T a b l e W i d g e t G r i d S e r i a l i z a t i o n   x m l n s : x s d = " h t t p : / / w w w . w 3 . o r g / 2 0 0 1 / X M L S c h e m a "   x m l n s : x s i = " h t t p : / / w w w . w 3 . o r g / 2 0 0 1 / X M L S c h e m a - i n s t a n c e " > < C o l u m n S u g g e s t e d T y p e   / > < C o l u m n F o r m a t   / > < C o l u m n A c c u r a c y   / > < C o l u m n C u r r e n c y S y m b o l   / > < C o l u m n P o s i t i v e P a t t e r n   / > < C o l u m n N e g a t i v e P a t t e r n   / > < C o l u m n W i d t h s > < i t e m > < k e y > < s t r i n g > C a r e w o r k e r   I D < / s t r i n g > < / k e y > < v a l u e > < i n t > 2 9 0 < / i n t > < / v a l u e > < / i t e m > < i t e m > < k e y > < s t r i n g > E x p e r i e n c e _ Y e a r s < / s t r i n g > < / k e y > < v a l u e > < i n t > 3 3 3 < / i n t > < / v a l u e > < / i t e m > < i t e m > < k e y > < s t r i n g > C a r e w o r k e r   T y p e   A < / s t r i n g > < / k e y > < v a l u e > < i n t > 3 5 7 < / i n t > < / v a l u e > < / i t e m > < i t e m > < k e y > < s t r i n g > C a r e w o r k e r   T y p e   B < / s t r i n g > < / k e y > < v a l u e > < i n t > 3 5 6 < / i n t > < / v a l u e > < / i t e m > < i t e m > < k e y > < s t r i n g > S e c o n d   L a n g u a g e < / s t r i n g > < / k e y > < v a l u e > < i n t > 3 3 4 < / i n t > < / v a l u e > < / i t e m > < i t e m > < k e y > < s t r i n g > A r e a   ( S G C ) < / s t r i n g > < / k e y > < v a l u e > < i n t > 2 3 5 < / i n t > < / v a l u e > < / i t e m > < i t e m > < k e y > < s t r i n g > E x p e r t i s e < / s t r i n g > < / k e y > < v a l u e > < i n t > 2 1 2 < / i n t > < / v a l u e > < / i t e m > < i t e m > < k e y > < s t r i n g > E d u a c t i o n   r a n d < / s t r i n g > < / k e y > < v a l u e > < i n t > 2 2 4 < / i n t > < / v a l u e > < / i t e m > < / C o l u m n W i d t h s > < C o l u m n D i s p l a y I n d e x > < i t e m > < k e y > < s t r i n g > C a r e w o r k e r   I D < / s t r i n g > < / k e y > < v a l u e > < i n t > 0 < / i n t > < / v a l u e > < / i t e m > < i t e m > < k e y > < s t r i n g > E x p e r i e n c e _ Y e a r s < / s t r i n g > < / k e y > < v a l u e > < i n t > 1 < / i n t > < / v a l u e > < / i t e m > < i t e m > < k e y > < s t r i n g > C a r e w o r k e r   T y p e   A < / s t r i n g > < / k e y > < v a l u e > < i n t > 2 < / i n t > < / v a l u e > < / i t e m > < i t e m > < k e y > < s t r i n g > C a r e w o r k e r   T y p e   B < / s t r i n g > < / k e y > < v a l u e > < i n t > 3 < / i n t > < / v a l u e > < / i t e m > < i t e m > < k e y > < s t r i n g > S e c o n d   L a n g u a g e < / s t r i n g > < / k e y > < v a l u e > < i n t > 4 < / i n t > < / v a l u e > < / i t e m > < i t e m > < k e y > < s t r i n g > A r e a   ( S G C ) < / s t r i n g > < / k e y > < v a l u e > < i n t > 5 < / i n t > < / v a l u e > < / i t e m > < i t e m > < k e y > < s t r i n g > E x p e r t i s e < / s t r i n g > < / k e y > < v a l u e > < i n t > 6 < / i n t > < / v a l u e > < / i t e m > < i t e m > < k e y > < s t r i n g > E d u a c t i o n   r a n d < / 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a f 3 5 2 d 8 e - 2 4 4 7 - 4 e 8 c - 8 b 0 d - 6 7 2 b b b d 6 6 0 2 f " > < 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13.xml>��< ? x m l   v e r s i o n = " 1 . 0 "   e n c o d i n g = " U T F - 1 6 " ? > < G e m i n i   x m l n s = " h t t p : / / g e m i n i / p i v o t c u s t o m i z a t i o n / 8 c 1 0 4 8 b 3 - 7 1 6 6 - 4 3 7 2 - 8 1 9 a - 4 3 f a e 9 e 9 2 a b b " > < 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14.xml>��< ? x m l   v e r s i o n = " 1 . 0 "   e n c o d i n g = " U T F - 1 6 " ? > < G e m i n i   x m l n s = " h t t p : / / g e m i n i / p i v o t c u s t o m i z a t i o n / d c 2 4 f c 1 8 - 8 0 f f - 4 f 4 5 - 8 d 9 9 - c 8 5 d 6 3 3 d 1 7 e f " > < 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15.xml>��< ? x m l   v e r s i o n = " 1 . 0 "   e n c o d i n g = " U T F - 1 6 " ? > < G e m i n i   x m l n s = " h t t p : / / g e m i n i / p i v o t c u s t o m i z a t i o n / 0 6 4 1 d 3 b 4 - d e c f - 4 c 0 c - 9 6 9 2 - a 8 d 1 b 4 9 3 a d 9 9 " > < 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16.xml>��< ? x m l   v e r s i o n = " 1 . 0 "   e n c o d i n g = " U T F - 1 6 " ? > < G e m i n i   x m l n s = " h t t p : / / g e m i n i / p i v o t c u s t o m i z a t i o n / 7 3 3 9 f 1 6 8 - 5 4 b f - 4 0 b d - a e f 6 - f e 4 b 7 6 b 9 a 2 0 5 " > < 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17.xml>��< ? x m l   v e r s i o n = " 1 . 0 "   e n c o d i n g = " U T F - 1 6 " ? > < G e m i n i   x m l n s = " h t t p : / / g e m i n i / p i v o t c u s t o m i z a t i o n / 7 6 7 2 f 1 0 2 - c 3 5 4 - 4 8 5 f - a 5 5 2 - 2 f d 0 b b f 1 8 3 9 7 " > < 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18.xml>��< ? x m l   v e r s i o n = " 1 . 0 "   e n c o d i n g = " U T F - 1 6 " ? > < G e m i n i   x m l n s = " h t t p : / / g e m i n i / p i v o t c u s t o m i z a t i o n / c b b f 2 8 6 2 - d 7 2 2 - 4 8 c c - b 2 6 3 - 6 1 6 0 a d 7 b 0 7 e 3 " > < 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19.xml>��< ? x m l   v e r s i o n = " 1 . 0 "   e n c o d i n g = " U T F - 1 6 " ? > < G e m i n i   x m l n s = " h t t p : / / g e m i n i / p i v o t c u s t o m i z a t i o n / c 7 4 b 6 c b a - c 1 e f - 4 c 1 6 - b c 5 4 - f a 0 0 9 7 5 b e 2 9 4 " > < 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 4 9 < / H e i g h t > < / S a n d b o x E d i t o r . F o r m u l a B a r S t a t e > ] ] > < / C u s t o m C o n t e n t > < / G e m i n i > 
</file>

<file path=customXml/item21.xml>��< ? x m l   v e r s i o n = " 1 . 0 "   e n c o d i n g = " U T F - 1 6 " ? > < G e m i n i   x m l n s = " h t t p : / / g e m i n i / p i v o t c u s t o m i z a t i o n / b 9 2 a d 7 b 1 - f 7 0 d - 4 3 3 d - 8 3 a 8 - 2 8 b 4 d 1 e 7 3 d 4 9 " > < 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22.xml>��< ? x m l   v e r s i o n = " 1 . 0 "   e n c o d i n g = " U T F - 1 6 " ? > < G e m i n i   x m l n s = " h t t p : / / g e m i n i / p i v o t c u s t o m i z a t i o n / T a b l e X M L _ R o l l i i n g _ C a l e n d a r _ a a d e 4 1 a c - 0 d a 1 - 4 9 a f - 8 f 5 f - 1 9 2 5 3 c 7 9 3 0 8 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 1 4 6 < / i n t > < / v a l u e > < / i t e m > < i t e m > < k e y > < s t r i n g > Y e a r < / s t r i n g > < / k e y > < v a l u e > < i n t > 1 3 9 < / i n t > < / v a l u e > < / i t e m > < i t e m > < k e y > < s t r i n g > M o n t h < / s t r i n g > < / k e y > < v a l u e > < i n t > 1 7 7 < / i n t > < / v a l u e > < / i t e m > < i t e m > < k e y > < s t r i n g > M o n t h   N a m e < / s t r i n g > < / k e y > < v a l u e > < i n t > 2 7 5 < / i n t > < / v a l u e > < / i t e m > < / C o l u m n W i d t h s > < C o l u m n D i s p l a y I n d e x > < i t e m > < k e y > < s t r i n g > D a t e < / s t r i n g > < / k e y > < v a l u e > < i n t > 0 < / i n t > < / v a l u e > < / i t e m > < i t e m > < k e y > < s t r i n g > Y e a r < / s t r i n g > < / k e y > < v a l u e > < i n t > 1 < / i n t > < / v a l u e > < / i t e m > < i t e m > < k e y > < s t r i n g > M o n t h < / s t r i n g > < / k e y > < v a l u e > < i n t > 2 < / i n t > < / v a l u e > < / i t e m > < i t e m > < k e y > < s t r i n g > M o n t h   N a m e < / s t r i n g > < / k e y > < v a l u e > < i n t > 3 < / i n t > < / v a l u e > < / i t e m > < / C o l u m n D i s p l a y I n d e x > < C o l u m n F r o z e n   / > < C o l u m n C h e c k e d   / > < C o l u m n F i l t e r   / > < S e l e c t i o n F i l t e r   / > < F i l t e r P a r a m e t e r s   / > < I s S o r t D e s c e n d i n g > f a l s e < / I s S o r t D e s c e n d i n g > < / T a b l e W i d g e t G r i d S e r i a l i z a t i o n > ] ] > < / C u s t o m C o n t e n t > < / G e m i n i > 
</file>

<file path=customXml/item23.xml><?xml version="1.0" encoding="utf-8"?>
<p:properties xmlns:p="http://schemas.microsoft.com/office/2006/metadata/properties" xmlns:xsi="http://www.w3.org/2001/XMLSchema-instance" xmlns:pc="http://schemas.microsoft.com/office/infopath/2007/PartnerControls">
  <documentManagement/>
</p:properties>
</file>

<file path=customXml/item24.xml>��< ? x m l   v e r s i o n = " 1 . 0 "   e n c o d i n g = " U T F - 1 6 " ? > < G e m i n i   x m l n s = " h t t p : / / g e m i n i / p i v o t c u s t o m i z a t i o n / M a n u a l C a l c M o d e " > < C u s t o m C o n t e n t > < ! [ C D A T A [ F a l s e ] ] > < / C u s t o m C o n t e n t > < / G e m i n i > 
</file>

<file path=customXml/item25.xml><?xml version="1.0" encoding="utf-8"?>
<?mso-contentType ?>
<FormTemplates xmlns="http://schemas.microsoft.com/sharepoint/v3/contenttype/forms">
  <Display>DocumentLibraryForm</Display>
  <Edit>DocumentLibraryForm</Edit>
  <New>DocumentLibraryForm</New>
</FormTemplates>
</file>

<file path=customXml/item26.xml><?xml version="1.0" encoding="utf-8"?>
<ct:contentTypeSchema xmlns:ct="http://schemas.microsoft.com/office/2006/metadata/contentType" xmlns:ma="http://schemas.microsoft.com/office/2006/metadata/properties/metaAttributes" ct:_="" ma:_="" ma:contentTypeName="Document" ma:contentTypeID="0x0101007689BC957966CC438FA8D09FD587A596" ma:contentTypeVersion="9" ma:contentTypeDescription="Create a new document." ma:contentTypeScope="" ma:versionID="8565e68c35879da84be43311eb96590e">
  <xsd:schema xmlns:xsd="http://www.w3.org/2001/XMLSchema" xmlns:xs="http://www.w3.org/2001/XMLSchema" xmlns:p="http://schemas.microsoft.com/office/2006/metadata/properties" xmlns:ns3="8d7dd419-71c8-4a7c-9040-7f93b42bd79a" xmlns:ns4="08b5e06e-389a-4cfb-bfad-857af0d67c8a" targetNamespace="http://schemas.microsoft.com/office/2006/metadata/properties" ma:root="true" ma:fieldsID="28dbd6e04cd1ee56a10c88c69ca8f2b9" ns3:_="" ns4:_="">
    <xsd:import namespace="8d7dd419-71c8-4a7c-9040-7f93b42bd79a"/>
    <xsd:import namespace="08b5e06e-389a-4cfb-bfad-857af0d67c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7dd419-71c8-4a7c-9040-7f93b42bd7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8b5e06e-389a-4cfb-bfad-857af0d67c8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7.xml>��< ? x m l   v e r s i o n = " 1 . 0 "   e n c o d i n g = " U T F - 1 6 " ? > < G e m i n i   x m l n s = " h t t p : / / g e m i n i / p i v o t c u s t o m i z a t i o n / 2 d 4 2 d f e 2 - f d 6 a - 4 e 9 0 - 8 1 c 2 - d 3 e c a f 0 e 3 0 c b " > < 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28.xml>��< ? x m l   v e r s i o n = " 1 . 0 "   e n c o d i n g = " U T F - 1 6 " ? > < G e m i n i   x m l n s = " h t t p : / / g e m i n i / p i v o t c u s t o m i z a t i o n / T a b l e X M L _ P r o f i t s _ E r n i n g s _ Y E a r " > < C u s t o m C o n t e n t > < ! [ C D A T A [ < T a b l e W i d g e t G r i d S e r i a l i z a t i o n   x m l n s : x s d = " h t t p : / / w w w . w 3 . o r g / 2 0 0 1 / X M L S c h e m a "   x m l n s : x s i = " h t t p : / / w w w . w 3 . o r g / 2 0 0 1 / X M L S c h e m a - i n s t a n c e " > < C o l u m n S u g g e s t e d T y p e   / > < C o l u m n F o r m a t   / > < C o l u m n A c c u r a c y   / > < C o l u m n C u r r e n c y S y m b o l   / > < C o l u m n P o s i t i v e P a t t e r n   / > < C o l u m n N e g a t i v e P a t t e r n   / > < C o l u m n W i d t h s > < i t e m > < k e y > < s t r i n g > C a r e w o r k e r   I D < / s t r i n g > < / k e y > < v a l u e > < i n t > 2 9 0 < / i n t > < / v a l u e > < / i t e m > < i t e m > < k e y > < s t r i n g > Y e a r < / s t r i n g > < / k e y > < v a l u e > < i n t > 1 3 9 < / i n t > < / v a l u e > < / i t e m > < i t e m > < k e y > < s t r i n g > T o t a l   C o r p .   P r o f i t < / s t r i n g > < / k e y > < v a l u e > < i n t > 3 2 8 < / i n t > < / v a l u e > < / i t e m > < i t e m > < k e y > < s t r i n g > T o t a l   C a r e   W o r k e r ' s   E a r n i n g s < / s t r i n g > < / k e y > < v a l u e > < i n t > 4 9 9 < / i n t > < / v a l u e > < / i t e m > < / C o l u m n W i d t h s > < C o l u m n D i s p l a y I n d e x > < i t e m > < k e y > < s t r i n g > C a r e w o r k e r   I D < / s t r i n g > < / k e y > < v a l u e > < i n t > 0 < / i n t > < / v a l u e > < / i t e m > < i t e m > < k e y > < s t r i n g > Y e a r < / s t r i n g > < / k e y > < v a l u e > < i n t > 1 < / i n t > < / v a l u e > < / i t e m > < i t e m > < k e y > < s t r i n g > T o t a l   C o r p .   P r o f i t < / s t r i n g > < / k e y > < v a l u e > < i n t > 2 < / i n t > < / v a l u e > < / i t e m > < i t e m > < k e y > < s t r i n g > T o t a l   C a r e   W o r k e r ' s   E a r n i n g s < / s t r i n g > < / k e y > < v a l u e > < i n t > 3 < / i n t > < / v a l u e > < / i t e m > < / C o l u m n D i s p l a y I n d e x > < C o l u m n F r o z e n   / > < C o l u m n C h e c k e d   / > < C o l u m n F i l t e r   / > < S e l e c t i o n F i l t e r   / > < F i l t e r P a r a m e t e r s   / > < I s S o r t D e s c e n d i n g > f a l s e < / I s S o r t D e s c e n d i n g > < / T a b l e W i d g e t G r i d S e r i a l i z a t i o n > ] ] > < / C u s t o m C o n t e n t > < / G e m i n i > 
</file>

<file path=customXml/item29.xml>��< ? x m l   v e r s i o n = " 1 . 0 "   e n c o d i n g = " u t f - 1 6 " ? > < D a t a M a s h u p   x m l n s = " h t t p : / / s c h e m a s . m i c r o s o f t . c o m / D a t a M a s h u p " > A A A A A F w E A A B Q S w M E F A A C A A g A d K y C V M O e k N i k A A A A 9 g A A A B I A H A B D b 2 5 m a W c v U G F j a 2 F n Z S 5 4 b W w g o h g A K K A U A A A A A A A A A A A A A A A A A A A A A A A A A A A A h Y 9 B D o I w F E S v Q r q n L c W F I Z 8 S w 1 Y S E x P j t o G K j f A x t F j u 5 s I j e Q U x i r p z O W / e Y u Z + v U E 2 t k 1 w 0 b 0 1 H a Y k o p w E G s u u M l i n Z H C H c E k y C R t V n l S t g 0 l G m 4 y 2 S s n R u X P C m P e e + p h 2 f c 0 E 5 x H b F + t t e d S t I h / Z / J d D g 9 Y p L D W R s H u N k Y J G P K Y L I S g H N k M o D H 4 F M e 1 9 t j 8 Q 8 q F x Q 6 + l x j B f A Z s j s P c H + Q B Q S w M E F A A C A A g A d K y C 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s g l R O 1 k P x V g E A A P Q C A A A T A B w A R m 9 y b X V s Y X M v U 2 V j d G l v b j E u b S C i G A A o o B Q A A A A A A A A A A A A A A A A A A A A A A A A A A A C V j 1 1 L w z A U h u 8 L / Q + h u 0 k h l n W I N 8 M L r R M G s x f b E E R E s v Z g C 2 k y k l P d G P v v J s 1 G J x u K C S S H 8 / E + 7 z F Q Y K 0 k W f g / H Y d B G J i K a y j J X A l R 1 / L j P e M C Z M k 1 u S U C M A y I P Q v V 6 g J s Z l B y B D o a j l J m b 8 x 8 O W s N q i a 1 9 V l t M H m w P Y b 6 G Z a 3 z Q p 0 8 q h V Q 1 1 h W T e Q z F T B R a 6 + a B x f n T b 4 m Z g N y l Z z Z 5 G m b O h u f E Q N o k z J T 9 B o L a M i S 7 4 S E F l w F 3 Q i z g I 9 O G J k s R Y 1 o t X v g v t t r r C y W 9 K Y E d k K c X w n G 9 T 8 m Y s W T D L R W u m e N w f J G 0 v L l G g b a X q Y L x z S 9 K I x t t t F v i G N G I n c / t F + 3 2 t P p f E T L 8 B 1 r 3 x X l n 6 K n u O t T N f M C P C i I k 4 y c Q n 6 6 s I 3 u 9 d U 4 s 1 1 s t y u 4 Q L o S U m s L p N + m r E c 3 3 s K 6 j L / I Z H c m v 8 D d 8 R E J x N n U J f t w W i R B G G D c R j U 8 j f 0 + B t Q S w E C L Q A U A A I A C A B 0 r I J U w 5 6 Q 2 K Q A A A D 2 A A A A E g A A A A A A A A A A A A A A A A A A A A A A Q 2 9 u Z m l n L 1 B h Y 2 t h Z 2 U u e G 1 s U E s B A i 0 A F A A C A A g A d K y C V A / K 6 a u k A A A A 6 Q A A A B M A A A A A A A A A A A A A A A A A 8 A A A A F t D b 2 5 0 Z W 5 0 X 1 R 5 c G V z X S 5 4 b W x Q S w E C L Q A U A A I A C A B 0 r I J U T t Z D 8 V Y B A A D 0 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D A A A A A A A A N o 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b 2 x s a W l u Z 1 9 D Y W x l b m R h c j w v S X R l b V B h d G g + P C 9 J d G V t T G 9 j Y X R p b 2 4 + P F N 0 Y W J s Z U V u d H J p Z X M + P E V u d H J 5 I F R 5 c G U 9 I k l z U H J p d m F 0 Z S I g V m F s d W U 9 I m w w I i A v P j x F b n R y e S B U e X B l P S J G a W x s R W 5 h Y m x l Z C I g V m F s d W U 9 I m w w I i A v P j x F b n R y e S B U e X B l P S J G a W x s T G F z d F V w Z G F 0 Z W Q i I F Z h b H V l P S J k M j A y M i 0 w M y 0 y O F Q y M z o 0 N T o x O S 4 y N j E y N j Q x 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A i I C 8 + P E V u d H J 5 I F R 5 c G U 9 I k Z p b G x l Z E N v b X B s Z X R l U m V z d W x 0 V G 9 X b 3 J r c 2 h l Z X Q i I F Z h b H V l P S J s M C I g L z 4 8 R W 5 0 c n k g V H l w Z T 0 i R m l s b E V y c m 9 y Q 2 9 k Z S I g V m F s d W U 9 I n N V b m t u b 3 d u I i A v P j x F b n R y e S B U e X B l P S J B Z G R l Z F R v R G F 0 Y U 1 v Z G V s I i B W Y W x 1 Z T 0 i b D E i I C 8 + P E V u d H J 5 I F R 5 c G U 9 I k Z p b G x D b 3 V u d C I g V m F s d W U 9 I m w 0 N T I i I C 8 + P E V u d H J 5 I F R 5 c G U 9 I k Z p b G x U b 0 R h d G F N b 2 R l b E V u Y W J s Z W Q i I F Z h b H V l P S J s M S I g L z 4 8 R W 5 0 c n k g V H l w Z T 0 i R m l s b E 9 i a m V j d F R 5 c G U i I F Z h b H V l P S J z Q 2 9 u b m V j d G l v b k 9 u b H k i I C 8 + P E V u d H J 5 I F R 5 c G U 9 I k Z p b G x D b 2 x 1 b W 5 U e X B l c y I g V m F s d W U 9 I n N B Q U 1 E Q m c 9 P S I g L z 4 8 R W 5 0 c n k g V H l w Z T 0 i R m l s b E N v b H V t b k 5 h b W V z I i B W Y W x 1 Z T 0 i c 1 s m c X V v d D t E Y X R l J n F 1 b 3 Q 7 L C Z x d W 9 0 O 1 l l Y X I m c X V v d D s s J n F 1 b 3 Q 7 T W 9 u d G g m c X V v d D s s J n F 1 b 3 Q 7 T W 9 u d G g g T m F t 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J v b G x p a W 5 n X 0 N h b G V u Z G F y L 0 N v b n Z l c n R l Z C B 0 b y B U Y W J s Z S 5 7 Q 2 9 s d W 1 u M S w w f S Z x d W 9 0 O y w m c X V v d D t T Z W N 0 a W 9 u M S 9 S b 2 x s a W l u Z 1 9 D Y W x l b m R h c i 9 J b n N l c n R l Z C B Z Z W F y L n t Z Z W F y L D F 9 J n F 1 b 3 Q 7 L C Z x d W 9 0 O 1 N l Y 3 R p b 2 4 x L 1 J v b G x p a W 5 n X 0 N h b G V u Z G F y L 0 l u c 2 V y d G V k I E 1 v b n R o L n t N b 2 5 0 a C w y f S Z x d W 9 0 O y w m c X V v d D t T Z W N 0 a W 9 u M S 9 S b 2 x s a W l u Z 1 9 D Y W x l b m R h c i 9 J b n N l c n R l Z C B N b 2 5 0 a C B O Y W 1 l L n t N b 2 5 0 a C B O Y W 1 l L D N 9 J n F 1 b 3 Q 7 X S w m c X V v d D t D b 2 x 1 b W 5 D b 3 V u d C Z x d W 9 0 O z o 0 L C Z x d W 9 0 O 0 t l e U N v b H V t b k 5 h b W V z J n F 1 b 3 Q 7 O l t d L C Z x d W 9 0 O 0 N v b H V t b k l k Z W 5 0 a X R p Z X M m c X V v d D s 6 W y Z x d W 9 0 O 1 N l Y 3 R p b 2 4 x L 1 J v b G x p a W 5 n X 0 N h b G V u Z G F y L 0 N v b n Z l c n R l Z C B 0 b y B U Y W J s Z S 5 7 Q 2 9 s d W 1 u M S w w f S Z x d W 9 0 O y w m c X V v d D t T Z W N 0 a W 9 u M S 9 S b 2 x s a W l u Z 1 9 D Y W x l b m R h c i 9 J b n N l c n R l Z C B Z Z W F y L n t Z Z W F y L D F 9 J n F 1 b 3 Q 7 L C Z x d W 9 0 O 1 N l Y 3 R p b 2 4 x L 1 J v b G x p a W 5 n X 0 N h b G V u Z G F y L 0 l u c 2 V y d G V k I E 1 v b n R o L n t N b 2 5 0 a C w y f S Z x d W 9 0 O y w m c X V v d D t T Z W N 0 a W 9 u M S 9 S b 2 x s a W l u Z 1 9 D Y W x l b m R h c i 9 J b n N l c n R l Z C B N b 2 5 0 a C B O Y W 1 l L n t N b 2 5 0 a C B O Y W 1 l L D N 9 J n F 1 b 3 Q 7 X S w m c X V v d D t S Z W x h d G l v b n N o a X B J b m Z v J n F 1 b 3 Q 7 O l t d f S I g L z 4 8 L 1 N 0 Y W J s Z U V u d H J p Z X M + P C 9 J d G V t P j x J d G V t P j x J d G V t T G 9 j Y X R p b 2 4 + P E l 0 Z W 1 U e X B l P k Z v c m 1 1 b G E 8 L 0 l 0 Z W 1 U e X B l P j x J d G V t U G F 0 a D 5 T Z W N 0 a W 9 u M S 9 S b 2 x s a W l u Z 1 9 D Y W x l b m R h c i 9 T b 3 V y Y 2 U 8 L 0 l 0 Z W 1 Q Y X R o P j w v S X R l b U x v Y 2 F 0 a W 9 u P j x T d G F i b G V F b n R y a W V z I C 8 + P C 9 J d G V t P j x J d G V t P j x J d G V t T G 9 j Y X R p b 2 4 + P E l 0 Z W 1 U e X B l P k Z v c m 1 1 b G E 8 L 0 l 0 Z W 1 U e X B l P j x J d G V t U G F 0 a D 5 T Z W N 0 a W 9 u M S 9 S b 2 x s a W l u Z 1 9 D Y W x l b m R h c i 9 D d X N 0 b 2 0 x P C 9 J d G V t U G F 0 a D 4 8 L 0 l 0 Z W 1 M b 2 N h d G l v b j 4 8 U 3 R h Y m x l R W 5 0 c m l l c y A v P j w v S X R l b T 4 8 S X R l b T 4 8 S X R l b U x v Y 2 F 0 a W 9 u P j x J d G V t V H l w Z T 5 G b 3 J t d W x h P C 9 J d G V t V H l w Z T 4 8 S X R l b V B h d G g + U 2 V j d G l v b j E v U m 9 s b G l p b m d f Q 2 F s Z W 5 k Y X I v Q 2 9 u d m V y d G V k J T I w d G 8 l M j B U Y W J s Z T w v S X R l b V B h d G g + P C 9 J d G V t T G 9 j Y X R p b 2 4 + P F N 0 Y W J s Z U V u d H J p Z X M g L z 4 8 L 0 l 0 Z W 0 + P E l 0 Z W 0 + P E l 0 Z W 1 M b 2 N h d G l v b j 4 8 S X R l b V R 5 c G U + R m 9 y b X V s Y T w v S X R l b V R 5 c G U + P E l 0 Z W 1 Q Y X R o P l N l Y 3 R p b 2 4 x L 1 J v b G x p a W 5 n X 0 N h b G V u Z G F y L 1 J l b m F t Z W Q l M j B D b 2 x 1 b W 5 z P C 9 J d G V t U G F 0 a D 4 8 L 0 l 0 Z W 1 M b 2 N h d G l v b j 4 8 U 3 R h Y m x l R W 5 0 c m l l c y A v P j w v S X R l b T 4 8 S X R l b T 4 8 S X R l b U x v Y 2 F 0 a W 9 u P j x J d G V t V H l w Z T 5 G b 3 J t d W x h P C 9 J d G V t V H l w Z T 4 8 S X R l b V B h d G g + U 2 V j d G l v b j E v U m 9 s b G l p b m d f Q 2 F s Z W 5 k Y X I v S W 5 z Z X J 0 Z W Q l M j B Z Z W F y P C 9 J d G V t U G F 0 a D 4 8 L 0 l 0 Z W 1 M b 2 N h d G l v b j 4 8 U 3 R h Y m x l R W 5 0 c m l l c y A v P j w v S X R l b T 4 8 S X R l b T 4 8 S X R l b U x v Y 2 F 0 a W 9 u P j x J d G V t V H l w Z T 5 G b 3 J t d W x h P C 9 J d G V t V H l w Z T 4 8 S X R l b V B h d G g + U 2 V j d G l v b j E v U m 9 s b G l p b m d f Q 2 F s Z W 5 k Y X I v S W 5 z Z X J 0 Z W Q l M j B N b 2 5 0 a D w v S X R l b V B h d G g + P C 9 J d G V t T G 9 j Y X R p b 2 4 + P F N 0 Y W J s Z U V u d H J p Z X M g L z 4 8 L 0 l 0 Z W 0 + P E l 0 Z W 0 + P E l 0 Z W 1 M b 2 N h d G l v b j 4 8 S X R l b V R 5 c G U + R m 9 y b X V s Y T w v S X R l b V R 5 c G U + P E l 0 Z W 1 Q Y X R o P l N l Y 3 R p b 2 4 x L 1 J v b G x p a W 5 n X 0 N h b G V u Z G F y L 0 l u c 2 V y d G V k J T I w T W 9 u d G g l M j B O Y W 1 l P C 9 J d G V t U G F 0 a D 4 8 L 0 l 0 Z W 1 M b 2 N h d G l v b j 4 8 U 3 R h Y m x l R W 5 0 c m l l c y A v P j w v S X R l b T 4 8 L 0 l 0 Z W 1 z P j w v T G 9 j Y W x Q Y W N r Y W d l T W V 0 Y W R h d G F G a W x l P h Y A A A B Q S w U G A A A A A A A A A A A A A A A A A A A A A A A A J g E A A A E A A A D Q j J 3 f A R X R E Y x 6 A M B P w p f r A Q A A A A 3 5 r 6 / b z 0 x L o e J p k Y R r + e M A A A A A A g A A A A A A E G Y A A A A B A A A g A A A A d J o 0 E V 6 t m 7 d + N Y 9 R t I x W i t d F a m E o 5 e P z 6 R b e Z V B L 7 J 8 A A A A A D o A A A A A C A A A g A A A A Q Z L 4 U n W O A n Y 0 9 H k 8 b 3 S V Z O 5 z g 2 K Q D b 3 U N R 3 N e L b U T Y h Q A A A A m Z z 8 F 9 n Y l a D 8 f u R U U Z k 1 l e / j 2 O a B N U Y z B U V X E a r L Y i M o E H A v + r F J l p P x X g l 1 4 f R s 6 E m A M 7 Q a 5 N B u R h w A O M R o S Y B 7 E m T K 5 N g c e s 0 q 6 q + C l 3 Z A A A A A m S L h M Q w 3 W 8 7 r f Z p J S G a L g d k w 5 E o G j U f j 4 a g b D W t p B O Q 5 d r y m v J c G T I 7 + J 6 s d k r h k q G q U Q p y D 6 l E 2 I Y 8 r t d 3 Y C w = = < / D a t a M a s h u p > 
</file>

<file path=customXml/item3.xml>��< ? x m l   v e r s i o n = " 1 . 0 "   e n c o d i n g = " U T F - 1 6 " ? > < G e m i n i   x m l n s = " h t t p : / / g e m i n i / p i v o t c u s t o m i z a t i o n / 8 3 e 0 7 8 9 0 - e 1 7 0 - 4 d 0 5 - 8 f 4 c - 3 7 4 c d 0 0 8 a 4 4 7 " > < 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30.xml>��< ? x m l   v e r s i o n = " 1 . 0 "   e n c o d i n g = " U T F - 1 6 " ? > < G e m i n i   x m l n s = " h t t p : / / g e m i n i / p i v o t c u s t o m i z a t i o n / T a b l e X M L _ C a r e w o r k e r V i s i t P r e f e r e n c e s " > < C u s t o m C o n t e n t > < ! [ C D A T A [ < T a b l e W i d g e t G r i d S e r i a l i z a t i o n   x m l n s : x s d = " h t t p : / / w w w . w 3 . o r g / 2 0 0 1 / X M L S c h e m a "   x m l n s : x s i = " h t t p : / / w w w . w 3 . o r g / 2 0 0 1 / X M L S c h e m a - i n s t a n c e " > < C o l u m n S u g g e s t e d T y p e   / > < C o l u m n F o r m a t   / > < C o l u m n A c c u r a c y   / > < C o l u m n C u r r e n c y S y m b o l   / > < C o l u m n P o s i t i v e P a t t e r n   / > < C o l u m n N e g a t i v e P a t t e r n   / > < C o l u m n W i d t h s > < i t e m > < k e y > < s t r i n g > C a r e w o r k e r   I D < / s t r i n g > < / k e y > < v a l u e > < i n t > 2 9 0 < / i n t > < / v a l u e > < / i t e m > < i t e m > < k e y > < s t r i n g > P r e f e r e n c e s   -   D u r a t i o n   o f   V i s i t < / s t r i n g > < / k e y > < v a l u e > < i n t > 1 9 3 < / i n t > < / v a l u e > < / i t e m > < i t e m > < k e y > < s t r i n g > P r e f e r e n c e s   -   F r e q u e n c y   o f   V i s i t s   p e r   W e e k < / s t r i n g > < / k e y > < v a l u e > < i n t > 2 3 7 < / i n t > < / v a l u e > < / i t e m > < / C o l u m n W i d t h s > < C o l u m n D i s p l a y I n d e x > < i t e m > < k e y > < s t r i n g > C a r e w o r k e r   I D < / s t r i n g > < / k e y > < v a l u e > < i n t > 0 < / i n t > < / v a l u e > < / i t e m > < i t e m > < k e y > < s t r i n g > P r e f e r e n c e s   -   D u r a t i o n   o f   V i s i t < / s t r i n g > < / k e y > < v a l u e > < i n t > 1 < / i n t > < / v a l u e > < / i t e m > < i t e m > < k e y > < s t r i n g > P r e f e r e n c e s   -   F r e q u e n c y   o f   V i s i t s   p e r   W e e k < / 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3 2 9 7 2 5 c f - e c b f - 4 7 2 3 - b 2 0 9 - e 0 0 8 6 b 2 f 3 7 3 1 " > < 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33.xml>��< ? x m l   v e r s i o n = " 1 . 0 "   e n c o d i n g = " U T F - 1 6 " ? > < G e m i n i   x m l n s = " h t t p : / / g e m i n i / p i v o t c u s t o m i z a t i o n / 9 8 1 5 7 1 d c - f 0 2 c - 4 b 9 2 - 8 7 f 0 - 7 2 6 c 7 d 4 d f c c 7 " > < 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34.xml>��< ? x m l   v e r s i o n = " 1 . 0 "   e n c o d i n g = " U T F - 1 6 " ? > < G e m i n i   x m l n s = " h t t p : / / g e m i n i / p i v o t c u s t o m i z a t i o n / 0 1 3 4 2 f 3 9 - 9 4 7 b - 4 b 6 3 - 9 f 0 7 - a d 1 8 f f 5 6 d 4 b 1 " > < 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35.xml>��< ? x m l   v e r s i o n = " 1 . 0 "   e n c o d i n g = " U T F - 1 6 " ? > < G e m i n i   x m l n s = " h t t p : / / g e m i n i / p i v o t c u s t o m i z a t i o n / e d b 5 b e 9 f - 4 c b 8 - 4 d f 8 - b 2 5 1 - 2 2 b f 4 9 a f 4 6 e 8 " > < 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36.xml>��< ? x m l   v e r s i o n = " 1 . 0 "   e n c o d i n g = " U T F - 1 6 " ? > < G e m i n i   x m l n s = " h t t p : / / g e m i n i / p i v o t c u s t o m i z a t i o n / f 3 f d a 1 7 e - 6 d 2 4 - 4 4 2 d - b 4 9 1 - a b 5 a c 3 e f 8 8 8 5 " > < 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37.xml>��< ? x m l   v e r s i o n = " 1 . 0 "   e n c o d i n g = " U T F - 1 6 " ? > < G e m i n i   x m l n s = " h t t p : / / g e m i n i / p i v o t c u s t o m i z a t i o n / 1 1 9 7 5 8 b b - 4 6 d 9 - 4 2 3 0 - 8 6 c 8 - 6 4 0 b c a 2 b a 2 b e " > < 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38.xml>��< ? x m l   v e r s i o n = " 1 . 0 "   e n c o d i n g = " U T F - 1 6 " ? > < G e m i n i   x m l n s = " h t t p : / / g e m i n i / p i v o t c u s t o m i z a t i o n / T a b l e X M L _ C a r e w o r k e r A v a i l a b i l i t y " > < C u s t o m C o n t e n t > < ! [ C D A T A [ < T a b l e W i d g e t G r i d S e r i a l i z a t i o n   x m l n s : x s d = " h t t p : / / w w w . w 3 . o r g / 2 0 0 1 / X M L S c h e m a "   x m l n s : x s i = " h t t p : / / w w w . w 3 . o r g / 2 0 0 1 / X M L S c h e m a - i n s t a n c e " > < C o l u m n S u g g e s t e d T y p e   / > < C o l u m n F o r m a t   / > < C o l u m n A c c u r a c y   / > < C o l u m n C u r r e n c y S y m b o l   / > < C o l u m n P o s i t i v e P a t t e r n   / > < C o l u m n N e g a t i v e P a t t e r n   / > < C o l u m n W i d t h s > < i t e m > < k e y > < s t r i n g > P r e f e r   E n t r y   h o u r   ( H o u r ) < / s t r i n g > < / k e y > < v a l u e > < i n t > 4 3 7 < / i n t > < / v a l u e > < / i t e m > < i t e m > < k e y > < s t r i n g > P r e f e r   E x i t   h o u r < / s t r i n g > < / k e y > < v a l u e > < i n t > 3 2 6 < / i n t > < / v a l u e > < / i t e m > < i t e m > < k e y > < s t r i n g > P r e f e r   E n t r y   h o u r < / s t r i n g > < / k e y > < v a l u e > < i n t > 3 5 1 < / i n t > < / v a l u e > < / i t e m > < i t e m > < k e y > < s t r i n g > C a r e w o r k e r   I D < / s t r i n g > < / k e y > < v a l u e > < i n t > 3 0 9 < / i n t > < / v a l u e > < / i t e m > < i t e m > < k e y > < s t r i n g > P r e f e r   E x i t   h o u r   ( H o u r ) < / s t r i n g > < / k e y > < v a l u e > < i n t > 4 1 2 < / i n t > < / v a l u e > < / i t e m > < i t e m > < k e y > < s t r i n g > D a y < / s t r i n g > < / k e y > < v a l u e > < i n t > 3 2 1 < / i n t > < / v a l u e > < / i t e m > < / C o l u m n W i d t h s > < C o l u m n D i s p l a y I n d e x > < i t e m > < k e y > < s t r i n g > P r e f e r   E n t r y   h o u r   ( H o u r ) < / s t r i n g > < / k e y > < v a l u e > < i n t > 4 < / i n t > < / v a l u e > < / i t e m > < i t e m > < k e y > < s t r i n g > P r e f e r   E x i t   h o u r < / s t r i n g > < / k e y > < v a l u e > < i n t > 3 < / i n t > < / v a l u e > < / i t e m > < i t e m > < k e y > < s t r i n g > P r e f e r   E n t r y   h o u r < / s t r i n g > < / k e y > < v a l u e > < i n t > 2 < / i n t > < / v a l u e > < / i t e m > < i t e m > < k e y > < s t r i n g > C a r e w o r k e r   I D < / s t r i n g > < / k e y > < v a l u e > < i n t > 0 < / i n t > < / v a l u e > < / i t e m > < i t e m > < k e y > < s t r i n g > P r e f e r   E x i t   h o u r   ( H o u r ) < / s t r i n g > < / k e y > < v a l u e > < i n t > 5 < / i n t > < / v a l u e > < / i t e m > < i t e m > < k e y > < s t r i n g > D a y < / s t r i n g > < / k e y > < v a l u e > < i n t > 1 < / i n t > < / v a l u e > < / i t e m > < / C o l u m n D i s p l a y I n d e x > < C o l u m n F r o z e n   / > < C o l u m n C h e c k e d   / > < C o l u m n F i l t e r   / > < S e l e c t i o n F i l t e r   / > < F i l t e r P a r a m e t e r s   / > < S o r t B y C o l u m n   / > < I s S o r t D e s c e n d i n g > f a l s e < / I s S o r t D e s c e n d i n g > < / T a b l e W i d g e t G r i d S e r i a l i z a t i o n > ] ] > < / C u s t o m C o n t e n t > < / G e m i n i > 
</file>

<file path=customXml/item39.xml>��< ? x m l   v e r s i o n = " 1 . 0 "   e n c o d i n g = " U T F - 1 6 " ? > < G e m i n i   x m l n s = " h t t p : / / g e m i n i / p i v o t c u s t o m i z a t i o n / 9 2 7 0 0 7 9 9 - 8 5 0 9 - 4 9 a 1 - 8 b 3 0 - 0 f e 3 5 e 6 7 d e 4 6 " > < 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4.xml>��< ? x m l   v e r s i o n = " 1 . 0 "   e n c o d i n g = " U T F - 1 6 " ? > < G e m i n i   x m l n s = " h t t p : / / g e m i n i / p i v o t c u s t o m i z a t i o n / b 7 2 3 4 6 9 d - b d 3 e - 4 d c e - 9 2 2 9 - f 8 a c 0 d 4 f 5 1 8 0 " > < 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40.xml>��< ? x m l   v e r s i o n = " 1 . 0 "   e n c o d i n g = " U T F - 1 6 " ? > < G e m i n i   x m l n s = " h t t p : / / g e m i n i / p i v o t c u s t o m i z a t i o n / 9 0 e 6 9 2 5 e - f 5 8 e - 4 3 6 1 - 9 1 f a - 9 0 a 6 c a 8 a b b f e " > < 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41.xml>��< ? x m l   v e r s i o n = " 1 . 0 "   e n c o d i n g = " U T F - 1 6 " ? > < G e m i n i   x m l n s = " h t t p : / / g e m i n i / p i v o t c u s t o m i z a t i o n / 8 f a 4 5 3 8 8 - c b 8 7 - 4 f 9 7 - a 8 f 8 - d 6 f 4 3 7 2 e e 4 d 3 " > < 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42.xml>��< ? x m l   v e r s i o n = " 1 . 0 "   e n c o d i n g = " U T F - 1 6 " ? > < G e m i n i   x m l n s = " h t t p : / / g e m i n i / p i v o t c u s t o m i z a t i o n / e d 9 5 f 9 f 9 - 2 7 b 5 - 4 3 4 d - 8 4 6 c - c 2 0 f 1 3 b 2 0 a c 0 " > < 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43.xml>��< ? x m l   v e r s i o n = " 1 . 0 "   e n c o d i n g = " U T F - 1 6 " ? > < G e m i n i   x m l n s = " h t t p : / / g e m i n i / p i v o t c u s t o m i z a t i o n / 9 d d e 5 7 6 4 - 7 c c f - 4 5 d 2 - 8 1 1 c - 6 b 1 9 1 b 1 b 9 e f d " > < 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44.xml>��< ? x m l   v e r s i o n = " 1 . 0 "   e n c o d i n g = " U T F - 1 6 " ? > < G e m i n i   x m l n s = " h t t p : / / g e m i n i / p i v o t c u s t o m i z a t i o n / T a b l e O r d e r " > < C u s t o m C o n t e n t > < ! [ C D A T A [ C a r e w o r k e r _ P r o f i l e , M o n t h l y _ I n f o , R o l l i i n g _ C a l e n d a r _ a a d e 4 1 a c - 0 d a 1 - 4 9 a f - 8 f 5 f - 1 9 2 5 3 c 7 9 3 0 8 3 , C a r e w o r k e r A v a i l a b i l i t y , C a r e w o r k e r V i s i t P r e f e r e n c e s , s g c - c g t - 2 0 2 1 - a r e a s _ a f 6 7 9 0 1 5 - a 5 a b - 4 f 1 2 - a 7 9 3 - 3 9 7 d 1 7 d 7 e c d 4 ] ] > < / C u s t o m C o n t e n t > < / G e m i n i > 
</file>

<file path=customXml/item45.xml>��< ? x m l   v e r s i o n = " 1 . 0 "   e n c o d i n g = " U T F - 1 6 " ? > < G e m i n i   x m l n s = " h t t p : / / g e m i n i / p i v o t c u s t o m i z a t i o n / C l i e n t W i n d o w X M L " > < C u s t o m C o n t e n t > < ! [ C D A T A [ C a r e w o r k e r _ P r o f i l e ] ] > < / C u s t o m C o n t e n t > < / G e m i n i > 
</file>

<file path=customXml/item4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 M o n t h l y _ I n f o 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 C o l u m n s \ C a r e w o r k e r   I D 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 C o l u m n s \ H o u r s   L o g g e d < / K e y > < / a : K e y > < a : V a l u e   i : t y p e = " T a b l e W i d g e t B a s e V i e w S t a t e " / > < / a : K e y V a l u e O f D i a g r a m O b j e c t K e y a n y T y p e z b w N T n L X > < a : K e y V a l u e O f D i a g r a m O b j e c t K e y a n y T y p e z b w N T n L X > < a : K e y > < K e y > C o l u m n s \ A v g .   H o u r s   /   V i s i t < / K e y > < / a : K e y > < a : V a l u e   i : t y p e = " T a b l e W i d g e t B a s e V i e w S t a t e " / > < / a : K e y V a l u e O f D i a g r a m O b j e c t K e y a n y T y p e z b w N T n L X > < a : K e y V a l u e O f D i a g r a m O b j e c t K e y a n y T y p e z b w N T n L X > < a : K e y > < K e y > C o l u m n s \ V i s i t s < / K e y > < / a : K e y > < a : V a l u e   i : t y p e = " T a b l e W i d g e t B a s e V i e w S t a t e " / > < / a : K e y V a l u e O f D i a g r a m O b j e c t K e y a n y T y p e z b w N T n L X > < a : K e y V a l u e O f D i a g r a m O b j e c t K e y a n y T y p e z b w N T n L X > < a : K e y > < K e y > C o l u m n s \ A v g .   H o u r l y   R a t e 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 C o l u m n s \ C o r p .   F e e   R a t e < / K e y > < / a : K e y > < a : V a l u e   i : t y p e = " T a b l e W i d g e t B a s e V i e w S t a t e " / > < / a : K e y V a l u e O f D i a g r a m O b j e c t K e y a n y T y p e z b w N T n L X > < a : K e y V a l u e O f D i a g r a m O b j e c t K e y a n y T y p e z b w N T n L X > < a : K e y > < K e y > C o l u m n s \ C a r e   W o r k e r   E a r n i n g s < / K e y > < / a : K e y > < a : V a l u e   i : t y p e = " T a b l e W i d g e t B a s e V i e w S t a t e " / > < / a : K e y V a l u e O f D i a g r a m O b j e c t K e y a n y T y p e z b w N T n L X > < a : K e y V a l u e O f D i a g r a m O b j e c t K e y a n y T y p e z b w N T n L X > < a : K e y > < K e y > C o l u m n s \ C o r p .   F e e < / 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 R o l l i i n g _ C a l e n d a r 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 R o l l i i n g _ C a l e n d a r 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 C a r e w o r k e r A v a i l a b i l i t y 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 C a r e w o r k e r A v a i l a b i l i t y 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 C o l u m n s \ C a r e w o r k e r   I D < / 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 C o l u m n s \ P r e f e r   E n t r y   h o u r < / K e y > < / a : K e y > < a : V a l u e   i : t y p e = " T a b l e W i d g e t B a s e V i e w S t a t e " / > < / a : K e y V a l u e O f D i a g r a m O b j e c t K e y a n y T y p e z b w N T n L X > < a : K e y V a l u e O f D i a g r a m O b j e c t K e y a n y T y p e z b w N T n L X > < a : K e y > < K e y > C o l u m n s \ P r e f e r   E x i t   h o u r < / K e y > < / a : K e y > < a : V a l u e   i : t y p e = " T a b l e W i d g e t B a s e V i e w S t a t e " / > < / a : K e y V a l u e O f D i a g r a m O b j e c t K e y a n y T y p e z b w N T n L X > < a : K e y V a l u e O f D i a g r a m O b j e c t K e y a n y T y p e z b w N T n L X > < a : K e y > < K e y > C o l u m n s \ P r e f e r   E n t r y   h o u r   ( H o u r ) < / K e y > < / a : K e y > < a : V a l u e   i : t y p e = " T a b l e W i d g e t B a s e V i e w S t a t e " / > < / a : K e y V a l u e O f D i a g r a m O b j e c t K e y a n y T y p e z b w N T n L X > < a : K e y V a l u e O f D i a g r a m O b j e c t K e y a n y T y p e z b w N T n L X > < a : K e y > < K e y > C o l u m n s \ P r e f e r   E x i t   h o u r   ( H o u r ) 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 C a r e w o r k e r V i s i t P r e f e r e n c e s 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 C a r e w o r k e r V i s i t P r e f e r e n c e s 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 C o l u m n s \ C a r e w o r k e r   I D < / K e y > < / a : K e y > < a : V a l u e   i : t y p e = " T a b l e W i d g e t B a s e V i e w S t a t e " / > < / a : K e y V a l u e O f D i a g r a m O b j e c t K e y a n y T y p e z b w N T n L X > < a : K e y V a l u e O f D i a g r a m O b j e c t K e y a n y T y p e z b w N T n L X > < a : K e y > < K e y > C o l u m n s \ P r e f e r e n c e s   -   D u r a t i o n   o f   V i s i t < / K e y > < / a : K e y > < a : V a l u e   i : t y p e = " T a b l e W i d g e t B a s e V i e w S t a t e " / > < / a : K e y V a l u e O f D i a g r a m O b j e c t K e y a n y T y p e z b w N T n L X > < a : K e y V a l u e O f D i a g r a m O b j e c t K e y a n y T y p e z b w N T n L X > < a : K e y > < K e y > C o l u m n s \ P r e f e r e n c e s   -   F r e q u e n c y   o f   V i s i t s   p e r 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 s g c - c g t - 2 0 2 1 - a r e a s 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 s g c - c g t - 2 0 2 1 - a r e a s 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 C o l u m n s \ S e r v i c e   A r e a ( s )   -   ( C a n a d a   -   O n t a r i o ) < / 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 C a r e w o r k e r _ P r o f i l e 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 C a r e w o r k e r _ P r o f i l e 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 C o l u m n s \ C a r e w o r k e r   I D < / K e y > < / a : K e y > < a : V a l u e   i : t y p e = " T a b l e W i d g e t B a s e V i e w S t a t e " / > < / a : K e y V a l u e O f D i a g r a m O b j e c t K e y a n y T y p e z b w N T n L X > < a : K e y V a l u e O f D i a g r a m O b j e c t K e y a n y T y p e z b w N T n L X > < a : K e y > < K e y > C o l u m n s \ E x p e r i e n c e _ Y e a r s < / K e y > < / a : K e y > < a : V a l u e   i : t y p e = " T a b l e W i d g e t B a s e V i e w S t a t e " / > < / a : K e y V a l u e O f D i a g r a m O b j e c t K e y a n y T y p e z b w N T n L X > < a : K e y V a l u e O f D i a g r a m O b j e c t K e y a n y T y p e z b w N T n L X > < a : K e y > < K e y > C o l u m n s \ E d u a c t i o n   r a n d < / K e y > < / a : K e y > < a : V a l u e   i : t y p e = " T a b l e W i d g e t B a s e V i e w S t a t e " / > < / a : K e y V a l u e O f D i a g r a m O b j e c t K e y a n y T y p e z b w N T n L X > < a : K e y V a l u e O f D i a g r a m O b j e c t K e y a n y T y p e z b w N T n L X > < a : K e y > < K e y > C o l u m n s \ E x p e r t i s e < / K e y > < / a : K e y > < a : V a l u e   i : t y p e = " T a b l e W i d g e t B a s e V i e w S t a t e " / > < / a : K e y V a l u e O f D i a g r a m O b j e c t K e y a n y T y p e z b w N T n L X > < a : K e y V a l u e O f D i a g r a m O b j e c t K e y a n y T y p e z b w N T n L X > < a : K e y > < K e y > C o l u m n s \ C a r e w o r k e r   T y p e   A < / K e y > < / a : K e y > < a : V a l u e   i : t y p e = " T a b l e W i d g e t B a s e V i e w S t a t e " / > < / a : K e y V a l u e O f D i a g r a m O b j e c t K e y a n y T y p e z b w N T n L X > < a : K e y V a l u e O f D i a g r a m O b j e c t K e y a n y T y p e z b w N T n L X > < a : K e y > < K e y > C o l u m n s \ C a r e w o r k e r   T y p e   B < / K e y > < / a : K e y > < a : V a l u e   i : t y p e = " T a b l e W i d g e t B a s e V i e w S t a t e " / > < / a : K e y V a l u e O f D i a g r a m O b j e c t K e y a n y T y p e z b w N T n L X > < a : K e y V a l u e O f D i a g r a m O b j e c t K e y a n y T y p e z b w N T n L X > < a : K e y > < K e y > C o l u m n s \ S e c o n d   L a n g u a g e < / K e y > < / a : K e y > < a : V a l u e   i : t y p e = " T a b l e W i d g e t B a s e V i e w S t a t e " / > < / a : K e y V a l u e O f D i a g r a m O b j e c t K e y a n y T y p e z b w N T n L X > < a : K e y V a l u e O f D i a g r a m O b j e c t K e y a n y T y p e z b w N T n L X > < a : K e y > < K e y > C o l u m n s \ A r e a   ( S G C ) 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 C a r e w o r k e r _ P r o f i l e < / K e y > < V a l u e   x m l n s : a = " h t t p : / / s c h e m a s . d a t a c o n t r a c t . o r g / 2 0 0 4 / 0 7 / M i c r o s o f t . A n a l y s i s S e r v i c e s . C o m m o n " > < a : H a s F o c u s > t r u e < / a : H a s F o c u s > < a : S i z e A t D p i 9 6 > 2 2 1 < / a : S i z e A t D p i 9 6 > < a : V i s i b l e > t r u e < / a : V i s i b l e > < / V a l u e > < / K e y V a l u e O f s t r i n g S a n d b o x E d i t o r . M e a s u r e G r i d S t a t e S c d E 3 5 R y > < K e y V a l u e O f s t r i n g S a n d b o x E d i t o r . M e a s u r e G r i d S t a t e S c d E 3 5 R y > < K e y > M o n t h l y _ I n f o < / K e y > < V a l u e   x m l n s : a = " h t t p : / / s c h e m a s . d a t a c o n t r a c t . o r g / 2 0 0 4 / 0 7 / M i c r o s o f t . A n a l y s i s S e r v i c e s . C o m m o n " > < a : H a s F o c u s > t r u e < / a : H a s F o c u s > < a : S i z e A t D p i 9 6 > 6 5 < / a : S i z e A t D p i 9 6 > < a : V i s i b l e > t r u e < / a : V i s i b l e > < / V a l u e > < / K e y V a l u e O f s t r i n g S a n d b o x E d i t o r . M e a s u r e G r i d S t a t e S c d E 3 5 R y > < K e y V a l u e O f s t r i n g S a n d b o x E d i t o r . M e a s u r e G r i d S t a t e S c d E 3 5 R y > < K e y > R o l l i i n g _ C a l e n d a r _ a a d e 4 1 a c - 0 d a 1 - 4 9 a f - 8 f 5 f - 1 9 2 5 3 c 7 9 3 0 8 3 < / K e y > < V a l u e   x m l n s : a = " h t t p : / / s c h e m a s . d a t a c o n t r a c t . o r g / 2 0 0 4 / 0 7 / M i c r o s o f t . A n a l y s i s S e r v i c e s . C o m m o n " > < a : H a s F o c u s > t r u e < / a : H a s F o c u s > < a : S i z e A t D p i 9 6 > 2 3 4 < / a : S i z e A t D p i 9 6 > < a : V i s i b l e > t r u e < / a : V i s i b l e > < / V a l u e > < / K e y V a l u e O f s t r i n g S a n d b o x E d i t o r . M e a s u r e G r i d S t a t e S c d E 3 5 R y > < K e y V a l u e O f s t r i n g S a n d b o x E d i t o r . M e a s u r e G r i d S t a t e S c d E 3 5 R y > < K e y > C a r e w o r k e r A v a i l a b i l i t y < / K e y > < V a l u e   x m l n s : a = " h t t p : / / s c h e m a s . d a t a c o n t r a c t . o r g / 2 0 0 4 / 0 7 / M i c r o s o f t . A n a l y s i s S e r v i c e s . C o m m o n " > < a : H a s F o c u s > t r u e < / a : H a s F o c u s > < a : S i z e A t D p i 9 6 > 2 4 7 < / a : S i z e A t D p i 9 6 > < a : V i s i b l e > t r u e < / a : V i s i b l e > < / V a l u e > < / K e y V a l u e O f s t r i n g S a n d b o x E d i t o r . M e a s u r e G r i d S t a t e S c d E 3 5 R y > < K e y V a l u e O f s t r i n g S a n d b o x E d i t o r . M e a s u r e G r i d S t a t e S c d E 3 5 R y > < K e y > C a r e w o r k e r V i s i t P r e f e r e n c e s < / K e y > < V a l u e   x m l n s : a = " h t t p : / / s c h e m a s . d a t a c o n t r a c t . o r g / 2 0 0 4 / 0 7 / M i c r o s o f t . A n a l y s i s S e r v i c e s . C o m m o n " > < a : H a s F o c u s > t r u e < / a : H a s F o c u s > < a : S i z e A t D p i 9 6 > 2 2 0 < / a : S i z e A t D p i 9 6 > < a : V i s i b l e > t r u e < / a : V i s i b l e > < / V a l u e > < / K e y V a l u e O f s t r i n g S a n d b o x E d i t o r . M e a s u r e G r i d S t a t e S c d E 3 5 R y > < K e y V a l u e O f s t r i n g S a n d b o x E d i t o r . M e a s u r e G r i d S t a t e S c d E 3 5 R y > < K e y > s g c - c g t - 2 0 2 1 - a r e a s _ a f 6 7 9 0 1 5 - a 5 a b - 4 f 1 2 - a 7 9 3 - 3 9 7 d 1 7 d 7 e c d 4 < / K e y > < V a l u e   x m l n s : a = " h t t p : / / s c h e m a s . d a t a c o n t r a c t . o r g / 2 0 0 4 / 0 7 / M i c r o s o f t . A n a l y s i s S e r v i c e s . C o m m o n " > < a : H a s F o c u s > t r u e < / a : H a s F o c u s > < a : S i z e A t D p i 9 6 > 2 3 4 < / a : S i z e A t D p i 9 6 > < a : V i s i b l e > t r u e < / a : V i s i b l e > < / V a l u e > < / K e y V a l u e O f s t r i n g S a n d b o x E d i t o r . M e a s u r e G r i d S t a t e S c d E 3 5 R y > < / A r r a y O f K e y V a l u e O f s t r i n g S a n d b o x E d i t o r . M e a s u r e G r i d S t a t e S c d E 3 5 R y > ] ] > < / C u s t o m C o n t e n t > < / G e m i n i > 
</file>

<file path=customXml/item48.xml>��< ? x m l   v e r s i o n = " 1 . 0 "   e n c o d i n g = " U T F - 1 6 " ? > < G e m i n i   x m l n s = " h t t p : / / g e m i n i / p i v o t c u s t o m i z a t i o n / T a b l e X M L _ M o n t h l y _ I n f o " > < C u s t o m C o n t e n t > < ! [ C D A T A [ < T a b l e W i d g e t G r i d S e r i a l i z a t i o n   x m l n s : x s d = " h t t p : / / w w w . w 3 . o r g / 2 0 0 1 / X M L S c h e m a "   x m l n s : x s i = " h t t p : / / w w w . w 3 . o r g / 2 0 0 1 / X M L S c h e m a - i n s t a n c e " > < C o l u m n S u g g e s t e d T y p e   / > < C o l u m n F o r m a t   / > < C o l u m n A c c u r a c y   / > < C o l u m n C u r r e n c y S y m b o l   / > < C o l u m n P o s i t i v e P a t t e r n   / > < C o l u m n N e g a t i v e P a t t e r n   / > < C o l u m n W i d t h s > < i t e m > < k e y > < s t r i n g > C a r e w o r k e r   I D < / s t r i n g > < / k e y > < v a l u e > < i n t > 2 9 0 < / i n t > < / v a l u e > < / i t e m > < i t e m > < k e y > < s t r i n g > Y e a r < / s t r i n g > < / k e y > < v a l u e > < i n t > 1 3 9 < / i n t > < / v a l u e > < / i t e m > < i t e m > < k e y > < s t r i n g > M o n t h   N u m < / s t r i n g > < / k e y > < v a l u e > < i n t > 2 5 8 < / i n t > < / v a l u e > < / i t e m > < i t e m > < k e y > < s t r i n g > H o u r s   L o g g e d < / s t r i n g > < / k e y > < v a l u e > < i n t > 2 7 8 < / i n t > < / v a l u e > < / i t e m > < i t e m > < k e y > < s t r i n g > A v g .   H o u r s   /   V i s i t < / s t r i n g > < / k e y > < v a l u e > < i n t > 3 2 6 < / i n t > < / v a l u e > < / i t e m > < i t e m > < k e y > < s t r i n g > V i s i t s < / s t r i n g > < / k e y > < v a l u e > < i n t > 1 5 2 < / i n t > < / v a l u e > < / i t e m > < i t e m > < k e y > < s t r i n g > A v g .   H o u r l y   R a t e < / s t r i n g > < / k e y > < v a l u e > < i n t > 3 2 1 < / i n t > < / v a l u e > < / i t e m > < i t e m > < k e y > < s t r i n g > R e v e n u e < / s t r i n g > < / k e y > < v a l u e > < i n t > 2 0 3 < / i n t > < / v a l u e > < / i t e m > < i t e m > < k e y > < s t r i n g > C o r p .   F e e   R a t e < / s t r i n g > < / k e y > < v a l u e > < i n t > 2 9 2 < / i n t > < / v a l u e > < / i t e m > < i t e m > < k e y > < s t r i n g > C a r e   W o r k e r   E a r n i n g s < / s t r i n g > < / k e y > < v a l u e > < i n t > 3 9 6 < / i n t > < / v a l u e > < / i t e m > < i t e m > < k e y > < s t r i n g > C o r p .   F e e < / s t r i n g > < / k e y > < v a l u e > < i n t > 2 1 6 < / i n t > < / v a l u e > < / i t e m > < i t e m > < k e y > < s t r i n g > M o n t h   ( M o n t h   I n d e x ) < / s t r i n g > < / k e y > < v a l u e > < i n t > 3 9 7 < / i n t > < / v a l u e > < / i t e m > < i t e m > < k e y > < s t r i n g > M o n t h   ( M o n t h ) < / s t r i n g > < / k e y > < v a l u e > < i n t > 3 0 9 < / i n t > < / v a l u e > < / i t e m > < i t e m > < k e y > < s t r i n g > M o n t h < / s t r i n g > < / k e y > < v a l u e > < i n t > 1 7 7 < / i n t > < / v a l u e > < / i t e m > < / C o l u m n W i d t h s > < C o l u m n D i s p l a y I n d e x > < i t e m > < k e y > < s t r i n g > C a r e w o r k e r   I D < / s t r i n g > < / k e y > < v a l u e > < i n t > 0 < / i n t > < / v a l u e > < / i t e m > < i t e m > < k e y > < s t r i n g > Y e a r < / s t r i n g > < / k e y > < v a l u e > < i n t > 1 < / i n t > < / v a l u e > < / i t e m > < i t e m > < k e y > < s t r i n g > M o n t h   N u m < / s t r i n g > < / k e y > < v a l u e > < i n t > 2 < / i n t > < / v a l u e > < / i t e m > < i t e m > < k e y > < s t r i n g > H o u r s   L o g g e d < / s t r i n g > < / k e y > < v a l u e > < i n t > 3 < / i n t > < / v a l u e > < / i t e m > < i t e m > < k e y > < s t r i n g > A v g .   H o u r s   /   V i s i t < / s t r i n g > < / k e y > < v a l u e > < i n t > 4 < / i n t > < / v a l u e > < / i t e m > < i t e m > < k e y > < s t r i n g > V i s i t s < / s t r i n g > < / k e y > < v a l u e > < i n t > 5 < / i n t > < / v a l u e > < / i t e m > < i t e m > < k e y > < s t r i n g > A v g .   H o u r l y   R a t e < / s t r i n g > < / k e y > < v a l u e > < i n t > 6 < / i n t > < / v a l u e > < / i t e m > < i t e m > < k e y > < s t r i n g > R e v e n u e < / s t r i n g > < / k e y > < v a l u e > < i n t > 7 < / i n t > < / v a l u e > < / i t e m > < i t e m > < k e y > < s t r i n g > C o r p .   F e e   R a t e < / s t r i n g > < / k e y > < v a l u e > < i n t > 8 < / i n t > < / v a l u e > < / i t e m > < i t e m > < k e y > < s t r i n g > C a r e   W o r k e r   E a r n i n g s < / s t r i n g > < / k e y > < v a l u e > < i n t > 9 < / i n t > < / v a l u e > < / i t e m > < i t e m > < k e y > < s t r i n g > C o r p .   F e e < / s t r i n g > < / k e y > < v a l u e > < i n t > 1 0 < / i n t > < / v a l u e > < / i t e m > < i t e m > < k e y > < s t r i n g > M o n t h   ( M o n t h   I n d e x ) < / s t r i n g > < / k e y > < v a l u e > < i n t > 1 1 < / i n t > < / v a l u e > < / i t e m > < i t e m > < k e y > < s t r i n g > M o n t h   ( M o n t h ) < / s t r i n g > < / k e y > < v a l u e > < i n t > 1 2 < / i n t > < / v a l u e > < / i t e m > < i t e m > < k e y > < s t r i n g > M o n t h < / s t r i n g > < / k e y > < v a l u e > < i n t > 1 3 < / 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 s g c - c g t - 2 0 2 1 - a r e a s 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 s g c - c g t - 2 0 2 1 - a r e a s 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 C o l u m n s \ S e r v i c e   A r e a ( s )   -   ( C a n a d a   -   O n t a r i o ) < / K e y > < / D i a g r a m O b j e c t K e y > < D i a g r a m O b j e c t K e y > < K e y > C o l u m n s \ I D 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 C o l u m n s \ S e r v i c e   A r e a ( s )   -   ( C a n a d a   -   O n t a r i o ) < / K e y > < / a : K e y > < a : V a l u e   i : t y p e = " M e a s u r e G r i d N o d e V i e w S t a t e " > < L a y e d O u t > t r u e < / L a y e d O u t > < / a : V a l u e > < / a : K e y V a l u e O f D i a g r a m O b j e c t K e y a n y T y p e z b w N T n L X > < a : K e y V a l u e O f D i a g r a m O b j e c t K e y a n y T y p e z b w N T n L X > < a : K e y > < K e y > C o l u m n s \ I D < / K e y > < / a : K e y > < a : V a l u e   i : t y p e = " M e a s u r e G r i d N o d e V i e w S t a t e " > < C o l u m n > 1 < / C o l u m n > < L a y e d O u t > t r u e < / L a y e d O u t > < / a : V a l u e > < / a : K e y V a l u e O f D i a g r a m O b j e c t K e y a n y T y p e z b w N T n L X > < / V i e w S t a t e s > < / D i a g r a m M a n a g e r . S e r i a l i z a b l e D i a g r a m > < D i a g r a m M a n a g e r . S e r i a l i z a b l e D i a g r a m > < A d a p t e r   i : t y p e = " M e a s u r e D i a g r a m S a n d b o x A d a p t e r " > < T a b l e N a m e > M o n t h l y _ I n f o 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 C W   E a r n i n g s < / K e y > < / D i a g r a m O b j e c t K e y > < D i a g r a m O b j e c t K e y > < K e y > M e a s u r e s \ T o t a l   C W   E a r n i n g s \ T a g I n f o \ F o r m u l a < / K e y > < / D i a g r a m O b j e c t K e y > < D i a g r a m O b j e c t K e y > < K e y > M e a s u r e s \ T o t a l   C W   E a r n i n g s \ T a g I n f o \ V a l u e < / K e y > < / D i a g r a m O b j e c t K e y > < D i a g r a m O b j e c t K e y > < K e y > M e a s u r e s \ T o t a l   R e v e n u e < / K e y > < / D i a g r a m O b j e c t K e y > < D i a g r a m O b j e c t K e y > < K e y > M e a s u r e s \ T o t a l   R e v e n u e \ T a g I n f o \ F o r m u l a < / K e y > < / D i a g r a m O b j e c t K e y > < D i a g r a m O b j e c t K e y > < K e y > M e a s u r e s \ T o t a l   R e v e n u e \ T a g I n f o \ V a l u e < / K e y > < / D i a g r a m O b j e c t K e y > < D i a g r a m O b j e c t K e y > < K e y > M e a s u r e s \ T o t a l   C o r p o r a t i o n   F e e < / K e y > < / D i a g r a m O b j e c t K e y > < D i a g r a m O b j e c t K e y > < K e y > M e a s u r e s \ T o t a l   C o r p o r a t i o n   F e e \ T a g I n f o \ F o r m u l a < / K e y > < / D i a g r a m O b j e c t K e y > < D i a g r a m O b j e c t K e y > < K e y > M e a s u r e s \ T o t a l   C o r p o r a t i o n   F e e \ T a g I n f o \ V a l u e < / K e y > < / D i a g r a m O b j e c t K e y > < D i a g r a m O b j e c t K e y > < K e y > M e a s u r e s \ S u m   o f   Y e a r < / K e y > < / D i a g r a m O b j e c t K e y > < D i a g r a m O b j e c t K e y > < K e y > M e a s u r e s \ S u m   o f   Y e a r \ T a g I n f o \ F o r m u l a < / K e y > < / D i a g r a m O b j e c t K e y > < D i a g r a m O b j e c t K e y > < K e y > M e a s u r e s \ S u m   o f   Y e a r \ T a g I n f o \ V a l u e < / K e y > < / D i a g r a m O b j e c t K e y > < D i a g r a m O b j e c t K e y > < K e y > M e a s u r e s \ S u m   o f   A v g .   H o u r s   /   V i s i t < / K e y > < / D i a g r a m O b j e c t K e y > < D i a g r a m O b j e c t K e y > < K e y > M e a s u r e s \ S u m   o f   A v g .   H o u r s   /   V i s i t \ T a g I n f o \ F o r m u l a < / K e y > < / D i a g r a m O b j e c t K e y > < D i a g r a m O b j e c t K e y > < K e y > M e a s u r e s \ S u m   o f   A v g .   H o u r s   /   V i s i t \ T a g I n f o \ V a l u e < / K e y > < / D i a g r a m O b j e c t K e y > < D i a g r a m O b j e c t K e y > < K e y > M e a s u r e s \ S u m   o f   R e v e n u e < / K e y > < / D i a g r a m O b j e c t K e y > < D i a g r a m O b j e c t K e y > < K e y > M e a s u r e s \ S u m   o f   R e v e n u e \ T a g I n f o \ F o r m u l a < / K e y > < / D i a g r a m O b j e c t K e y > < D i a g r a m O b j e c t K e y > < K e y > M e a s u r e s \ S u m   o f   R e v e n u e \ T a g I n f o \ V a l u e < / K e y > < / D i a g r a m O b j e c t K e y > < D i a g r a m O b j e c t K e y > < K e y > M e a s u r e s \ S u m   o f   H o u r s   L o g g e d < / K e y > < / D i a g r a m O b j e c t K e y > < D i a g r a m O b j e c t K e y > < K e y > M e a s u r e s \ S u m   o f   H o u r s   L o g g e d \ T a g I n f o \ F o r m u l a < / K e y > < / D i a g r a m O b j e c t K e y > < D i a g r a m O b j e c t K e y > < K e y > M e a s u r e s \ S u m   o f   H o u r s   L o g g e d \ T a g I n f o \ V a l u e < / K e y > < / D i a g r a m O b j e c t K e y > < D i a g r a m O b j e c t K e y > < K e y > M e a s u r e s \ S u m   o f   A v g .   H o u r l y   R a t e < / K e y > < / D i a g r a m O b j e c t K e y > < D i a g r a m O b j e c t K e y > < K e y > M e a s u r e s \ S u m   o f   A v g .   H o u r l y   R a t e \ T a g I n f o \ F o r m u l a < / K e y > < / D i a g r a m O b j e c t K e y > < D i a g r a m O b j e c t K e y > < K e y > M e a s u r e s \ S u m   o f   A v g .   H o u r l y   R a t e \ T a g I n f o \ V a l u e < / K e y > < / D i a g r a m O b j e c t K e y > < D i a g r a m O b j e c t K e y > < K e y > M e a s u r e s \ S u m   o f   V i s i t s < / K e y > < / D i a g r a m O b j e c t K e y > < D i a g r a m O b j e c t K e y > < K e y > M e a s u r e s \ S u m   o f   V i s i t s \ T a g I n f o \ F o r m u l a < / K e y > < / D i a g r a m O b j e c t K e y > < D i a g r a m O b j e c t K e y > < K e y > M e a s u r e s \ S u m   o f   V i s i t s \ T a g I n f o \ V a l u e < / K e y > < / D i a g r a m O b j e c t K e y > < D i a g r a m O b j e c t K e y > < K e y > M e a s u r e s \ S u m   o f   C o r p .   F e e   R a t e < / K e y > < / D i a g r a m O b j e c t K e y > < D i a g r a m O b j e c t K e y > < K e y > M e a s u r e s \ S u m   o f   C o r p .   F e e   R a t e \ T a g I n f o \ F o r m u l a < / K e y > < / D i a g r a m O b j e c t K e y > < D i a g r a m O b j e c t K e y > < K e y > M e a s u r e s \ S u m   o f   C o r p .   F e e   R a t e \ T a g I n f o \ V a l u e < / K e y > < / D i a g r a m O b j e c t K e y > < D i a g r a m O b j e c t K e y > < K e y > M e a s u r e s \ S u m   o f   C a r e   W o r k e r   E a r n i n g s < / K e y > < / D i a g r a m O b j e c t K e y > < D i a g r a m O b j e c t K e y > < K e y > M e a s u r e s \ S u m   o f   C a r e   W o r k e r   E a r n i n g s \ T a g I n f o \ F o r m u l a < / K e y > < / D i a g r a m O b j e c t K e y > < D i a g r a m O b j e c t K e y > < K e y > M e a s u r e s \ S u m   o f   C a r e   W o r k e r   E a r n i n g s \ T a g I n f o \ V a l u e < / K e y > < / D i a g r a m O b j e c t K e y > < D i a g r a m O b j e c t K e y > < K e y > M e a s u r e s \ S u m   o f   C o r p .   F e e < / K e y > < / D i a g r a m O b j e c t K e y > < D i a g r a m O b j e c t K e y > < K e y > M e a s u r e s \ S u m   o f   C o r p .   F e e \ T a g I n f o \ F o r m u l a < / K e y > < / D i a g r a m O b j e c t K e y > < D i a g r a m O b j e c t K e y > < K e y > M e a s u r e s \ S u m   o f   C o r p .   F e e \ T a g I n f o \ V a l u e < / K e y > < / D i a g r a m O b j e c t K e y > < D i a g r a m O b j e c t K e y > < K e y > M e a s u r e s \ C o u n t   o f   C a r e w o r k e r   I D   3 < / K e y > < / D i a g r a m O b j e c t K e y > < D i a g r a m O b j e c t K e y > < K e y > M e a s u r e s \ C o u n t   o f   C a r e w o r k e r   I D   3 \ T a g I n f o \ F o r m u l a < / K e y > < / D i a g r a m O b j e c t K e y > < D i a g r a m O b j e c t K e y > < K e y > M e a s u r e s \ C o u n t   o f   C a r e w o r k e r   I D   3 \ T a g I n f o \ V a l u e < / K e y > < / D i a g r a m O b j e c t K e y > < D i a g r a m O b j e c t K e y > < K e y > C o l u m n s \ C a r e w o r k e r   I D < / K e y > < / D i a g r a m O b j e c t K e y > < D i a g r a m O b j e c t K e y > < K e y > C o l u m n s \ Y e a r < / K e y > < / D i a g r a m O b j e c t K e y > < D i a g r a m O b j e c t K e y > < K e y > C o l u m n s \ M o n t h   N u m < / K e y > < / D i a g r a m O b j e c t K e y > < D i a g r a m O b j e c t K e y > < K e y > C o l u m n s \ D a t e < / K e y > < / D i a g r a m O b j e c t K e y > < D i a g r a m O b j e c t K e y > < K e y > C o l u m n s \ H o u r s   L o g g e d < / K e y > < / D i a g r a m O b j e c t K e y > < D i a g r a m O b j e c t K e y > < K e y > C o l u m n s \ A v g .   H o u r s   /   V i s i t < / K e y > < / D i a g r a m O b j e c t K e y > < D i a g r a m O b j e c t K e y > < K e y > C o l u m n s \ V i s i t s < / K e y > < / D i a g r a m O b j e c t K e y > < D i a g r a m O b j e c t K e y > < K e y > C o l u m n s \ A v g .   H o u r l y   R a t e < / K e y > < / D i a g r a m O b j e c t K e y > < D i a g r a m O b j e c t K e y > < K e y > C o l u m n s \ R e v e n u e < / K e y > < / D i a g r a m O b j e c t K e y > < D i a g r a m O b j e c t K e y > < K e y > C o l u m n s \ C o r p .   F e e   R a t e < / K e y > < / D i a g r a m O b j e c t K e y > < D i a g r a m O b j e c t K e y > < K e y > C o l u m n s \ C a r e   W o r k e r   E a r n i n g s < / K e y > < / D i a g r a m O b j e c t K e y > < D i a g r a m O b j e c t K e y > < K e y > C o l u m n s \ C o r p .   F e e < / K e y > < / D i a g r a m O b j e c t K e y > < D i a g r a m O b j e c t K e y > < K e y > C o l u m n s \ M o n t h   ( M o n t h   I n d e x ) < / K e y > < / D i a g r a m O b j e c t K e y > < D i a g r a m O b j e c t K e y > < K e y > C o l u m n s \ M o n t h   ( M o n t h ) < / 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 A v g .   H o u r s   /   V i s i t & g t ; - & l t ; M e a s u r e s \ A v g .   H o u r s   /   V i s i t & g t ; < / K e y > < / D i a g r a m O b j e c t K e y > < D i a g r a m O b j e c t K e y > < K e y > L i n k s \ & l t ; C o l u m n s \ S u m   o f   A v g .   H o u r s   /   V i s i t & g t ; - & l t ; M e a s u r e s \ A v g .   H o u r s   /   V i s i t & g t ; \ C O L U M N < / K e y > < / D i a g r a m O b j e c t K e y > < D i a g r a m O b j e c t K e y > < K e y > L i n k s \ & l t ; C o l u m n s \ S u m   o f   A v g .   H o u r s   /   V i s i t & g t ; - & l t ; M e a s u r e s \ A v g .   H o u r s   /   V i s i t & g t ; \ M E A S U R E 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 H o u r s   L o g g e d & g t ; - & l t ; M e a s u r e s \ H o u r s   L o g g e d & g t ; < / K e y > < / D i a g r a m O b j e c t K e y > < D i a g r a m O b j e c t K e y > < K e y > L i n k s \ & l t ; C o l u m n s \ S u m   o f   H o u r s   L o g g e d & g t ; - & l t ; M e a s u r e s \ H o u r s   L o g g e d & g t ; \ C O L U M N < / K e y > < / D i a g r a m O b j e c t K e y > < D i a g r a m O b j e c t K e y > < K e y > L i n k s \ & l t ; C o l u m n s \ S u m   o f   H o u r s   L o g g e d & g t ; - & l t ; M e a s u r e s \ H o u r s   L o g g e d & g t ; \ M E A S U R E < / K e y > < / D i a g r a m O b j e c t K e y > < D i a g r a m O b j e c t K e y > < K e y > L i n k s \ & l t ; C o l u m n s \ S u m   o f   A v g .   H o u r l y   R a t e & g t ; - & l t ; M e a s u r e s \ A v g .   H o u r l y   R a t e & g t ; < / K e y > < / D i a g r a m O b j e c t K e y > < D i a g r a m O b j e c t K e y > < K e y > L i n k s \ & l t ; C o l u m n s \ S u m   o f   A v g .   H o u r l y   R a t e & g t ; - & l t ; M e a s u r e s \ A v g .   H o u r l y   R a t e & g t ; \ C O L U M N < / K e y > < / D i a g r a m O b j e c t K e y > < D i a g r a m O b j e c t K e y > < K e y > L i n k s \ & l t ; C o l u m n s \ S u m   o f   A v g .   H o u r l y   R a t e & g t ; - & l t ; M e a s u r e s \ A v g .   H o u r l y   R a t e & g t ; \ M E A S U R E < / K e y > < / D i a g r a m O b j e c t K e y > < D i a g r a m O b j e c t K e y > < K e y > L i n k s \ & l t ; C o l u m n s \ S u m   o f   V i s i t s & g t ; - & l t ; M e a s u r e s \ V i s i t s & g t ; < / K e y > < / D i a g r a m O b j e c t K e y > < D i a g r a m O b j e c t K e y > < K e y > L i n k s \ & l t ; C o l u m n s \ S u m   o f   V i s i t s & g t ; - & l t ; M e a s u r e s \ V i s i t s & g t ; \ C O L U M N < / K e y > < / D i a g r a m O b j e c t K e y > < D i a g r a m O b j e c t K e y > < K e y > L i n k s \ & l t ; C o l u m n s \ S u m   o f   V i s i t s & g t ; - & l t ; M e a s u r e s \ V i s i t s & g t ; \ M E A S U R E < / K e y > < / D i a g r a m O b j e c t K e y > < D i a g r a m O b j e c t K e y > < K e y > L i n k s \ & l t ; C o l u m n s \ S u m   o f   C o r p .   F e e   R a t e & g t ; - & l t ; M e a s u r e s \ C o r p .   F e e   R a t e & g t ; < / K e y > < / D i a g r a m O b j e c t K e y > < D i a g r a m O b j e c t K e y > < K e y > L i n k s \ & l t ; C o l u m n s \ S u m   o f   C o r p .   F e e   R a t e & g t ; - & l t ; M e a s u r e s \ C o r p .   F e e   R a t e & g t ; \ C O L U M N < / K e y > < / D i a g r a m O b j e c t K e y > < D i a g r a m O b j e c t K e y > < K e y > L i n k s \ & l t ; C o l u m n s \ S u m   o f   C o r p .   F e e   R a t e & g t ; - & l t ; M e a s u r e s \ C o r p .   F e e   R a t e & g t ; \ M E A S U R E < / K e y > < / D i a g r a m O b j e c t K e y > < D i a g r a m O b j e c t K e y > < K e y > L i n k s \ & l t ; C o l u m n s \ S u m   o f   C a r e   W o r k e r   E a r n i n g s & g t ; - & l t ; M e a s u r e s \ C a r e   W o r k e r   E a r n i n g s & g t ; < / K e y > < / D i a g r a m O b j e c t K e y > < D i a g r a m O b j e c t K e y > < K e y > L i n k s \ & l t ; C o l u m n s \ S u m   o f   C a r e   W o r k e r   E a r n i n g s & g t ; - & l t ; M e a s u r e s \ C a r e   W o r k e r   E a r n i n g s & g t ; \ C O L U M N < / K e y > < / D i a g r a m O b j e c t K e y > < D i a g r a m O b j e c t K e y > < K e y > L i n k s \ & l t ; C o l u m n s \ S u m   o f   C a r e   W o r k e r   E a r n i n g s & g t ; - & l t ; M e a s u r e s \ C a r e   W o r k e r   E a r n i n g s & g t ; \ M E A S U R E < / K e y > < / D i a g r a m O b j e c t K e y > < D i a g r a m O b j e c t K e y > < K e y > L i n k s \ & l t ; C o l u m n s \ S u m   o f   C o r p .   F e e & g t ; - & l t ; M e a s u r e s \ C o r p .   F e e & g t ; < / K e y > < / D i a g r a m O b j e c t K e y > < D i a g r a m O b j e c t K e y > < K e y > L i n k s \ & l t ; C o l u m n s \ S u m   o f   C o r p .   F e e & g t ; - & l t ; M e a s u r e s \ C o r p .   F e e & g t ; \ C O L U M N < / K e y > < / D i a g r a m O b j e c t K e y > < D i a g r a m O b j e c t K e y > < K e y > L i n k s \ & l t ; C o l u m n s \ S u m   o f   C o r p .   F e e & g t ; - & l t ; M e a s u r e s \ C o r p .   F e e & g t ; \ M E A S U R E < / K e y > < / D i a g r a m O b j e c t K e y > < D i a g r a m O b j e c t K e y > < K e y > L i n k s \ & l t ; C o l u m n s \ C o u n t   o f   C a r e w o r k e r   I D   3 & g t ; - & l t ; M e a s u r e s \ C a r e w o r k e r   I D & g t ; < / K e y > < / D i a g r a m O b j e c t K e y > < D i a g r a m O b j e c t K e y > < K e y > L i n k s \ & l t ; C o l u m n s \ C o u n t   o f   C a r e w o r k e r   I D   3 & g t ; - & l t ; M e a s u r e s \ C a r e w o r k e r   I D & g t ; \ C O L U M N < / K e y > < / D i a g r a m O b j e c t K e y > < D i a g r a m O b j e c t K e y > < K e y > L i n k s \ & l t ; C o l u m n s \ C o u n t   o f   C a r e w o r k e r   I D   3 & g t ; - & l t ; M e a s u r e s \ C a r e w o r k e r 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 C W   E a r n i n g s < / K e y > < / a : K e y > < a : V a l u e   i : t y p e = " M e a s u r e G r i d N o d e V i e w S t a t e " > < L a y e d O u t > t r u e < / L a y e d O u t > < / a : V a l u e > < / a : K e y V a l u e O f D i a g r a m O b j e c t K e y a n y T y p e z b w N T n L X > < a : K e y V a l u e O f D i a g r a m O b j e c t K e y a n y T y p e z b w N T n L X > < a : K e y > < K e y > M e a s u r e s \ T o t a l   C W   E a r n i n g s \ T a g I n f o \ F o r m u l a < / K e y > < / a : K e y > < a : V a l u e   i : t y p e = " M e a s u r e G r i d V i e w S t a t e I D i a g r a m T a g A d d i t i o n a l I n f o " / > < / a : K e y V a l u e O f D i a g r a m O b j e c t K e y a n y T y p e z b w N T n L X > < a : K e y V a l u e O f D i a g r a m O b j e c t K e y a n y T y p e z b w N T n L X > < a : K e y > < K e y > M e a s u r e s \ T o t a l   C W   E a r n i n g s \ T a g I n f o \ V a l u e 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 C o r p o r a t i o n   F e e < / K e y > < / a : K e y > < a : V a l u e   i : t y p e = " M e a s u r e G r i d N o d e V i e w S t a t e " > < L a y e d O u t > t r u e < / L a y e d O u t > < R o w > 2 < / R o w > < / a : V a l u e > < / a : K e y V a l u e O f D i a g r a m O b j e c t K e y a n y T y p e z b w N T n L X > < a : K e y V a l u e O f D i a g r a m O b j e c t K e y a n y T y p e z b w N T n L X > < a : K e y > < K e y > M e a s u r e s \ T o t a l   C o r p o r a t i o n   F e e \ T a g I n f o \ F o r m u l a < / K e y > < / a : K e y > < a : V a l u e   i : t y p e = " M e a s u r e G r i d V i e w S t a t e I D i a g r a m T a g A d d i t i o n a l I n f o " / > < / a : K e y V a l u e O f D i a g r a m O b j e c t K e y a n y T y p e z b w N T n L X > < a : K e y V a l u e O f D i a g r a m O b j e c t K e y a n y T y p e z b w N T n L X > < a : K e y > < K e y > M e a s u r e s \ T o t a l   C o r p o r a t i o n   F e e \ T a g I n f o \ V a l u e < / K e y > < / a : K e y > < a : V a l u e   i : t y p e = " M e a s u r e G r i d V i e w S t a t e I D i a g r a m T a g A d d i t i o n a l I n f o " / > < / 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 A v g .   H o u r s   /   V i s i t < / K e y > < / a : K e y > < a : V a l u e   i : t y p e = " M e a s u r e G r i d N o d e V i e w S t a t e " > < C o l u m n > 5 < / C o l u m n > < L a y e d O u t > t r u e < / L a y e d O u t > < W a s U I I n v i s i b l e > t r u e < / W a s U I I n v i s i b l e > < / a : V a l u e > < / a : K e y V a l u e O f D i a g r a m O b j e c t K e y a n y T y p e z b w N T n L X > < a : K e y V a l u e O f D i a g r a m O b j e c t K e y a n y T y p e z b w N T n L X > < a : K e y > < K e y > M e a s u r e s \ S u m   o f   A v g .   H o u r s   /   V i s i t \ T a g I n f o \ F o r m u l a < / K e y > < / a : K e y > < a : V a l u e   i : t y p e = " M e a s u r e G r i d V i e w S t a t e I D i a g r a m T a g A d d i t i o n a l I n f o " / > < / a : K e y V a l u e O f D i a g r a m O b j e c t K e y a n y T y p e z b w N T n L X > < a : K e y V a l u e O f D i a g r a m O b j e c t K e y a n y T y p e z b w N T n L X > < a : K e y > < K e y > M e a s u r e s \ S u m   o f   A v g .   H o u r s   /   V i s i t \ T a g I n f o \ V a l u e < / K e y > < / a : K e y > < a : V a l u e   i : t y p e = " M e a s u r e G r i d V i e w S t a t e I D i a g r a m T a g A d d i t i o n a l I n f o " / > < / a : K e y V a l u e O f D i a g r a m O b j e c t K e y a n y T y p e z b w N T n L X > < a : K e y V a l u e O f D i a g r a m O b j e c t K e y a n y T y p e z b w N T n L X > < a : K e y > < K e y > M e a s u r e s \ S u m   o f   R e v e n u e < / K e y > < / a : K e y > < a : V a l u e   i : t y p e = " M e a s u r e G r i d N o d e V i e w S t a t e " > < C o l u m n > 8 < / 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 H o u r s   L o g g e d < / K e y > < / a : K e y > < a : V a l u e   i : t y p e = " M e a s u r e G r i d N o d e V i e w S t a t e " > < C o l u m n > 4 < / C o l u m n > < L a y e d O u t > t r u e < / L a y e d O u t > < W a s U I I n v i s i b l e > t r u e < / W a s U I I n v i s i b l e > < / a : V a l u e > < / a : K e y V a l u e O f D i a g r a m O b j e c t K e y a n y T y p e z b w N T n L X > < a : K e y V a l u e O f D i a g r a m O b j e c t K e y a n y T y p e z b w N T n L X > < a : K e y > < K e y > M e a s u r e s \ S u m   o f   H o u r s   L o g g e d \ T a g I n f o \ F o r m u l a < / K e y > < / a : K e y > < a : V a l u e   i : t y p e = " M e a s u r e G r i d V i e w S t a t e I D i a g r a m T a g A d d i t i o n a l I n f o " / > < / a : K e y V a l u e O f D i a g r a m O b j e c t K e y a n y T y p e z b w N T n L X > < a : K e y V a l u e O f D i a g r a m O b j e c t K e y a n y T y p e z b w N T n L X > < a : K e y > < K e y > M e a s u r e s \ S u m   o f   H o u r s   L o g g e d \ T a g I n f o \ V a l u e < / K e y > < / a : K e y > < a : V a l u e   i : t y p e = " M e a s u r e G r i d V i e w S t a t e I D i a g r a m T a g A d d i t i o n a l I n f o " / > < / a : K e y V a l u e O f D i a g r a m O b j e c t K e y a n y T y p e z b w N T n L X > < a : K e y V a l u e O f D i a g r a m O b j e c t K e y a n y T y p e z b w N T n L X > < a : K e y > < K e y > M e a s u r e s \ S u m   o f   A v g .   H o u r l y   R a t e < / K e y > < / a : K e y > < a : V a l u e   i : t y p e = " M e a s u r e G r i d N o d e V i e w S t a t e " > < C o l u m n > 7 < / C o l u m n > < L a y e d O u t > t r u e < / L a y e d O u t > < W a s U I I n v i s i b l e > t r u e < / W a s U I I n v i s i b l e > < / a : V a l u e > < / a : K e y V a l u e O f D i a g r a m O b j e c t K e y a n y T y p e z b w N T n L X > < a : K e y V a l u e O f D i a g r a m O b j e c t K e y a n y T y p e z b w N T n L X > < a : K e y > < K e y > M e a s u r e s \ S u m   o f   A v g .   H o u r l y   R a t e \ T a g I n f o \ F o r m u l a < / K e y > < / a : K e y > < a : V a l u e   i : t y p e = " M e a s u r e G r i d V i e w S t a t e I D i a g r a m T a g A d d i t i o n a l I n f o " / > < / a : K e y V a l u e O f D i a g r a m O b j e c t K e y a n y T y p e z b w N T n L X > < a : K e y V a l u e O f D i a g r a m O b j e c t K e y a n y T y p e z b w N T n L X > < a : K e y > < K e y > M e a s u r e s \ S u m   o f   A v g .   H o u r l y   R a t e \ T a g I n f o \ V a l u e < / K e y > < / a : K e y > < a : V a l u e   i : t y p e = " M e a s u r e G r i d V i e w S t a t e I D i a g r a m T a g A d d i t i o n a l I n f o " / > < / a : K e y V a l u e O f D i a g r a m O b j e c t K e y a n y T y p e z b w N T n L X > < a : K e y V a l u e O f D i a g r a m O b j e c t K e y a n y T y p e z b w N T n L X > < a : K e y > < K e y > M e a s u r e s \ S u m   o f   V i s i t s < / K e y > < / a : K e y > < a : V a l u e   i : t y p e = " M e a s u r e G r i d N o d e V i e w S t a t e " > < C o l u m n > 6 < / C o l u m n > < L a y e d O u t > t r u e < / L a y e d O u t > < W a s U I I n v i s i b l e > t r u e < / W a s U I I n v i s i b l e > < / a : V a l u e > < / a : K e y V a l u e O f D i a g r a m O b j e c t K e y a n y T y p e z b w N T n L X > < a : K e y V a l u e O f D i a g r a m O b j e c t K e y a n y T y p e z b w N T n L X > < a : K e y > < K e y > M e a s u r e s \ S u m   o f   V i s i t s \ T a g I n f o \ F o r m u l a < / K e y > < / a : K e y > < a : V a l u e   i : t y p e = " M e a s u r e G r i d V i e w S t a t e I D i a g r a m T a g A d d i t i o n a l I n f o " / > < / a : K e y V a l u e O f D i a g r a m O b j e c t K e y a n y T y p e z b w N T n L X > < a : K e y V a l u e O f D i a g r a m O b j e c t K e y a n y T y p e z b w N T n L X > < a : K e y > < K e y > M e a s u r e s \ S u m   o f   V i s i t s \ T a g I n f o \ V a l u e < / K e y > < / a : K e y > < a : V a l u e   i : t y p e = " M e a s u r e G r i d V i e w S t a t e I D i a g r a m T a g A d d i t i o n a l I n f o " / > < / a : K e y V a l u e O f D i a g r a m O b j e c t K e y a n y T y p e z b w N T n L X > < a : K e y V a l u e O f D i a g r a m O b j e c t K e y a n y T y p e z b w N T n L X > < a : K e y > < K e y > M e a s u r e s \ S u m   o f   C o r p .   F e e   R a t e < / K e y > < / a : K e y > < a : V a l u e   i : t y p e = " M e a s u r e G r i d N o d e V i e w S t a t e " > < C o l u m n > 9 < / C o l u m n > < L a y e d O u t > t r u e < / L a y e d O u t > < W a s U I I n v i s i b l e > t r u e < / W a s U I I n v i s i b l e > < / a : V a l u e > < / a : K e y V a l u e O f D i a g r a m O b j e c t K e y a n y T y p e z b w N T n L X > < a : K e y V a l u e O f D i a g r a m O b j e c t K e y a n y T y p e z b w N T n L X > < a : K e y > < K e y > M e a s u r e s \ S u m   o f   C o r p .   F e e   R a t e \ T a g I n f o \ F o r m u l a < / K e y > < / a : K e y > < a : V a l u e   i : t y p e = " M e a s u r e G r i d V i e w S t a t e I D i a g r a m T a g A d d i t i o n a l I n f o " / > < / a : K e y V a l u e O f D i a g r a m O b j e c t K e y a n y T y p e z b w N T n L X > < a : K e y V a l u e O f D i a g r a m O b j e c t K e y a n y T y p e z b w N T n L X > < a : K e y > < K e y > M e a s u r e s \ S u m   o f   C o r p .   F e e   R a t e \ T a g I n f o \ V a l u e < / K e y > < / a : K e y > < a : V a l u e   i : t y p e = " M e a s u r e G r i d V i e w S t a t e I D i a g r a m T a g A d d i t i o n a l I n f o " / > < / a : K e y V a l u e O f D i a g r a m O b j e c t K e y a n y T y p e z b w N T n L X > < a : K e y V a l u e O f D i a g r a m O b j e c t K e y a n y T y p e z b w N T n L X > < a : K e y > < K e y > M e a s u r e s \ S u m   o f   C a r e   W o r k e r   E a r n i n g s < / K e y > < / a : K e y > < a : V a l u e   i : t y p e = " M e a s u r e G r i d N o d e V i e w S t a t e " > < C o l u m n > 1 0 < / C o l u m n > < L a y e d O u t > t r u e < / L a y e d O u t > < W a s U I I n v i s i b l e > t r u e < / W a s U I I n v i s i b l e > < / a : V a l u e > < / a : K e y V a l u e O f D i a g r a m O b j e c t K e y a n y T y p e z b w N T n L X > < a : K e y V a l u e O f D i a g r a m O b j e c t K e y a n y T y p e z b w N T n L X > < a : K e y > < K e y > M e a s u r e s \ S u m   o f   C a r e   W o r k e r   E a r n i n g s \ T a g I n f o \ F o r m u l a < / K e y > < / a : K e y > < a : V a l u e   i : t y p e = " M e a s u r e G r i d V i e w S t a t e I D i a g r a m T a g A d d i t i o n a l I n f o " / > < / a : K e y V a l u e O f D i a g r a m O b j e c t K e y a n y T y p e z b w N T n L X > < a : K e y V a l u e O f D i a g r a m O b j e c t K e y a n y T y p e z b w N T n L X > < a : K e y > < K e y > M e a s u r e s \ S u m   o f   C a r e   W o r k e r   E a r n i n g s \ T a g I n f o \ V a l u e < / K e y > < / a : K e y > < a : V a l u e   i : t y p e = " M e a s u r e G r i d V i e w S t a t e I D i a g r a m T a g A d d i t i o n a l I n f o " / > < / a : K e y V a l u e O f D i a g r a m O b j e c t K e y a n y T y p e z b w N T n L X > < a : K e y V a l u e O f D i a g r a m O b j e c t K e y a n y T y p e z b w N T n L X > < a : K e y > < K e y > M e a s u r e s \ S u m   o f   C o r p .   F e e < / K e y > < / a : K e y > < a : V a l u e   i : t y p e = " M e a s u r e G r i d N o d e V i e w S t a t e " > < C o l u m n > 1 1 < / C o l u m n > < L a y e d O u t > t r u e < / L a y e d O u t > < W a s U I I n v i s i b l e > t r u e < / W a s U I I n v i s i b l e > < / a : V a l u e > < / a : K e y V a l u e O f D i a g r a m O b j e c t K e y a n y T y p e z b w N T n L X > < a : K e y V a l u e O f D i a g r a m O b j e c t K e y a n y T y p e z b w N T n L X > < a : K e y > < K e y > M e a s u r e s \ S u m   o f   C o r p .   F e e \ T a g I n f o \ F o r m u l a < / K e y > < / a : K e y > < a : V a l u e   i : t y p e = " M e a s u r e G r i d V i e w S t a t e I D i a g r a m T a g A d d i t i o n a l I n f o " / > < / a : K e y V a l u e O f D i a g r a m O b j e c t K e y a n y T y p e z b w N T n L X > < a : K e y V a l u e O f D i a g r a m O b j e c t K e y a n y T y p e z b w N T n L X > < a : K e y > < K e y > M e a s u r e s \ S u m   o f   C o r p .   F e e \ T a g I n f o \ V a l u e < / K e y > < / a : K e y > < a : V a l u e   i : t y p e = " M e a s u r e G r i d V i e w S t a t e I D i a g r a m T a g A d d i t i o n a l I n f o " / > < / a : K e y V a l u e O f D i a g r a m O b j e c t K e y a n y T y p e z b w N T n L X > < a : K e y V a l u e O f D i a g r a m O b j e c t K e y a n y T y p e z b w N T n L X > < a : K e y > < K e y > M e a s u r e s \ C o u n t   o f   C a r e w o r k e r   I D   3 < / K e y > < / a : K e y > < a : V a l u e   i : t y p e = " M e a s u r e G r i d N o d e V i e w S t a t e " > < L a y e d O u t > t r u e < / L a y e d O u t > < R o w > 3 < / R o w > < W a s U I I n v i s i b l e > t r u e < / W a s U I I n v i s i b l e > < / a : V a l u e > < / a : K e y V a l u e O f D i a g r a m O b j e c t K e y a n y T y p e z b w N T n L X > < a : K e y V a l u e O f D i a g r a m O b j e c t K e y a n y T y p e z b w N T n L X > < a : K e y > < K e y > M e a s u r e s \ C o u n t   o f   C a r e w o r k e r   I D   3 \ T a g I n f o \ F o r m u l a < / K e y > < / a : K e y > < a : V a l u e   i : t y p e = " M e a s u r e G r i d V i e w S t a t e I D i a g r a m T a g A d d i t i o n a l I n f o " / > < / a : K e y V a l u e O f D i a g r a m O b j e c t K e y a n y T y p e z b w N T n L X > < a : K e y V a l u e O f D i a g r a m O b j e c t K e y a n y T y p e z b w N T n L X > < a : K e y > < K e y > M e a s u r e s \ C o u n t   o f   C a r e w o r k e r   I D   3 \ T a g I n f o \ V a l u e < / K e y > < / a : K e y > < a : V a l u e   i : t y p e = " M e a s u r e G r i d V i e w S t a t e I D i a g r a m T a g A d d i t i o n a l I n f o " / > < / a : K e y V a l u e O f D i a g r a m O b j e c t K e y a n y T y p e z b w N T n L X > < a : K e y V a l u e O f D i a g r a m O b j e c t K e y a n y T y p e z b w N T n L X > < a : K e y > < K e y > C o l u m n s \ C a r e w o r k e r   I D < / 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 C o l u m n s \ H o u r s   L o g g e d < / K e y > < / a : K e y > < a : V a l u e   i : t y p e = " M e a s u r e G r i d N o d e V i e w S t a t e " > < C o l u m n > 4 < / C o l u m n > < L a y e d O u t > t r u e < / L a y e d O u t > < / a : V a l u e > < / a : K e y V a l u e O f D i a g r a m O b j e c t K e y a n y T y p e z b w N T n L X > < a : K e y V a l u e O f D i a g r a m O b j e c t K e y a n y T y p e z b w N T n L X > < a : K e y > < K e y > C o l u m n s \ A v g .   H o u r s   /   V i s i t < / K e y > < / a : K e y > < a : V a l u e   i : t y p e = " M e a s u r e G r i d N o d e V i e w S t a t e " > < C o l u m n > 5 < / C o l u m n > < L a y e d O u t > t r u e < / L a y e d O u t > < / a : V a l u e > < / a : K e y V a l u e O f D i a g r a m O b j e c t K e y a n y T y p e z b w N T n L X > < a : K e y V a l u e O f D i a g r a m O b j e c t K e y a n y T y p e z b w N T n L X > < a : K e y > < K e y > C o l u m n s \ V i s i t s < / K e y > < / a : K e y > < a : V a l u e   i : t y p e = " M e a s u r e G r i d N o d e V i e w S t a t e " > < C o l u m n > 6 < / C o l u m n > < L a y e d O u t > t r u e < / L a y e d O u t > < / a : V a l u e > < / a : K e y V a l u e O f D i a g r a m O b j e c t K e y a n y T y p e z b w N T n L X > < a : K e y V a l u e O f D i a g r a m O b j e c t K e y a n y T y p e z b w N T n L X > < a : K e y > < K e y > C o l u m n s \ A v g .   H o u r l y   R a t e < / K e y > < / a : K e y > < a : V a l u e   i : t y p e = " M e a s u r e G r i d N o d e V i e w S t a t e " > < C o l u m n > 7 < / C o l u m n > < L a y e d O u t > t r u e < / L a y e d O u t > < / a : V a l u e > < / a : K e y V a l u e O f D i a g r a m O b j e c t K e y a n y T y p e z b w N T n L X > < a : K e y V a l u e O f D i a g r a m O b j e c t K e y a n y T y p e z b w N T n L X > < a : K e y > < K e y > C o l u m n s \ R e v e n u e < / K e y > < / a : K e y > < a : V a l u e   i : t y p e = " M e a s u r e G r i d N o d e V i e w S t a t e " > < C o l u m n > 8 < / C o l u m n > < L a y e d O u t > t r u e < / L a y e d O u t > < / a : V a l u e > < / a : K e y V a l u e O f D i a g r a m O b j e c t K e y a n y T y p e z b w N T n L X > < a : K e y V a l u e O f D i a g r a m O b j e c t K e y a n y T y p e z b w N T n L X > < a : K e y > < K e y > C o l u m n s \ C o r p .   F e e   R a t e < / K e y > < / a : K e y > < a : V a l u e   i : t y p e = " M e a s u r e G r i d N o d e V i e w S t a t e " > < C o l u m n > 9 < / C o l u m n > < L a y e d O u t > t r u e < / L a y e d O u t > < / a : V a l u e > < / a : K e y V a l u e O f D i a g r a m O b j e c t K e y a n y T y p e z b w N T n L X > < a : K e y V a l u e O f D i a g r a m O b j e c t K e y a n y T y p e z b w N T n L X > < a : K e y > < K e y > C o l u m n s \ C a r e   W o r k e r   E a r n i n g s < / K e y > < / a : K e y > < a : V a l u e   i : t y p e = " M e a s u r e G r i d N o d e V i e w S t a t e " > < C o l u m n > 1 0 < / C o l u m n > < L a y e d O u t > t r u e < / L a y e d O u t > < / a : V a l u e > < / a : K e y V a l u e O f D i a g r a m O b j e c t K e y a n y T y p e z b w N T n L X > < a : K e y V a l u e O f D i a g r a m O b j e c t K e y a n y T y p e z b w N T n L X > < a : K e y > < K e y > C o l u m n s \ C o r p .   F e e < / K e y > < / a : K e y > < a : V a l u e   i : t y p e = " M e a s u r e G r i d N o d e V i e w S t a t e " > < C o l u m n > 1 1 < / C o l u m n > < L a y e d O u t > t r u e < / L a y e d O u t > < / a : V a l u e > < / a : K e y V a l u e O f D i a g r a m O b j e c t K e y a n y T y p e z b w N T n L X > < a : K e y V a l u e O f D i a g r a m O b j e c t K e y a n y T y p e z b w N T n L X > < a : K e y > < K e y > C o l u m n s \ M o n t h   ( M o n t h   I n d e x ) < / K e y > < / a : K e y > < a : V a l u e   i : t y p e = " M e a s u r e G r i d N o d e V i e w S t a t e " > < C o l u m n > 1 2 < / C o l u m n > < L a y e d O u t > t r u e < / L a y e d O u t > < / a : V a l u e > < / a : K e y V a l u e O f D i a g r a m O b j e c t K e y a n y T y p e z b w N T n L X > < a : K e y V a l u e O f D i a g r a m O b j e c t K e y a n y T y p e z b w N T n L X > < a : K e y > < K e y > C o l u m n s \ M o n t h   ( M o n t h ) < / K e y > < / a : K e y > < a : V a l u e   i : t y p e = " M e a s u r e G r i d N o d e V i e w S t a t e " > < C o l u m n > 1 3 < / 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 A v g .   H o u r s   /   V i s i t & g t ; - & l t ; M e a s u r e s \ A v g .   H o u r s   /   V i s i t & g t ; < / K e y > < / a : K e y > < a : V a l u e   i : t y p e = " M e a s u r e G r i d V i e w S t a t e I D i a g r a m L i n k " / > < / a : K e y V a l u e O f D i a g r a m O b j e c t K e y a n y T y p e z b w N T n L X > < a : K e y V a l u e O f D i a g r a m O b j e c t K e y a n y T y p e z b w N T n L X > < a : K e y > < K e y > L i n k s \ & l t ; C o l u m n s \ S u m   o f   A v g .   H o u r s   /   V i s i t & g t ; - & l t ; M e a s u r e s \ A v g .   H o u r s   /   V i s i t & g t ; \ C O L U M N < / K e y > < / a : K e y > < a : V a l u e   i : t y p e = " M e a s u r e G r i d V i e w S t a t e I D i a g r a m L i n k E n d p o i n t " / > < / a : K e y V a l u e O f D i a g r a m O b j e c t K e y a n y T y p e z b w N T n L X > < a : K e y V a l u e O f D i a g r a m O b j e c t K e y a n y T y p e z b w N T n L X > < a : K e y > < K e y > L i n k s \ & l t ; C o l u m n s \ S u m   o f   A v g .   H o u r s   /   V i s i t & g t ; - & l t ; M e a s u r e s \ A v g .   H o u r s   /   V i s i t & g t ; \ M E A S U R E 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 H o u r s   L o g g e d & g t ; - & l t ; M e a s u r e s \ H o u r s   L o g g e d & g t ; < / K e y > < / a : K e y > < a : V a l u e   i : t y p e = " M e a s u r e G r i d V i e w S t a t e I D i a g r a m L i n k " / > < / a : K e y V a l u e O f D i a g r a m O b j e c t K e y a n y T y p e z b w N T n L X > < a : K e y V a l u e O f D i a g r a m O b j e c t K e y a n y T y p e z b w N T n L X > < a : K e y > < K e y > L i n k s \ & l t ; C o l u m n s \ S u m   o f   H o u r s   L o g g e d & g t ; - & l t ; M e a s u r e s \ H o u r s   L o g g e d & g t ; \ C O L U M N < / K e y > < / a : K e y > < a : V a l u e   i : t y p e = " M e a s u r e G r i d V i e w S t a t e I D i a g r a m L i n k E n d p o i n t " / > < / a : K e y V a l u e O f D i a g r a m O b j e c t K e y a n y T y p e z b w N T n L X > < a : K e y V a l u e O f D i a g r a m O b j e c t K e y a n y T y p e z b w N T n L X > < a : K e y > < K e y > L i n k s \ & l t ; C o l u m n s \ S u m   o f   H o u r s   L o g g e d & g t ; - & l t ; M e a s u r e s \ H o u r s   L o g g e d & g t ; \ M E A S U R E < / K e y > < / a : K e y > < a : V a l u e   i : t y p e = " M e a s u r e G r i d V i e w S t a t e I D i a g r a m L i n k E n d p o i n t " / > < / a : K e y V a l u e O f D i a g r a m O b j e c t K e y a n y T y p e z b w N T n L X > < a : K e y V a l u e O f D i a g r a m O b j e c t K e y a n y T y p e z b w N T n L X > < a : K e y > < K e y > L i n k s \ & l t ; C o l u m n s \ S u m   o f   A v g .   H o u r l y   R a t e & g t ; - & l t ; M e a s u r e s \ A v g .   H o u r l y   R a t e & g t ; < / K e y > < / a : K e y > < a : V a l u e   i : t y p e = " M e a s u r e G r i d V i e w S t a t e I D i a g r a m L i n k " / > < / a : K e y V a l u e O f D i a g r a m O b j e c t K e y a n y T y p e z b w N T n L X > < a : K e y V a l u e O f D i a g r a m O b j e c t K e y a n y T y p e z b w N T n L X > < a : K e y > < K e y > L i n k s \ & l t ; C o l u m n s \ S u m   o f   A v g .   H o u r l y   R a t e & g t ; - & l t ; M e a s u r e s \ A v g .   H o u r l y   R a t e & g t ; \ C O L U M N < / K e y > < / a : K e y > < a : V a l u e   i : t y p e = " M e a s u r e G r i d V i e w S t a t e I D i a g r a m L i n k E n d p o i n t " / > < / a : K e y V a l u e O f D i a g r a m O b j e c t K e y a n y T y p e z b w N T n L X > < a : K e y V a l u e O f D i a g r a m O b j e c t K e y a n y T y p e z b w N T n L X > < a : K e y > < K e y > L i n k s \ & l t ; C o l u m n s \ S u m   o f   A v g .   H o u r l y   R a t e & g t ; - & l t ; M e a s u r e s \ A v g .   H o u r l y   R a t e & g t ; \ M E A S U R E < / K e y > < / a : K e y > < a : V a l u e   i : t y p e = " M e a s u r e G r i d V i e w S t a t e I D i a g r a m L i n k E n d p o i n t " / > < / a : K e y V a l u e O f D i a g r a m O b j e c t K e y a n y T y p e z b w N T n L X > < a : K e y V a l u e O f D i a g r a m O b j e c t K e y a n y T y p e z b w N T n L X > < a : K e y > < K e y > L i n k s \ & l t ; C o l u m n s \ S u m   o f   V i s i t s & g t ; - & l t ; M e a s u r e s \ V i s i t s & g t ; < / K e y > < / a : K e y > < a : V a l u e   i : t y p e = " M e a s u r e G r i d V i e w S t a t e I D i a g r a m L i n k " / > < / a : K e y V a l u e O f D i a g r a m O b j e c t K e y a n y T y p e z b w N T n L X > < a : K e y V a l u e O f D i a g r a m O b j e c t K e y a n y T y p e z b w N T n L X > < a : K e y > < K e y > L i n k s \ & l t ; C o l u m n s \ S u m   o f   V i s i t s & g t ; - & l t ; M e a s u r e s \ V i s i t s & g t ; \ C O L U M N < / K e y > < / a : K e y > < a : V a l u e   i : t y p e = " M e a s u r e G r i d V i e w S t a t e I D i a g r a m L i n k E n d p o i n t " / > < / a : K e y V a l u e O f D i a g r a m O b j e c t K e y a n y T y p e z b w N T n L X > < a : K e y V a l u e O f D i a g r a m O b j e c t K e y a n y T y p e z b w N T n L X > < a : K e y > < K e y > L i n k s \ & l t ; C o l u m n s \ S u m   o f   V i s i t s & g t ; - & l t ; M e a s u r e s \ V i s i t s & g t ; \ M E A S U R E < / K e y > < / a : K e y > < a : V a l u e   i : t y p e = " M e a s u r e G r i d V i e w S t a t e I D i a g r a m L i n k E n d p o i n t " / > < / a : K e y V a l u e O f D i a g r a m O b j e c t K e y a n y T y p e z b w N T n L X > < a : K e y V a l u e O f D i a g r a m O b j e c t K e y a n y T y p e z b w N T n L X > < a : K e y > < K e y > L i n k s \ & l t ; C o l u m n s \ S u m   o f   C o r p .   F e e   R a t e & g t ; - & l t ; M e a s u r e s \ C o r p .   F e e   R a t e & g t ; < / K e y > < / a : K e y > < a : V a l u e   i : t y p e = " M e a s u r e G r i d V i e w S t a t e I D i a g r a m L i n k " / > < / a : K e y V a l u e O f D i a g r a m O b j e c t K e y a n y T y p e z b w N T n L X > < a : K e y V a l u e O f D i a g r a m O b j e c t K e y a n y T y p e z b w N T n L X > < a : K e y > < K e y > L i n k s \ & l t ; C o l u m n s \ S u m   o f   C o r p .   F e e   R a t e & g t ; - & l t ; M e a s u r e s \ C o r p .   F e e   R a t e & g t ; \ C O L U M N < / K e y > < / a : K e y > < a : V a l u e   i : t y p e = " M e a s u r e G r i d V i e w S t a t e I D i a g r a m L i n k E n d p o i n t " / > < / a : K e y V a l u e O f D i a g r a m O b j e c t K e y a n y T y p e z b w N T n L X > < a : K e y V a l u e O f D i a g r a m O b j e c t K e y a n y T y p e z b w N T n L X > < a : K e y > < K e y > L i n k s \ & l t ; C o l u m n s \ S u m   o f   C o r p .   F e e   R a t e & g t ; - & l t ; M e a s u r e s \ C o r p .   F e e   R a t e & g t ; \ M E A S U R E < / K e y > < / a : K e y > < a : V a l u e   i : t y p e = " M e a s u r e G r i d V i e w S t a t e I D i a g r a m L i n k E n d p o i n t " / > < / a : K e y V a l u e O f D i a g r a m O b j e c t K e y a n y T y p e z b w N T n L X > < a : K e y V a l u e O f D i a g r a m O b j e c t K e y a n y T y p e z b w N T n L X > < a : K e y > < K e y > L i n k s \ & l t ; C o l u m n s \ S u m   o f   C a r e   W o r k e r   E a r n i n g s & g t ; - & l t ; M e a s u r e s \ C a r e   W o r k e r   E a r n i n g s & g t ; < / K e y > < / a : K e y > < a : V a l u e   i : t y p e = " M e a s u r e G r i d V i e w S t a t e I D i a g r a m L i n k " / > < / a : K e y V a l u e O f D i a g r a m O b j e c t K e y a n y T y p e z b w N T n L X > < a : K e y V a l u e O f D i a g r a m O b j e c t K e y a n y T y p e z b w N T n L X > < a : K e y > < K e y > L i n k s \ & l t ; C o l u m n s \ S u m   o f   C a r e   W o r k e r   E a r n i n g s & g t ; - & l t ; M e a s u r e s \ C a r e   W o r k e r   E a r n i n g s & g t ; \ C O L U M N < / K e y > < / a : K e y > < a : V a l u e   i : t y p e = " M e a s u r e G r i d V i e w S t a t e I D i a g r a m L i n k E n d p o i n t " / > < / a : K e y V a l u e O f D i a g r a m O b j e c t K e y a n y T y p e z b w N T n L X > < a : K e y V a l u e O f D i a g r a m O b j e c t K e y a n y T y p e z b w N T n L X > < a : K e y > < K e y > L i n k s \ & l t ; C o l u m n s \ S u m   o f   C a r e   W o r k e r   E a r n i n g s & g t ; - & l t ; M e a s u r e s \ C a r e   W o r k e r   E a r n i n g s & g t ; \ M E A S U R E < / K e y > < / a : K e y > < a : V a l u e   i : t y p e = " M e a s u r e G r i d V i e w S t a t e I D i a g r a m L i n k E n d p o i n t " / > < / a : K e y V a l u e O f D i a g r a m O b j e c t K e y a n y T y p e z b w N T n L X > < a : K e y V a l u e O f D i a g r a m O b j e c t K e y a n y T y p e z b w N T n L X > < a : K e y > < K e y > L i n k s \ & l t ; C o l u m n s \ S u m   o f   C o r p .   F e e & g t ; - & l t ; M e a s u r e s \ C o r p .   F e e & g t ; < / K e y > < / a : K e y > < a : V a l u e   i : t y p e = " M e a s u r e G r i d V i e w S t a t e I D i a g r a m L i n k " / > < / a : K e y V a l u e O f D i a g r a m O b j e c t K e y a n y T y p e z b w N T n L X > < a : K e y V a l u e O f D i a g r a m O b j e c t K e y a n y T y p e z b w N T n L X > < a : K e y > < K e y > L i n k s \ & l t ; C o l u m n s \ S u m   o f   C o r p .   F e e & g t ; - & l t ; M e a s u r e s \ C o r p .   F e e & g t ; \ C O L U M N < / K e y > < / a : K e y > < a : V a l u e   i : t y p e = " M e a s u r e G r i d V i e w S t a t e I D i a g r a m L i n k E n d p o i n t " / > < / a : K e y V a l u e O f D i a g r a m O b j e c t K e y a n y T y p e z b w N T n L X > < a : K e y V a l u e O f D i a g r a m O b j e c t K e y a n y T y p e z b w N T n L X > < a : K e y > < K e y > L i n k s \ & l t ; C o l u m n s \ S u m   o f   C o r p .   F e e & g t ; - & l t ; M e a s u r e s \ C o r p .   F e e & g t ; \ M E A S U R E < / K e y > < / a : K e y > < a : V a l u e   i : t y p e = " M e a s u r e G r i d V i e w S t a t e I D i a g r a m L i n k E n d p o i n t " / > < / a : K e y V a l u e O f D i a g r a m O b j e c t K e y a n y T y p e z b w N T n L X > < a : K e y V a l u e O f D i a g r a m O b j e c t K e y a n y T y p e z b w N T n L X > < a : K e y > < K e y > L i n k s \ & l t ; C o l u m n s \ C o u n t   o f   C a r e w o r k e r   I D   3 & g t ; - & l t ; M e a s u r e s \ C a r e w o r k e r   I D & g t ; < / K e y > < / a : K e y > < a : V a l u e   i : t y p e = " M e a s u r e G r i d V i e w S t a t e I D i a g r a m L i n k " / > < / a : K e y V a l u e O f D i a g r a m O b j e c t K e y a n y T y p e z b w N T n L X > < a : K e y V a l u e O f D i a g r a m O b j e c t K e y a n y T y p e z b w N T n L X > < a : K e y > < K e y > L i n k s \ & l t ; C o l u m n s \ C o u n t   o f   C a r e w o r k e r   I D   3 & g t ; - & l t ; M e a s u r e s \ C a r e w o r k e r   I D & g t ; \ C O L U M N < / K e y > < / a : K e y > < a : V a l u e   i : t y p e = " M e a s u r e G r i d V i e w S t a t e I D i a g r a m L i n k E n d p o i n t " / > < / a : K e y V a l u e O f D i a g r a m O b j e c t K e y a n y T y p e z b w N T n L X > < a : K e y V a l u e O f D i a g r a m O b j e c t K e y a n y T y p e z b w N T n L X > < a : K e y > < K e y > L i n k s \ & l t ; C o l u m n s \ C o u n t   o f   C a r e w o r k e r   I D   3 & g t ; - & l t ; M e a s u r e s \ C a r e w o r k e r   I D & g t ; \ M E A S U R E < / K e y > < / a : K e y > < a : V a l u e   i : t y p e = " M e a s u r e G r i d V i e w S t a t e I D i a g r a m L i n k E n d p o i n t " / > < / a : K e y V a l u e O f D i a g r a m O b j e c t K e y a n y T y p e z b w N T n L X > < / V i e w S t a t e s > < / D i a g r a m M a n a g e r . S e r i a l i z a b l e D i a g r a m > < D i a g r a m M a n a g e r . S e r i a l i z a b l e D i a g r a m > < A d a p t e r   i : t y p e = " M e a s u r e D i a g r a m S a n d b o x A d a p t e r " > < T a b l e N a m e > C a r e w o r k e r V i s i t P r e f e r e n c e s 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 C a r e w o r k e r V i s i t P r e f e r e n c e s 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 C a r e w o r k e r   I D   4 < / K e y > < / D i a g r a m O b j e c t K e y > < D i a g r a m O b j e c t K e y > < K e y > M e a s u r e s \ C o u n t   o f   C a r e w o r k e r   I D   4 \ T a g I n f o \ F o r m u l a < / K e y > < / D i a g r a m O b j e c t K e y > < D i a g r a m O b j e c t K e y > < K e y > M e a s u r e s \ C o u n t   o f   C a r e w o r k e r   I D   4 \ T a g I n f o \ V a l u e < / K e y > < / D i a g r a m O b j e c t K e y > < D i a g r a m O b j e c t K e y > < K e y > M e a s u r e s \ S u m   o f   P r e f e r e n c e s   -   D u r a t i o n   o f   V i s i t < / K e y > < / D i a g r a m O b j e c t K e y > < D i a g r a m O b j e c t K e y > < K e y > M e a s u r e s \ S u m   o f   P r e f e r e n c e s   -   D u r a t i o n   o f   V i s i t \ T a g I n f o \ F o r m u l a < / K e y > < / D i a g r a m O b j e c t K e y > < D i a g r a m O b j e c t K e y > < K e y > M e a s u r e s \ S u m   o f   P r e f e r e n c e s   -   D u r a t i o n   o f   V i s i t \ T a g I n f o \ V a l u e < / K e y > < / D i a g r a m O b j e c t K e y > < D i a g r a m O b j e c t K e y > < K e y > C o l u m n s \ C a r e w o r k e r   I D < / K e y > < / D i a g r a m O b j e c t K e y > < D i a g r a m O b j e c t K e y > < K e y > C o l u m n s \ P r e f e r e n c e s   -   D u r a t i o n   o f   V i s i t < / K e y > < / D i a g r a m O b j e c t K e y > < D i a g r a m O b j e c t K e y > < K e y > C o l u m n s \ P r e f e r e n c e s   -   F r e q u e n c y   o f   V i s i t s   p e r   W e e k < / K e y > < / D i a g r a m O b j e c t K e y > < D i a g r a m O b j e c t K e y > < K e y > L i n k s \ & l t ; C o l u m n s \ C o u n t   o f   C a r e w o r k e r   I D   4 & g t ; - & l t ; M e a s u r e s \ C a r e w o r k e r   I D & g t ; < / K e y > < / D i a g r a m O b j e c t K e y > < D i a g r a m O b j e c t K e y > < K e y > L i n k s \ & l t ; C o l u m n s \ C o u n t   o f   C a r e w o r k e r   I D   4 & g t ; - & l t ; M e a s u r e s \ C a r e w o r k e r   I D & g t ; \ C O L U M N < / K e y > < / D i a g r a m O b j e c t K e y > < D i a g r a m O b j e c t K e y > < K e y > L i n k s \ & l t ; C o l u m n s \ C o u n t   o f   C a r e w o r k e r   I D   4 & g t ; - & l t ; M e a s u r e s \ C a r e w o r k e r   I D & g t ; \ M E A S U R E < / K e y > < / D i a g r a m O b j e c t K e y > < D i a g r a m O b j e c t K e y > < K e y > L i n k s \ & l t ; C o l u m n s \ S u m   o f   P r e f e r e n c e s   -   D u r a t i o n   o f   V i s i t & g t ; - & l t ; M e a s u r e s \ P r e f e r e n c e s   -   D u r a t i o n   o f   V i s i t & g t ; < / K e y > < / D i a g r a m O b j e c t K e y > < D i a g r a m O b j e c t K e y > < K e y > L i n k s \ & l t ; C o l u m n s \ S u m   o f   P r e f e r e n c e s   -   D u r a t i o n   o f   V i s i t & g t ; - & l t ; M e a s u r e s \ P r e f e r e n c e s   -   D u r a t i o n   o f   V i s i t & g t ; \ C O L U M N < / K e y > < / D i a g r a m O b j e c t K e y > < D i a g r a m O b j e c t K e y > < K e y > L i n k s \ & l t ; C o l u m n s \ S u m   o f   P r e f e r e n c e s   -   D u r a t i o n   o f   V i s i t & g t ; - & l t ; M e a s u r e s \ P r e f e r e n c e s   -   D u r a t i o n   o f   V i s i t & g t ; \ M E A S U R E 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 C a r e w o r k e r   I D   4 < / K e y > < / a : K e y > < a : V a l u e   i : t y p e = " M e a s u r e G r i d N o d e V i e w S t a t e " > < L a y e d O u t > t r u e < / L a y e d O u t > < W a s U I I n v i s i b l e > t r u e < / W a s U I I n v i s i b l e > < / a : V a l u e > < / a : K e y V a l u e O f D i a g r a m O b j e c t K e y a n y T y p e z b w N T n L X > < a : K e y V a l u e O f D i a g r a m O b j e c t K e y a n y T y p e z b w N T n L X > < a : K e y > < K e y > M e a s u r e s \ C o u n t   o f   C a r e w o r k e r   I D   4 \ T a g I n f o \ F o r m u l a < / K e y > < / a : K e y > < a : V a l u e   i : t y p e = " M e a s u r e G r i d V i e w S t a t e I D i a g r a m T a g A d d i t i o n a l I n f o " / > < / a : K e y V a l u e O f D i a g r a m O b j e c t K e y a n y T y p e z b w N T n L X > < a : K e y V a l u e O f D i a g r a m O b j e c t K e y a n y T y p e z b w N T n L X > < a : K e y > < K e y > M e a s u r e s \ C o u n t   o f   C a r e w o r k e r   I D   4 \ T a g I n f o \ V a l u e < / K e y > < / a : K e y > < a : V a l u e   i : t y p e = " M e a s u r e G r i d V i e w S t a t e I D i a g r a m T a g A d d i t i o n a l I n f o " / > < / a : K e y V a l u e O f D i a g r a m O b j e c t K e y a n y T y p e z b w N T n L X > < a : K e y V a l u e O f D i a g r a m O b j e c t K e y a n y T y p e z b w N T n L X > < a : K e y > < K e y > M e a s u r e s \ S u m   o f   P r e f e r e n c e s   -   D u r a t i o n   o f   V i s i t < / K e y > < / a : K e y > < a : V a l u e   i : t y p e = " M e a s u r e G r i d N o d e V i e w S t a t e " > < C o l u m n > 1 < / C o l u m n > < L a y e d O u t > t r u e < / L a y e d O u t > < W a s U I I n v i s i b l e > t r u e < / W a s U I I n v i s i b l e > < / a : V a l u e > < / a : K e y V a l u e O f D i a g r a m O b j e c t K e y a n y T y p e z b w N T n L X > < a : K e y V a l u e O f D i a g r a m O b j e c t K e y a n y T y p e z b w N T n L X > < a : K e y > < K e y > M e a s u r e s \ S u m   o f   P r e f e r e n c e s   -   D u r a t i o n   o f   V i s i t \ T a g I n f o \ F o r m u l a < / K e y > < / a : K e y > < a : V a l u e   i : t y p e = " M e a s u r e G r i d V i e w S t a t e I D i a g r a m T a g A d d i t i o n a l I n f o " / > < / a : K e y V a l u e O f D i a g r a m O b j e c t K e y a n y T y p e z b w N T n L X > < a : K e y V a l u e O f D i a g r a m O b j e c t K e y a n y T y p e z b w N T n L X > < a : K e y > < K e y > M e a s u r e s \ S u m   o f   P r e f e r e n c e s   -   D u r a t i o n   o f   V i s i t \ T a g I n f o \ V a l u e < / K e y > < / a : K e y > < a : V a l u e   i : t y p e = " M e a s u r e G r i d V i e w S t a t e I D i a g r a m T a g A d d i t i o n a l I n f o " / > < / a : K e y V a l u e O f D i a g r a m O b j e c t K e y a n y T y p e z b w N T n L X > < a : K e y V a l u e O f D i a g r a m O b j e c t K e y a n y T y p e z b w N T n L X > < a : K e y > < K e y > C o l u m n s \ C a r e w o r k e r   I D < / K e y > < / a : K e y > < a : V a l u e   i : t y p e = " M e a s u r e G r i d N o d e V i e w S t a t e " > < L a y e d O u t > t r u e < / L a y e d O u t > < / a : V a l u e > < / a : K e y V a l u e O f D i a g r a m O b j e c t K e y a n y T y p e z b w N T n L X > < a : K e y V a l u e O f D i a g r a m O b j e c t K e y a n y T y p e z b w N T n L X > < a : K e y > < K e y > C o l u m n s \ P r e f e r e n c e s   -   D u r a t i o n   o f   V i s i t < / K e y > < / a : K e y > < a : V a l u e   i : t y p e = " M e a s u r e G r i d N o d e V i e w S t a t e " > < C o l u m n > 1 < / C o l u m n > < L a y e d O u t > t r u e < / L a y e d O u t > < / a : V a l u e > < / a : K e y V a l u e O f D i a g r a m O b j e c t K e y a n y T y p e z b w N T n L X > < a : K e y V a l u e O f D i a g r a m O b j e c t K e y a n y T y p e z b w N T n L X > < a : K e y > < K e y > C o l u m n s \ P r e f e r e n c e s   -   F r e q u e n c y   o f   V i s i t s   p e r   W e e k < / K e y > < / a : K e y > < a : V a l u e   i : t y p e = " M e a s u r e G r i d N o d e V i e w S t a t e " > < C o l u m n > 2 < / C o l u m n > < L a y e d O u t > t r u e < / L a y e d O u t > < / a : V a l u e > < / a : K e y V a l u e O f D i a g r a m O b j e c t K e y a n y T y p e z b w N T n L X > < a : K e y V a l u e O f D i a g r a m O b j e c t K e y a n y T y p e z b w N T n L X > < a : K e y > < K e y > L i n k s \ & l t ; C o l u m n s \ C o u n t   o f   C a r e w o r k e r   I D   4 & g t ; - & l t ; M e a s u r e s \ C a r e w o r k e r   I D & g t ; < / K e y > < / a : K e y > < a : V a l u e   i : t y p e = " M e a s u r e G r i d V i e w S t a t e I D i a g r a m L i n k " / > < / a : K e y V a l u e O f D i a g r a m O b j e c t K e y a n y T y p e z b w N T n L X > < a : K e y V a l u e O f D i a g r a m O b j e c t K e y a n y T y p e z b w N T n L X > < a : K e y > < K e y > L i n k s \ & l t ; C o l u m n s \ C o u n t   o f   C a r e w o r k e r   I D   4 & g t ; - & l t ; M e a s u r e s \ C a r e w o r k e r   I D & g t ; \ C O L U M N < / K e y > < / a : K e y > < a : V a l u e   i : t y p e = " M e a s u r e G r i d V i e w S t a t e I D i a g r a m L i n k E n d p o i n t " / > < / a : K e y V a l u e O f D i a g r a m O b j e c t K e y a n y T y p e z b w N T n L X > < a : K e y V a l u e O f D i a g r a m O b j e c t K e y a n y T y p e z b w N T n L X > < a : K e y > < K e y > L i n k s \ & l t ; C o l u m n s \ C o u n t   o f   C a r e w o r k e r   I D   4 & g t ; - & l t ; M e a s u r e s \ C a r e w o r k e r   I D & g t ; \ M E A S U R E < / K e y > < / a : K e y > < a : V a l u e   i : t y p e = " M e a s u r e G r i d V i e w S t a t e I D i a g r a m L i n k E n d p o i n t " / > < / a : K e y V a l u e O f D i a g r a m O b j e c t K e y a n y T y p e z b w N T n L X > < a : K e y V a l u e O f D i a g r a m O b j e c t K e y a n y T y p e z b w N T n L X > < a : K e y > < K e y > L i n k s \ & l t ; C o l u m n s \ S u m   o f   P r e f e r e n c e s   -   D u r a t i o n   o f   V i s i t & g t ; - & l t ; M e a s u r e s \ P r e f e r e n c e s   -   D u r a t i o n   o f   V i s i t & g t ; < / K e y > < / a : K e y > < a : V a l u e   i : t y p e = " M e a s u r e G r i d V i e w S t a t e I D i a g r a m L i n k " / > < / a : K e y V a l u e O f D i a g r a m O b j e c t K e y a n y T y p e z b w N T n L X > < a : K e y V a l u e O f D i a g r a m O b j e c t K e y a n y T y p e z b w N T n L X > < a : K e y > < K e y > L i n k s \ & l t ; C o l u m n s \ S u m   o f   P r e f e r e n c e s   -   D u r a t i o n   o f   V i s i t & g t ; - & l t ; M e a s u r e s \ P r e f e r e n c e s   -   D u r a t i o n   o f   V i s i t & g t ; \ C O L U M N < / K e y > < / a : K e y > < a : V a l u e   i : t y p e = " M e a s u r e G r i d V i e w S t a t e I D i a g r a m L i n k E n d p o i n t " / > < / a : K e y V a l u e O f D i a g r a m O b j e c t K e y a n y T y p e z b w N T n L X > < a : K e y V a l u e O f D i a g r a m O b j e c t K e y a n y T y p e z b w N T n L X > < a : K e y > < K e y > L i n k s \ & l t ; C o l u m n s \ S u m   o f   P r e f e r e n c e s   -   D u r a t i o n   o f   V i s i t & g t ; - & l t ; M e a s u r e s \ P r e f e r e n c e s   -   D u r a t i o n   o f   V i s i t & g t ; \ M E A S U R E < / K e y > < / a : K e y > < a : V a l u e   i : t y p e = " M e a s u r e G r i d V i e w S t a t e I D i a g r a m L i n k E n d p o i n t " / > < / a : K e y V a l u e O f D i a g r a m O b j e c t K e y a n y T y p e z b w N T n L X > < / V i e w S t a t e s > < / D i a g r a m M a n a g e r . S e r i a l i z a b l e D i a g r a m > < D i a g r a m M a n a g e r . S e r i a l i z a b l e D i a g r a m > < A d a p t e r   i : t y p e = " M e a s u r e D i a g r a m S a n d b o x A d a p t e r " > < T a b l e N a m e > R o l l i i n g _ C a l e n d a r 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 R o l l i i n g _ C a l e n d a r 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K e y > < / D i a g r a m O b j e c t K e y > < D i a g r a m O b j e c t K e y > < K e y > M e a s u r e s \ S u m   o f   M o n t h \ T a g I n f o \ F o r m u l a < / K e y > < / D i a g r a m O b j e c t K e y > < D i a g r a m O b j e c t K e y > < K e y > M e a s u r e s \ S u m   o f   M o n t h \ T a g I n f o \ V a l u e < / K e y > < / D i a g r a m O b j e c t K e y > < D i a g r a m O b j e c t K e y > < K e y > C o l u m n s \ D a t e < / K e y > < / D i a g r a m O b j e c t K e y > < D i a g r a m O b j e c t K e y > < K e y > C o l u m n s \ Y e a r < / K e y > < / D i a g r a m O b j e c t K e y > < D i a g r a m O b j e c t K e y > < K e y > C o l u m n s \ M o n t h < / K e y > < / D i a g r a m O b j e c t K e y > < D i a g r a m O b j e c t K e y > < K e y > C o l u m n s \ M o n t h   N a m e 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K e y > < / a : K e y > < a : V a l u e   i : t y p e = " M e a s u r e G r i d N o d e V i e w S t a t e " > < C o l u m n > 2 < / 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D i a g r a m M a n a g e r . S e r i a l i z a b l e D i a g r a m > < A d a p t e r   i : t y p e = " M e a s u r e D i a g r a m S a n d b o x A d a p t e r " > < T a b l e N a m e > C a r e w o r k e r A v a i l a b i l i t y 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 C a r e w o r k e r A v a i l a b i l i t y 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 C a r e w o r k e r   I D < / K e y > < / D i a g r a m O b j e c t K e y > < D i a g r a m O b j e c t K e y > < K e y > M e a s u r e s \ C o u n t   o f   C a r e w o r k e r   I D \ T a g I n f o \ F o r m u l a < / K e y > < / D i a g r a m O b j e c t K e y > < D i a g r a m O b j e c t K e y > < K e y > M e a s u r e s \ C o u n t   o f   C a r e w o r k e r   I D \ T a g I n f o \ V a l u e < / K e y > < / D i a g r a m O b j e c t K e y > < D i a g r a m O b j e c t K e y > < K e y > M e a s u r e s \ C o u n t   o f   P r e f e r   E n t r y   h o u r < / K e y > < / D i a g r a m O b j e c t K e y > < D i a g r a m O b j e c t K e y > < K e y > M e a s u r e s \ C o u n t   o f   P r e f e r   E n t r y   h o u r \ T a g I n f o \ F o r m u l a < / K e y > < / D i a g r a m O b j e c t K e y > < D i a g r a m O b j e c t K e y > < K e y > M e a s u r e s \ C o u n t   o f   P r e f e r   E n t r y   h o u r \ T a g I n f o \ V a l u e < / K e y > < / D i a g r a m O b j e c t K e y > < D i a g r a m O b j e c t K e y > < K e y > C o l u m n s \ C a r e w o r k e r   I D < / K e y > < / D i a g r a m O b j e c t K e y > < D i a g r a m O b j e c t K e y > < K e y > C o l u m n s \ D a y < / K e y > < / D i a g r a m O b j e c t K e y > < D i a g r a m O b j e c t K e y > < K e y > C o l u m n s \ P r e f e r   E n t r y   h o u r < / K e y > < / D i a g r a m O b j e c t K e y > < D i a g r a m O b j e c t K e y > < K e y > C o l u m n s \ P r e f e r   E x i t   h o u r < / K e y > < / D i a g r a m O b j e c t K e y > < D i a g r a m O b j e c t K e y > < K e y > C o l u m n s \ P r e f e r   E n t r y   h o u r   ( H o u r ) < / K e y > < / D i a g r a m O b j e c t K e y > < D i a g r a m O b j e c t K e y > < K e y > C o l u m n s \ P r e f e r   E x i t   h o u r   ( H o u r ) < / K e y > < / D i a g r a m O b j e c t K e y > < D i a g r a m O b j e c t K e y > < K e y > L i n k s \ & l t ; C o l u m n s \ C o u n t   o f   C a r e w o r k e r   I D & g t ; - & l t ; M e a s u r e s \ C a r e w o r k e r   I D & g t ; < / K e y > < / D i a g r a m O b j e c t K e y > < D i a g r a m O b j e c t K e y > < K e y > L i n k s \ & l t ; C o l u m n s \ C o u n t   o f   C a r e w o r k e r   I D & g t ; - & l t ; M e a s u r e s \ C a r e w o r k e r   I D & g t ; \ C O L U M N < / K e y > < / D i a g r a m O b j e c t K e y > < D i a g r a m O b j e c t K e y > < K e y > L i n k s \ & l t ; C o l u m n s \ C o u n t   o f   C a r e w o r k e r   I D & g t ; - & l t ; M e a s u r e s \ C a r e w o r k e r   I D & g t ; \ M E A S U R E < / K e y > < / D i a g r a m O b j e c t K e y > < D i a g r a m O b j e c t K e y > < K e y > L i n k s \ & l t ; C o l u m n s \ C o u n t   o f   P r e f e r   E n t r y   h o u r & g t ; - & l t ; M e a s u r e s \ P r e f e r   E n t r y   h o u r & g t ; < / K e y > < / D i a g r a m O b j e c t K e y > < D i a g r a m O b j e c t K e y > < K e y > L i n k s \ & l t ; C o l u m n s \ C o u n t   o f   P r e f e r   E n t r y   h o u r & g t ; - & l t ; M e a s u r e s \ P r e f e r   E n t r y   h o u r & g t ; \ C O L U M N < / K e y > < / D i a g r a m O b j e c t K e y > < D i a g r a m O b j e c t K e y > < K e y > L i n k s \ & l t ; C o l u m n s \ C o u n t   o f   P r e f e r   E n t r y   h o u r & g t ; - & l t ; M e a s u r e s \ P r e f e r   E n t r y 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 C a r e w o r k e r   I D < / K e y > < / a : K e y > < a : V a l u e   i : t y p e = " M e a s u r e G r i d N o d e V i e w S t a t e " > < L a y e d O u t > t r u e < / L a y e d O u t > < W a s U I I n v i s i b l e > t r u e < / W a s U I I n v i s i b l e > < / a : V a l u e > < / a : K e y V a l u e O f D i a g r a m O b j e c t K e y a n y T y p e z b w N T n L X > < a : K e y V a l u e O f D i a g r a m O b j e c t K e y a n y T y p e z b w N T n L X > < a : K e y > < K e y > M e a s u r e s \ C o u n t   o f   C a r e w o r k e r   I D \ T a g I n f o \ F o r m u l a < / K e y > < / a : K e y > < a : V a l u e   i : t y p e = " M e a s u r e G r i d V i e w S t a t e I D i a g r a m T a g A d d i t i o n a l I n f o " / > < / a : K e y V a l u e O f D i a g r a m O b j e c t K e y a n y T y p e z b w N T n L X > < a : K e y V a l u e O f D i a g r a m O b j e c t K e y a n y T y p e z b w N T n L X > < a : K e y > < K e y > M e a s u r e s \ C o u n t   o f   C a r e w o r k e r   I D \ T a g I n f o \ V a l u e < / K e y > < / a : K e y > < a : V a l u e   i : t y p e = " M e a s u r e G r i d V i e w S t a t e I D i a g r a m T a g A d d i t i o n a l I n f o " / > < / a : K e y V a l u e O f D i a g r a m O b j e c t K e y a n y T y p e z b w N T n L X > < a : K e y V a l u e O f D i a g r a m O b j e c t K e y a n y T y p e z b w N T n L X > < a : K e y > < K e y > M e a s u r e s \ C o u n t   o f   P r e f e r   E n t r y   h o u r < / K e y > < / a : K e y > < a : V a l u e   i : t y p e = " M e a s u r e G r i d N o d e V i e w S t a t e " > < C o l u m n > 2 < / C o l u m n > < L a y e d O u t > t r u e < / L a y e d O u t > < W a s U I I n v i s i b l e > t r u e < / W a s U I I n v i s i b l e > < / a : V a l u e > < / a : K e y V a l u e O f D i a g r a m O b j e c t K e y a n y T y p e z b w N T n L X > < a : K e y V a l u e O f D i a g r a m O b j e c t K e y a n y T y p e z b w N T n L X > < a : K e y > < K e y > M e a s u r e s \ C o u n t   o f   P r e f e r   E n t r y   h o u r \ T a g I n f o \ F o r m u l a < / K e y > < / a : K e y > < a : V a l u e   i : t y p e = " M e a s u r e G r i d V i e w S t a t e I D i a g r a m T a g A d d i t i o n a l I n f o " / > < / a : K e y V a l u e O f D i a g r a m O b j e c t K e y a n y T y p e z b w N T n L X > < a : K e y V a l u e O f D i a g r a m O b j e c t K e y a n y T y p e z b w N T n L X > < a : K e y > < K e y > M e a s u r e s \ C o u n t   o f   P r e f e r   E n t r y   h o u r \ T a g I n f o \ V a l u e < / K e y > < / a : K e y > < a : V a l u e   i : t y p e = " M e a s u r e G r i d V i e w S t a t e I D i a g r a m T a g A d d i t i o n a l I n f o " / > < / a : K e y V a l u e O f D i a g r a m O b j e c t K e y a n y T y p e z b w N T n L X > < a : K e y V a l u e O f D i a g r a m O b j e c t K e y a n y T y p e z b w N T n L X > < a : K e y > < K e y > C o l u m n s \ C a r e w o r k e r   I D < / 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 C o l u m n s \ P r e f e r   E n t r y   h o u r < / K e y > < / a : K e y > < a : V a l u e   i : t y p e = " M e a s u r e G r i d N o d e V i e w S t a t e " > < C o l u m n > 2 < / C o l u m n > < L a y e d O u t > t r u e < / L a y e d O u t > < / a : V a l u e > < / a : K e y V a l u e O f D i a g r a m O b j e c t K e y a n y T y p e z b w N T n L X > < a : K e y V a l u e O f D i a g r a m O b j e c t K e y a n y T y p e z b w N T n L X > < a : K e y > < K e y > C o l u m n s \ P r e f e r   E x i t   h o u r < / K e y > < / a : K e y > < a : V a l u e   i : t y p e = " M e a s u r e G r i d N o d e V i e w S t a t e " > < C o l u m n > 3 < / C o l u m n > < L a y e d O u t > t r u e < / L a y e d O u t > < / a : V a l u e > < / a : K e y V a l u e O f D i a g r a m O b j e c t K e y a n y T y p e z b w N T n L X > < a : K e y V a l u e O f D i a g r a m O b j e c t K e y a n y T y p e z b w N T n L X > < a : K e y > < K e y > C o l u m n s \ P r e f e r   E n t r y   h o u r   ( H o u r ) < / K e y > < / a : K e y > < a : V a l u e   i : t y p e = " M e a s u r e G r i d N o d e V i e w S t a t e " > < C o l u m n > 4 < / C o l u m n > < L a y e d O u t > t r u e < / L a y e d O u t > < / a : V a l u e > < / a : K e y V a l u e O f D i a g r a m O b j e c t K e y a n y T y p e z b w N T n L X > < a : K e y V a l u e O f D i a g r a m O b j e c t K e y a n y T y p e z b w N T n L X > < a : K e y > < K e y > C o l u m n s \ P r e f e r   E x i t   h o u r   ( H o u r ) < / K e y > < / a : K e y > < a : V a l u e   i : t y p e = " M e a s u r e G r i d N o d e V i e w S t a t e " > < C o l u m n > 5 < / C o l u m n > < L a y e d O u t > t r u e < / L a y e d O u t > < / a : V a l u e > < / a : K e y V a l u e O f D i a g r a m O b j e c t K e y a n y T y p e z b w N T n L X > < a : K e y V a l u e O f D i a g r a m O b j e c t K e y a n y T y p e z b w N T n L X > < a : K e y > < K e y > L i n k s \ & l t ; C o l u m n s \ C o u n t   o f   C a r e w o r k e r   I D & g t ; - & l t ; M e a s u r e s \ C a r e w o r k e r   I D & g t ; < / K e y > < / a : K e y > < a : V a l u e   i : t y p e = " M e a s u r e G r i d V i e w S t a t e I D i a g r a m L i n k " / > < / a : K e y V a l u e O f D i a g r a m O b j e c t K e y a n y T y p e z b w N T n L X > < a : K e y V a l u e O f D i a g r a m O b j e c t K e y a n y T y p e z b w N T n L X > < a : K e y > < K e y > L i n k s \ & l t ; C o l u m n s \ C o u n t   o f   C a r e w o r k e r   I D & g t ; - & l t ; M e a s u r e s \ C a r e w o r k e r   I D & g t ; \ C O L U M N < / K e y > < / a : K e y > < a : V a l u e   i : t y p e = " M e a s u r e G r i d V i e w S t a t e I D i a g r a m L i n k E n d p o i n t " / > < / a : K e y V a l u e O f D i a g r a m O b j e c t K e y a n y T y p e z b w N T n L X > < a : K e y V a l u e O f D i a g r a m O b j e c t K e y a n y T y p e z b w N T n L X > < a : K e y > < K e y > L i n k s \ & l t ; C o l u m n s \ C o u n t   o f   C a r e w o r k e r   I D & g t ; - & l t ; M e a s u r e s \ C a r e w o r k e r   I D & g t ; \ M E A S U R E < / K e y > < / a : K e y > < a : V a l u e   i : t y p e = " M e a s u r e G r i d V i e w S t a t e I D i a g r a m L i n k E n d p o i n t " / > < / a : K e y V a l u e O f D i a g r a m O b j e c t K e y a n y T y p e z b w N T n L X > < a : K e y V a l u e O f D i a g r a m O b j e c t K e y a n y T y p e z b w N T n L X > < a : K e y > < K e y > L i n k s \ & l t ; C o l u m n s \ C o u n t   o f   P r e f e r   E n t r y   h o u r & g t ; - & l t ; M e a s u r e s \ P r e f e r   E n t r y   h o u r & g t ; < / K e y > < / a : K e y > < a : V a l u e   i : t y p e = " M e a s u r e G r i d V i e w S t a t e I D i a g r a m L i n k " / > < / a : K e y V a l u e O f D i a g r a m O b j e c t K e y a n y T y p e z b w N T n L X > < a : K e y V a l u e O f D i a g r a m O b j e c t K e y a n y T y p e z b w N T n L X > < a : K e y > < K e y > L i n k s \ & l t ; C o l u m n s \ C o u n t   o f   P r e f e r   E n t r y   h o u r & g t ; - & l t ; M e a s u r e s \ P r e f e r   E n t r y   h o u r & g t ; \ C O L U M N < / K e y > < / a : K e y > < a : V a l u e   i : t y p e = " M e a s u r e G r i d V i e w S t a t e I D i a g r a m L i n k E n d p o i n t " / > < / a : K e y V a l u e O f D i a g r a m O b j e c t K e y a n y T y p e z b w N T n L X > < a : K e y V a l u e O f D i a g r a m O b j e c t K e y a n y T y p e z b w N T n L X > < a : K e y > < K e y > L i n k s \ & l t ; C o l u m n s \ C o u n t   o f   P r e f e r   E n t r y   h o u r & g t ; - & l t ; M e a s u r e s \ P r e f e r   E n t r y   h o u r & g t ; \ M E A S U R E < / K e y > < / a : K e y > < a : V a l u e   i : t y p e = " M e a s u r e G r i d V i e w S t a t e I D i a g r a m L i n k E n d p o i n t " / > < / a : K e y V a l u e O f D i a g r a m O b j e c t K e y a n y T y p e z b w N T n L X > < / V i e w S t a t e s > < / D i a g r a m M a n a g e r . S e r i a l i z a b l e D i a g r a m > < D i a g r a m M a n a g e r . S e r i a l i z a b l e D i a g r a m > < A d a p t e r   i : t y p e = " M e a s u r e D i a g r a m S a n d b o x A d a p t e r " > < T a b l e N a m e > C a r e w o r k e r _ P r o f i l e 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 C a r e w o r k e r _ P r o f i l e 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 E d u a c t i o n   r a n d < / K e y > < / D i a g r a m O b j e c t K e y > < D i a g r a m O b j e c t K e y > < K e y > M e a s u r e s \ C o u n t   o f   E d u a c t i o n   r a n d \ T a g I n f o \ F o r m u l a < / K e y > < / D i a g r a m O b j e c t K e y > < D i a g r a m O b j e c t K e y > < K e y > M e a s u r e s \ C o u n t   o f   E d u a c t i o n   r a n d \ T a g I n f o \ V a l u e < / K e y > < / D i a g r a m O b j e c t K e y > < D i a g r a m O b j e c t K e y > < K e y > M e a s u r e s \ C o u n t   o f   E x p e r i e n c e _ Y e a r s < / K e y > < / D i a g r a m O b j e c t K e y > < D i a g r a m O b j e c t K e y > < K e y > M e a s u r e s \ C o u n t   o f   E x p e r i e n c e _ Y e a r s \ T a g I n f o \ F o r m u l a < / K e y > < / D i a g r a m O b j e c t K e y > < D i a g r a m O b j e c t K e y > < K e y > M e a s u r e s \ C o u n t   o f   E x p e r i e n c e _ Y e a r s \ T a g I n f o \ V a l u e < / K e y > < / D i a g r a m O b j e c t K e y > < D i a g r a m O b j e c t K e y > < K e y > M e a s u r e s \ C o u n t   o f   C a r e w o r k e r   I D   2 < / K e y > < / D i a g r a m O b j e c t K e y > < D i a g r a m O b j e c t K e y > < K e y > M e a s u r e s \ C o u n t   o f   C a r e w o r k e r   I D   2 \ T a g I n f o \ F o r m u l a < / K e y > < / D i a g r a m O b j e c t K e y > < D i a g r a m O b j e c t K e y > < K e y > M e a s u r e s \ C o u n t   o f   C a r e w o r k e r   I D   2 \ T a g I n f o \ V a l u e < / K e y > < / D i a g r a m O b j e c t K e y > < D i a g r a m O b j e c t K e y > < K e y > M e a s u r e s \ S u m   o f   A r e a   ( S G C ) < / K e y > < / D i a g r a m O b j e c t K e y > < D i a g r a m O b j e c t K e y > < K e y > M e a s u r e s \ S u m   o f   A r e a   ( S G C ) \ T a g I n f o \ F o r m u l a < / K e y > < / D i a g r a m O b j e c t K e y > < D i a g r a m O b j e c t K e y > < K e y > M e a s u r e s \ S u m   o f   A r e a   ( S G C ) \ T a g I n f o \ V a l u e < / K e y > < / D i a g r a m O b j e c t K e y > < D i a g r a m O b j e c t K e y > < K e y > M e a s u r e s \ C o u n t   o f   S e c o n d   L a n g u a g e < / K e y > < / D i a g r a m O b j e c t K e y > < D i a g r a m O b j e c t K e y > < K e y > M e a s u r e s \ C o u n t   o f   S e c o n d   L a n g u a g e \ T a g I n f o \ F o r m u l a < / K e y > < / D i a g r a m O b j e c t K e y > < D i a g r a m O b j e c t K e y > < K e y > M e a s u r e s \ C o u n t   o f   S e c o n d   L a n g u a g e \ T a g I n f o \ V a l u e < / K e y > < / D i a g r a m O b j e c t K e y > < D i a g r a m O b j e c t K e y > < K e y > C o l u m n s \ C a r e w o r k e r   I D < / K e y > < / D i a g r a m O b j e c t K e y > < D i a g r a m O b j e c t K e y > < K e y > C o l u m n s \ E x p e r i e n c e _ Y e a r s < / K e y > < / D i a g r a m O b j e c t K e y > < D i a g r a m O b j e c t K e y > < K e y > C o l u m n s \ E d u a c t i o n   r a n d < / K e y > < / D i a g r a m O b j e c t K e y > < D i a g r a m O b j e c t K e y > < K e y > C o l u m n s \ E x p e r t i s e < / K e y > < / D i a g r a m O b j e c t K e y > < D i a g r a m O b j e c t K e y > < K e y > C o l u m n s \ C a r e w o r k e r   T y p e   A < / K e y > < / D i a g r a m O b j e c t K e y > < D i a g r a m O b j e c t K e y > < K e y > C o l u m n s \ C a r e w o r k e r   T y p e   B < / K e y > < / D i a g r a m O b j e c t K e y > < D i a g r a m O b j e c t K e y > < K e y > C o l u m n s \ S e c o n d   L a n g u a g e < / K e y > < / D i a g r a m O b j e c t K e y > < D i a g r a m O b j e c t K e y > < K e y > C o l u m n s \ A r e a   ( S G C ) < / K e y > < / D i a g r a m O b j e c t K e y > < D i a g r a m O b j e c t K e y > < K e y > L i n k s \ & l t ; C o l u m n s \ C o u n t   o f   E d u a c t i o n   r a n d & g t ; - & l t ; M e a s u r e s \ E d u a c t i o n   r a n d & g t ; < / K e y > < / D i a g r a m O b j e c t K e y > < D i a g r a m O b j e c t K e y > < K e y > L i n k s \ & l t ; C o l u m n s \ C o u n t   o f   E d u a c t i o n   r a n d & g t ; - & l t ; M e a s u r e s \ E d u a c t i o n   r a n d & g t ; \ C O L U M N < / K e y > < / D i a g r a m O b j e c t K e y > < D i a g r a m O b j e c t K e y > < K e y > L i n k s \ & l t ; C o l u m n s \ C o u n t   o f   E d u a c t i o n   r a n d & g t ; - & l t ; M e a s u r e s \ E d u a c t i o n   r a n d & g t ; \ M E A S U R E < / K e y > < / D i a g r a m O b j e c t K e y > < D i a g r a m O b j e c t K e y > < K e y > L i n k s \ & l t ; C o l u m n s \ C o u n t   o f   E x p e r i e n c e _ Y e a r s & g t ; - & l t ; M e a s u r e s \ E x p e r i e n c e _ Y e a r s & g t ; < / K e y > < / D i a g r a m O b j e c t K e y > < D i a g r a m O b j e c t K e y > < K e y > L i n k s \ & l t ; C o l u m n s \ C o u n t   o f   E x p e r i e n c e _ Y e a r s & g t ; - & l t ; M e a s u r e s \ E x p e r i e n c e _ Y e a r s & g t ; \ C O L U M N < / K e y > < / D i a g r a m O b j e c t K e y > < D i a g r a m O b j e c t K e y > < K e y > L i n k s \ & l t ; C o l u m n s \ C o u n t   o f   E x p e r i e n c e _ Y e a r s & g t ; - & l t ; M e a s u r e s \ E x p e r i e n c e _ Y e a r s & g t ; \ M E A S U R E < / K e y > < / D i a g r a m O b j e c t K e y > < D i a g r a m O b j e c t K e y > < K e y > L i n k s \ & l t ; C o l u m n s \ C o u n t   o f   C a r e w o r k e r   I D   2 & g t ; - & l t ; M e a s u r e s \ C a r e w o r k e r   I D & g t ; < / K e y > < / D i a g r a m O b j e c t K e y > < D i a g r a m O b j e c t K e y > < K e y > L i n k s \ & l t ; C o l u m n s \ C o u n t   o f   C a r e w o r k e r   I D   2 & g t ; - & l t ; M e a s u r e s \ C a r e w o r k e r   I D & g t ; \ C O L U M N < / K e y > < / D i a g r a m O b j e c t K e y > < D i a g r a m O b j e c t K e y > < K e y > L i n k s \ & l t ; C o l u m n s \ C o u n t   o f   C a r e w o r k e r   I D   2 & g t ; - & l t ; M e a s u r e s \ C a r e w o r k e r   I D & g t ; \ M E A S U R E < / K e y > < / D i a g r a m O b j e c t K e y > < D i a g r a m O b j e c t K e y > < K e y > L i n k s \ & l t ; C o l u m n s \ S u m   o f   A r e a   ( S G C ) & g t ; - & l t ; M e a s u r e s \ A r e a   ( S G C ) & g t ; < / K e y > < / D i a g r a m O b j e c t K e y > < D i a g r a m O b j e c t K e y > < K e y > L i n k s \ & l t ; C o l u m n s \ S u m   o f   A r e a   ( S G C ) & g t ; - & l t ; M e a s u r e s \ A r e a   ( S G C ) & g t ; \ C O L U M N < / K e y > < / D i a g r a m O b j e c t K e y > < D i a g r a m O b j e c t K e y > < K e y > L i n k s \ & l t ; C o l u m n s \ S u m   o f   A r e a   ( S G C ) & g t ; - & l t ; M e a s u r e s \ A r e a   ( S G C ) & g t ; \ M E A S U R E < / K e y > < / D i a g r a m O b j e c t K e y > < D i a g r a m O b j e c t K e y > < K e y > L i n k s \ & l t ; C o l u m n s \ C o u n t   o f   S e c o n d   L a n g u a g e & g t ; - & l t ; M e a s u r e s \ S e c o n d   L a n g u a g e & g t ; < / K e y > < / D i a g r a m O b j e c t K e y > < D i a g r a m O b j e c t K e y > < K e y > L i n k s \ & l t ; C o l u m n s \ C o u n t   o f   S e c o n d   L a n g u a g e & g t ; - & l t ; M e a s u r e s \ S e c o n d   L a n g u a g e & g t ; \ C O L U M N < / K e y > < / D i a g r a m O b j e c t K e y > < D i a g r a m O b j e c t K e y > < K e y > L i n k s \ & l t ; C o l u m n s \ C o u n t   o f   S e c o n d   L a n g u a g e & g t ; - & l t ; M e a s u r e s \ S e c o n d   L a n g u a g e & g t ; \ M E A S U R E 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 E d u a c t i o n   r a n d < / K e y > < / a : K e y > < a : V a l u e   i : t y p e = " M e a s u r e G r i d N o d e V i e w S t a t e " > < C o l u m n > 7 < / C o l u m n > < L a y e d O u t > t r u e < / L a y e d O u t > < W a s U I I n v i s i b l e > t r u e < / W a s U I I n v i s i b l e > < / a : V a l u e > < / a : K e y V a l u e O f D i a g r a m O b j e c t K e y a n y T y p e z b w N T n L X > < a : K e y V a l u e O f D i a g r a m O b j e c t K e y a n y T y p e z b w N T n L X > < a : K e y > < K e y > M e a s u r e s \ C o u n t   o f   E d u a c t i o n   r a n d \ T a g I n f o \ F o r m u l a < / K e y > < / a : K e y > < a : V a l u e   i : t y p e = " M e a s u r e G r i d V i e w S t a t e I D i a g r a m T a g A d d i t i o n a l I n f o " / > < / a : K e y V a l u e O f D i a g r a m O b j e c t K e y a n y T y p e z b w N T n L X > < a : K e y V a l u e O f D i a g r a m O b j e c t K e y a n y T y p e z b w N T n L X > < a : K e y > < K e y > M e a s u r e s \ C o u n t   o f   E d u a c t i o n   r a n d \ T a g I n f o \ V a l u e < / K e y > < / a : K e y > < a : V a l u e   i : t y p e = " M e a s u r e G r i d V i e w S t a t e I D i a g r a m T a g A d d i t i o n a l I n f o " / > < / a : K e y V a l u e O f D i a g r a m O b j e c t K e y a n y T y p e z b w N T n L X > < a : K e y V a l u e O f D i a g r a m O b j e c t K e y a n y T y p e z b w N T n L X > < a : K e y > < K e y > M e a s u r e s \ C o u n t   o f   E x p e r i e n c e _ Y e a r s < / K e y > < / a : K e y > < a : V a l u e   i : t y p e = " M e a s u r e G r i d N o d e V i e w S t a t e " > < C o l u m n > 1 < / C o l u m n > < L a y e d O u t > t r u e < / L a y e d O u t > < W a s U I I n v i s i b l e > t r u e < / W a s U I I n v i s i b l e > < / a : V a l u e > < / a : K e y V a l u e O f D i a g r a m O b j e c t K e y a n y T y p e z b w N T n L X > < a : K e y V a l u e O f D i a g r a m O b j e c t K e y a n y T y p e z b w N T n L X > < a : K e y > < K e y > M e a s u r e s \ C o u n t   o f   E x p e r i e n c e _ Y e a r s \ T a g I n f o \ F o r m u l a < / K e y > < / a : K e y > < a : V a l u e   i : t y p e = " M e a s u r e G r i d V i e w S t a t e I D i a g r a m T a g A d d i t i o n a l I n f o " / > < / a : K e y V a l u e O f D i a g r a m O b j e c t K e y a n y T y p e z b w N T n L X > < a : K e y V a l u e O f D i a g r a m O b j e c t K e y a n y T y p e z b w N T n L X > < a : K e y > < K e y > M e a s u r e s \ C o u n t   o f   E x p e r i e n c e _ Y e a r s \ T a g I n f o \ V a l u e < / K e y > < / a : K e y > < a : V a l u e   i : t y p e = " M e a s u r e G r i d V i e w S t a t e I D i a g r a m T a g A d d i t i o n a l I n f o " / > < / a : K e y V a l u e O f D i a g r a m O b j e c t K e y a n y T y p e z b w N T n L X > < a : K e y V a l u e O f D i a g r a m O b j e c t K e y a n y T y p e z b w N T n L X > < a : K e y > < K e y > M e a s u r e s \ C o u n t   o f   C a r e w o r k e r   I D   2 < / K e y > < / a : K e y > < a : V a l u e   i : t y p e = " M e a s u r e G r i d N o d e V i e w S t a t e " > < L a y e d O u t > t r u e < / L a y e d O u t > < W a s U I I n v i s i b l e > t r u e < / W a s U I I n v i s i b l e > < / a : V a l u e > < / a : K e y V a l u e O f D i a g r a m O b j e c t K e y a n y T y p e z b w N T n L X > < a : K e y V a l u e O f D i a g r a m O b j e c t K e y a n y T y p e z b w N T n L X > < a : K e y > < K e y > M e a s u r e s \ C o u n t   o f   C a r e w o r k e r   I D   2 \ T a g I n f o \ F o r m u l a < / K e y > < / a : K e y > < a : V a l u e   i : t y p e = " M e a s u r e G r i d V i e w S t a t e I D i a g r a m T a g A d d i t i o n a l I n f o " / > < / a : K e y V a l u e O f D i a g r a m O b j e c t K e y a n y T y p e z b w N T n L X > < a : K e y V a l u e O f D i a g r a m O b j e c t K e y a n y T y p e z b w N T n L X > < a : K e y > < K e y > M e a s u r e s \ C o u n t   o f   C a r e w o r k e r   I D   2 \ T a g I n f o \ V a l u e < / K e y > < / a : K e y > < a : V a l u e   i : t y p e = " M e a s u r e G r i d V i e w S t a t e I D i a g r a m T a g A d d i t i o n a l I n f o " / > < / a : K e y V a l u e O f D i a g r a m O b j e c t K e y a n y T y p e z b w N T n L X > < a : K e y V a l u e O f D i a g r a m O b j e c t K e y a n y T y p e z b w N T n L X > < a : K e y > < K e y > M e a s u r e s \ S u m   o f   A r e a   ( S G C ) < / K e y > < / a : K e y > < a : V a l u e   i : t y p e = " M e a s u r e G r i d N o d e V i e w S t a t e " > < C o l u m n > 5 < / C o l u m n > < L a y e d O u t > t r u e < / L a y e d O u t > < W a s U I I n v i s i b l e > t r u e < / W a s U I I n v i s i b l e > < / a : V a l u e > < / a : K e y V a l u e O f D i a g r a m O b j e c t K e y a n y T y p e z b w N T n L X > < a : K e y V a l u e O f D i a g r a m O b j e c t K e y a n y T y p e z b w N T n L X > < a : K e y > < K e y > M e a s u r e s \ S u m   o f   A r e a   ( S G C ) \ T a g I n f o \ F o r m u l a < / K e y > < / a : K e y > < a : V a l u e   i : t y p e = " M e a s u r e G r i d V i e w S t a t e I D i a g r a m T a g A d d i t i o n a l I n f o " / > < / a : K e y V a l u e O f D i a g r a m O b j e c t K e y a n y T y p e z b w N T n L X > < a : K e y V a l u e O f D i a g r a m O b j e c t K e y a n y T y p e z b w N T n L X > < a : K e y > < K e y > M e a s u r e s \ S u m   o f   A r e a   ( S G C ) \ T a g I n f o \ V a l u e < / K e y > < / a : K e y > < a : V a l u e   i : t y p e = " M e a s u r e G r i d V i e w S t a t e I D i a g r a m T a g A d d i t i o n a l I n f o " / > < / a : K e y V a l u e O f D i a g r a m O b j e c t K e y a n y T y p e z b w N T n L X > < a : K e y V a l u e O f D i a g r a m O b j e c t K e y a n y T y p e z b w N T n L X > < a : K e y > < K e y > M e a s u r e s \ C o u n t   o f   S e c o n d   L a n g u a g e < / K e y > < / a : K e y > < a : V a l u e   i : t y p e = " M e a s u r e G r i d N o d e V i e w S t a t e " > < C o l u m n > 4 < / C o l u m n > < L a y e d O u t > t r u e < / L a y e d O u t > < W a s U I I n v i s i b l e > t r u e < / W a s U I I n v i s i b l e > < / a : V a l u e > < / a : K e y V a l u e O f D i a g r a m O b j e c t K e y a n y T y p e z b w N T n L X > < a : K e y V a l u e O f D i a g r a m O b j e c t K e y a n y T y p e z b w N T n L X > < a : K e y > < K e y > M e a s u r e s \ C o u n t   o f   S e c o n d   L a n g u a g e \ T a g I n f o \ F o r m u l a < / K e y > < / a : K e y > < a : V a l u e   i : t y p e = " M e a s u r e G r i d V i e w S t a t e I D i a g r a m T a g A d d i t i o n a l I n f o " / > < / a : K e y V a l u e O f D i a g r a m O b j e c t K e y a n y T y p e z b w N T n L X > < a : K e y V a l u e O f D i a g r a m O b j e c t K e y a n y T y p e z b w N T n L X > < a : K e y > < K e y > M e a s u r e s \ C o u n t   o f   S e c o n d   L a n g u a g e \ T a g I n f o \ V a l u e < / K e y > < / a : K e y > < a : V a l u e   i : t y p e = " M e a s u r e G r i d V i e w S t a t e I D i a g r a m T a g A d d i t i o n a l I n f o " / > < / a : K e y V a l u e O f D i a g r a m O b j e c t K e y a n y T y p e z b w N T n L X > < a : K e y V a l u e O f D i a g r a m O b j e c t K e y a n y T y p e z b w N T n L X > < a : K e y > < K e y > C o l u m n s \ C a r e w o r k e r   I D < / K e y > < / a : K e y > < a : V a l u e   i : t y p e = " M e a s u r e G r i d N o d e V i e w S t a t e " > < L a y e d O u t > t r u e < / L a y e d O u t > < / a : V a l u e > < / a : K e y V a l u e O f D i a g r a m O b j e c t K e y a n y T y p e z b w N T n L X > < a : K e y V a l u e O f D i a g r a m O b j e c t K e y a n y T y p e z b w N T n L X > < a : K e y > < K e y > C o l u m n s \ E x p e r i e n c e _ Y e a r s < / K e y > < / a : K e y > < a : V a l u e   i : t y p e = " M e a s u r e G r i d N o d e V i e w S t a t e " > < C o l u m n > 1 < / C o l u m n > < L a y e d O u t > t r u e < / L a y e d O u t > < / a : V a l u e > < / a : K e y V a l u e O f D i a g r a m O b j e c t K e y a n y T y p e z b w N T n L X > < a : K e y V a l u e O f D i a g r a m O b j e c t K e y a n y T y p e z b w N T n L X > < a : K e y > < K e y > C o l u m n s \ E d u a c t i o n   r a n d < / K e y > < / a : K e y > < a : V a l u e   i : t y p e = " M e a s u r e G r i d N o d e V i e w S t a t e " > < C o l u m n > 7 < / C o l u m n > < L a y e d O u t > t r u e < / L a y e d O u t > < / a : V a l u e > < / a : K e y V a l u e O f D i a g r a m O b j e c t K e y a n y T y p e z b w N T n L X > < a : K e y V a l u e O f D i a g r a m O b j e c t K e y a n y T y p e z b w N T n L X > < a : K e y > < K e y > C o l u m n s \ E x p e r t i s e < / K e y > < / a : K e y > < a : V a l u e   i : t y p e = " M e a s u r e G r i d N o d e V i e w S t a t e " > < C o l u m n > 6 < / C o l u m n > < L a y e d O u t > t r u e < / L a y e d O u t > < / a : V a l u e > < / a : K e y V a l u e O f D i a g r a m O b j e c t K e y a n y T y p e z b w N T n L X > < a : K e y V a l u e O f D i a g r a m O b j e c t K e y a n y T y p e z b w N T n L X > < a : K e y > < K e y > C o l u m n s \ C a r e w o r k e r   T y p e   A < / K e y > < / a : K e y > < a : V a l u e   i : t y p e = " M e a s u r e G r i d N o d e V i e w S t a t e " > < C o l u m n > 2 < / C o l u m n > < L a y e d O u t > t r u e < / L a y e d O u t > < / a : V a l u e > < / a : K e y V a l u e O f D i a g r a m O b j e c t K e y a n y T y p e z b w N T n L X > < a : K e y V a l u e O f D i a g r a m O b j e c t K e y a n y T y p e z b w N T n L X > < a : K e y > < K e y > C o l u m n s \ C a r e w o r k e r   T y p e   B < / K e y > < / a : K e y > < a : V a l u e   i : t y p e = " M e a s u r e G r i d N o d e V i e w S t a t e " > < C o l u m n > 3 < / C o l u m n > < L a y e d O u t > t r u e < / L a y e d O u t > < / a : V a l u e > < / a : K e y V a l u e O f D i a g r a m O b j e c t K e y a n y T y p e z b w N T n L X > < a : K e y V a l u e O f D i a g r a m O b j e c t K e y a n y T y p e z b w N T n L X > < a : K e y > < K e y > C o l u m n s \ S e c o n d   L a n g u a g e < / K e y > < / a : K e y > < a : V a l u e   i : t y p e = " M e a s u r e G r i d N o d e V i e w S t a t e " > < C o l u m n > 4 < / C o l u m n > < L a y e d O u t > t r u e < / L a y e d O u t > < / a : V a l u e > < / a : K e y V a l u e O f D i a g r a m O b j e c t K e y a n y T y p e z b w N T n L X > < a : K e y V a l u e O f D i a g r a m O b j e c t K e y a n y T y p e z b w N T n L X > < a : K e y > < K e y > C o l u m n s \ A r e a   ( S G C ) < / K e y > < / a : K e y > < a : V a l u e   i : t y p e = " M e a s u r e G r i d N o d e V i e w S t a t e " > < C o l u m n > 5 < / C o l u m n > < L a y e d O u t > t r u e < / L a y e d O u t > < / a : V a l u e > < / a : K e y V a l u e O f D i a g r a m O b j e c t K e y a n y T y p e z b w N T n L X > < a : K e y V a l u e O f D i a g r a m O b j e c t K e y a n y T y p e z b w N T n L X > < a : K e y > < K e y > L i n k s \ & l t ; C o l u m n s \ C o u n t   o f   E d u a c t i o n   r a n d & g t ; - & l t ; M e a s u r e s \ E d u a c t i o n   r a n d & g t ; < / K e y > < / a : K e y > < a : V a l u e   i : t y p e = " M e a s u r e G r i d V i e w S t a t e I D i a g r a m L i n k " / > < / a : K e y V a l u e O f D i a g r a m O b j e c t K e y a n y T y p e z b w N T n L X > < a : K e y V a l u e O f D i a g r a m O b j e c t K e y a n y T y p e z b w N T n L X > < a : K e y > < K e y > L i n k s \ & l t ; C o l u m n s \ C o u n t   o f   E d u a c t i o n   r a n d & g t ; - & l t ; M e a s u r e s \ E d u a c t i o n   r a n d & g t ; \ C O L U M N < / K e y > < / a : K e y > < a : V a l u e   i : t y p e = " M e a s u r e G r i d V i e w S t a t e I D i a g r a m L i n k E n d p o i n t " / > < / a : K e y V a l u e O f D i a g r a m O b j e c t K e y a n y T y p e z b w N T n L X > < a : K e y V a l u e O f D i a g r a m O b j e c t K e y a n y T y p e z b w N T n L X > < a : K e y > < K e y > L i n k s \ & l t ; C o l u m n s \ C o u n t   o f   E d u a c t i o n   r a n d & g t ; - & l t ; M e a s u r e s \ E d u a c t i o n   r a n d & g t ; \ M E A S U R E < / K e y > < / a : K e y > < a : V a l u e   i : t y p e = " M e a s u r e G r i d V i e w S t a t e I D i a g r a m L i n k E n d p o i n t " / > < / a : K e y V a l u e O f D i a g r a m O b j e c t K e y a n y T y p e z b w N T n L X > < a : K e y V a l u e O f D i a g r a m O b j e c t K e y a n y T y p e z b w N T n L X > < a : K e y > < K e y > L i n k s \ & l t ; C o l u m n s \ C o u n t   o f   E x p e r i e n c e _ Y e a r s & g t ; - & l t ; M e a s u r e s \ E x p e r i e n c e _ Y e a r s & g t ; < / K e y > < / a : K e y > < a : V a l u e   i : t y p e = " M e a s u r e G r i d V i e w S t a t e I D i a g r a m L i n k " / > < / a : K e y V a l u e O f D i a g r a m O b j e c t K e y a n y T y p e z b w N T n L X > < a : K e y V a l u e O f D i a g r a m O b j e c t K e y a n y T y p e z b w N T n L X > < a : K e y > < K e y > L i n k s \ & l t ; C o l u m n s \ C o u n t   o f   E x p e r i e n c e _ Y e a r s & g t ; - & l t ; M e a s u r e s \ E x p e r i e n c e _ Y e a r s & g t ; \ C O L U M N < / K e y > < / a : K e y > < a : V a l u e   i : t y p e = " M e a s u r e G r i d V i e w S t a t e I D i a g r a m L i n k E n d p o i n t " / > < / a : K e y V a l u e O f D i a g r a m O b j e c t K e y a n y T y p e z b w N T n L X > < a : K e y V a l u e O f D i a g r a m O b j e c t K e y a n y T y p e z b w N T n L X > < a : K e y > < K e y > L i n k s \ & l t ; C o l u m n s \ C o u n t   o f   E x p e r i e n c e _ Y e a r s & g t ; - & l t ; M e a s u r e s \ E x p e r i e n c e _ Y e a r s & g t ; \ M E A S U R E < / K e y > < / a : K e y > < a : V a l u e   i : t y p e = " M e a s u r e G r i d V i e w S t a t e I D i a g r a m L i n k E n d p o i n t " / > < / a : K e y V a l u e O f D i a g r a m O b j e c t K e y a n y T y p e z b w N T n L X > < a : K e y V a l u e O f D i a g r a m O b j e c t K e y a n y T y p e z b w N T n L X > < a : K e y > < K e y > L i n k s \ & l t ; C o l u m n s \ C o u n t   o f   C a r e w o r k e r   I D   2 & g t ; - & l t ; M e a s u r e s \ C a r e w o r k e r   I D & g t ; < / K e y > < / a : K e y > < a : V a l u e   i : t y p e = " M e a s u r e G r i d V i e w S t a t e I D i a g r a m L i n k " / > < / a : K e y V a l u e O f D i a g r a m O b j e c t K e y a n y T y p e z b w N T n L X > < a : K e y V a l u e O f D i a g r a m O b j e c t K e y a n y T y p e z b w N T n L X > < a : K e y > < K e y > L i n k s \ & l t ; C o l u m n s \ C o u n t   o f   C a r e w o r k e r   I D   2 & g t ; - & l t ; M e a s u r e s \ C a r e w o r k e r   I D & g t ; \ C O L U M N < / K e y > < / a : K e y > < a : V a l u e   i : t y p e = " M e a s u r e G r i d V i e w S t a t e I D i a g r a m L i n k E n d p o i n t " / > < / a : K e y V a l u e O f D i a g r a m O b j e c t K e y a n y T y p e z b w N T n L X > < a : K e y V a l u e O f D i a g r a m O b j e c t K e y a n y T y p e z b w N T n L X > < a : K e y > < K e y > L i n k s \ & l t ; C o l u m n s \ C o u n t   o f   C a r e w o r k e r   I D   2 & g t ; - & l t ; M e a s u r e s \ C a r e w o r k e r   I D & g t ; \ M E A S U R E < / K e y > < / a : K e y > < a : V a l u e   i : t y p e = " M e a s u r e G r i d V i e w S t a t e I D i a g r a m L i n k E n d p o i n t " / > < / a : K e y V a l u e O f D i a g r a m O b j e c t K e y a n y T y p e z b w N T n L X > < a : K e y V a l u e O f D i a g r a m O b j e c t K e y a n y T y p e z b w N T n L X > < a : K e y > < K e y > L i n k s \ & l t ; C o l u m n s \ S u m   o f   A r e a   ( S G C ) & g t ; - & l t ; M e a s u r e s \ A r e a   ( S G C ) & g t ; < / K e y > < / a : K e y > < a : V a l u e   i : t y p e = " M e a s u r e G r i d V i e w S t a t e I D i a g r a m L i n k " / > < / a : K e y V a l u e O f D i a g r a m O b j e c t K e y a n y T y p e z b w N T n L X > < a : K e y V a l u e O f D i a g r a m O b j e c t K e y a n y T y p e z b w N T n L X > < a : K e y > < K e y > L i n k s \ & l t ; C o l u m n s \ S u m   o f   A r e a   ( S G C ) & g t ; - & l t ; M e a s u r e s \ A r e a   ( S G C ) & g t ; \ C O L U M N < / K e y > < / a : K e y > < a : V a l u e   i : t y p e = " M e a s u r e G r i d V i e w S t a t e I D i a g r a m L i n k E n d p o i n t " / > < / a : K e y V a l u e O f D i a g r a m O b j e c t K e y a n y T y p e z b w N T n L X > < a : K e y V a l u e O f D i a g r a m O b j e c t K e y a n y T y p e z b w N T n L X > < a : K e y > < K e y > L i n k s \ & l t ; C o l u m n s \ S u m   o f   A r e a   ( S G C ) & g t ; - & l t ; M e a s u r e s \ A r e a   ( S G C ) & g t ; \ M E A S U R E < / K e y > < / a : K e y > < a : V a l u e   i : t y p e = " M e a s u r e G r i d V i e w S t a t e I D i a g r a m L i n k E n d p o i n t " / > < / a : K e y V a l u e O f D i a g r a m O b j e c t K e y a n y T y p e z b w N T n L X > < a : K e y V a l u e O f D i a g r a m O b j e c t K e y a n y T y p e z b w N T n L X > < a : K e y > < K e y > L i n k s \ & l t ; C o l u m n s \ C o u n t   o f   S e c o n d   L a n g u a g e & g t ; - & l t ; M e a s u r e s \ S e c o n d   L a n g u a g e & g t ; < / K e y > < / a : K e y > < a : V a l u e   i : t y p e = " M e a s u r e G r i d V i e w S t a t e I D i a g r a m L i n k " / > < / a : K e y V a l u e O f D i a g r a m O b j e c t K e y a n y T y p e z b w N T n L X > < a : K e y V a l u e O f D i a g r a m O b j e c t K e y a n y T y p e z b w N T n L X > < a : K e y > < K e y > L i n k s \ & l t ; C o l u m n s \ C o u n t   o f   S e c o n d   L a n g u a g e & g t ; - & l t ; M e a s u r e s \ S e c o n d   L a n g u a g e & g t ; \ C O L U M N < / K e y > < / a : K e y > < a : V a l u e   i : t y p e = " M e a s u r e G r i d V i e w S t a t e I D i a g r a m L i n k E n d p o i n t " / > < / a : K e y V a l u e O f D i a g r a m O b j e c t K e y a n y T y p e z b w N T n L X > < a : K e y V a l u e O f D i a g r a m O b j e c t K e y a n y T y p e z b w N T n L X > < a : K e y > < K e y > L i n k s \ & l t ; C o l u m n s \ C o u n t   o f   S e c o n d   L a n g u a g e & g t ; - & l t ; M e a s u r e s \ S e c o n d   L a n g u a g e & g t ; \ M E A S U R E 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 T a g s \ T a b l e s \ & l t ; T a b l e s \ C a r e w o r k e r _ P r o f i l e & g t ; < / K e y > < / D i a g r a m O b j e c t K e y > < D i a g r a m O b j e c t K e y > < K e y > D y n a m i c   T a g s \ T a b l e s \ & l t ; T a b l e s \ R o l l i i n g _ C a l e n d a r & g t ; < / K e y > < / D i a g r a m O b j e c t K e y > < D i a g r a m O b j e c t K e y > < K e y > D y n a m i c   T a g s \ T a b l e s \ & l t ; T a b l e s \ C a r e w o r k e r V i s i t P r e f e r e n c e s & g t ; < / K e y > < / D i a g r a m O b j e c t K e y > < D i a g r a m O b j e c t K e y > < K e y > D y n a m i c   T a g s \ T a b l e s \ & l t ; T a b l e s \ C a r e w o r k e r A v a i l a b i l i t y & g t ; < / K e y > < / D i a g r a m O b j e c t K e y > < D i a g r a m O b j e c t K e y > < K e y > D y n a m i c   T a g s \ T a b l e s \ & l t ; T a b l e s \ s g c - c g t - 2 0 2 1 - a r e a s & g t ; < / K e y > < / D i a g r a m O b j e c t K e y > < D i a g r a m O b j e c t K e y > < K e y > D y n a m i c   T a g s \ T a b l e s \ & l t ; T a b l e s \ M o n t h l y _ I n f o & g t ; < / K e y > < / D i a g r a m O b j e c t K e y > < D i a g r a m O b j e c t K e y > < K e y > T a b l e s \ C a r e w o r k e r _ P r o f i l e < / K e y > < / D i a g r a m O b j e c t K e y > < D i a g r a m O b j e c t K e y > < K e y > T a b l e s \ C a r e w o r k e r _ P r o f i l e \ C o l u m n s \ C a r e w o r k e r   I D < / K e y > < / D i a g r a m O b j e c t K e y > < D i a g r a m O b j e c t K e y > < K e y > T a b l e s \ C a r e w o r k e r _ P r o f i l e \ C o l u m n s \ E x p e r i e n c e _ Y e a r s < / K e y > < / D i a g r a m O b j e c t K e y > < D i a g r a m O b j e c t K e y > < K e y > T a b l e s \ C a r e w o r k e r _ P r o f i l e \ C o l u m n s \ E d u a c t i o n   r a n d < / K e y > < / D i a g r a m O b j e c t K e y > < D i a g r a m O b j e c t K e y > < K e y > T a b l e s \ C a r e w o r k e r _ P r o f i l e \ C o l u m n s \ E x p e r t i s e < / K e y > < / D i a g r a m O b j e c t K e y > < D i a g r a m O b j e c t K e y > < K e y > T a b l e s \ C a r e w o r k e r _ P r o f i l e \ C o l u m n s \ C a r e w o r k e r   T y p e   A < / K e y > < / D i a g r a m O b j e c t K e y > < D i a g r a m O b j e c t K e y > < K e y > T a b l e s \ C a r e w o r k e r _ P r o f i l e \ C o l u m n s \ C a r e w o r k e r   T y p e   B < / K e y > < / D i a g r a m O b j e c t K e y > < D i a g r a m O b j e c t K e y > < K e y > T a b l e s \ C a r e w o r k e r _ P r o f i l e \ C o l u m n s \ S e c o n d   L a n g u a g e < / K e y > < / D i a g r a m O b j e c t K e y > < D i a g r a m O b j e c t K e y > < K e y > T a b l e s \ C a r e w o r k e r _ P r o f i l e \ C o l u m n s \ A r e a   ( S G C ) < / K e y > < / D i a g r a m O b j e c t K e y > < D i a g r a m O b j e c t K e y > < K e y > T a b l e s \ C a r e w o r k e r _ P r o f i l e \ M e a s u r e s \ C o u n t   o f   E d u a c t i o n   r a n d < / K e y > < / D i a g r a m O b j e c t K e y > < D i a g r a m O b j e c t K e y > < K e y > T a b l e s \ C a r e w o r k e r _ P r o f i l e \ C o u n t   o f   E d u a c t i o n   r a n d \ A d d i t i o n a l   I n f o \ I m p l i c i t   M e a s u r e < / K e y > < / D i a g r a m O b j e c t K e y > < D i a g r a m O b j e c t K e y > < K e y > T a b l e s \ C a r e w o r k e r _ P r o f i l e \ M e a s u r e s \ C o u n t   o f   E x p e r i e n c e _ Y e a r s < / K e y > < / D i a g r a m O b j e c t K e y > < D i a g r a m O b j e c t K e y > < K e y > T a b l e s \ C a r e w o r k e r _ P r o f i l e \ C o u n t   o f   E x p e r i e n c e _ Y e a r s \ A d d i t i o n a l   I n f o \ I m p l i c i t   M e a s u r e < / K e y > < / D i a g r a m O b j e c t K e y > < D i a g r a m O b j e c t K e y > < K e y > T a b l e s \ C a r e w o r k e r _ P r o f i l e \ M e a s u r e s \ C o u n t   o f   C a r e w o r k e r   I D   2 < / K e y > < / D i a g r a m O b j e c t K e y > < D i a g r a m O b j e c t K e y > < K e y > T a b l e s \ C a r e w o r k e r _ P r o f i l e \ C o u n t   o f   C a r e w o r k e r   I D   2 \ A d d i t i o n a l   I n f o \ I m p l i c i t   M e a s u r e < / K e y > < / D i a g r a m O b j e c t K e y > < D i a g r a m O b j e c t K e y > < K e y > T a b l e s \ C a r e w o r k e r _ P r o f i l e \ M e a s u r e s \ S u m   o f   A r e a   ( S G C ) < / K e y > < / D i a g r a m O b j e c t K e y > < D i a g r a m O b j e c t K e y > < K e y > T a b l e s \ C a r e w o r k e r _ P r o f i l e \ S u m   o f   A r e a   ( S G C ) \ A d d i t i o n a l   I n f o \ I m p l i c i t   M e a s u r e < / K e y > < / D i a g r a m O b j e c t K e y > < D i a g r a m O b j e c t K e y > < K e y > T a b l e s \ C a r e w o r k e r _ P r o f i l e \ M e a s u r e s \ C o u n t   o f   S e c o n d   L a n g u a g e < / K e y > < / D i a g r a m O b j e c t K e y > < D i a g r a m O b j e c t K e y > < K e y > T a b l e s \ C a r e w o r k e r _ P r o f i l e \ C o u n t   o f   S e c o n d   L a n g u a g e \ A d d i t i o n a l   I n f o \ I m p l i c i t   M e a s u r e < / K e y > < / D i a g r a m O b j e c t K e y > < D i a g r a m O b j e c t K e y > < K e y > T a b l e s \ R o l l i i n g _ C a l e n d a r < / K e y > < / D i a g r a m O b j e c t K e y > < D i a g r a m O b j e c t K e y > < K e y > T a b l e s \ R o l l i i n g _ C a l e n d a r \ C o l u m n s \ D a t e < / K e y > < / D i a g r a m O b j e c t K e y > < D i a g r a m O b j e c t K e y > < K e y > T a b l e s \ R o l l i i n g _ C a l e n d a r \ C o l u m n s \ Y e a r < / K e y > < / D i a g r a m O b j e c t K e y > < D i a g r a m O b j e c t K e y > < K e y > T a b l e s \ R o l l i i n g _ C a l e n d a r \ C o l u m n s \ M o n t h < / K e y > < / D i a g r a m O b j e c t K e y > < D i a g r a m O b j e c t K e y > < K e y > T a b l e s \ R o l l i i n g _ C a l e n d a r \ C o l u m n s \ M o n t h   N a m e < / K e y > < / D i a g r a m O b j e c t K e y > < D i a g r a m O b j e c t K e y > < K e y > T a b l e s \ R o l l i i n g _ C a l e n d a r \ M e a s u r e s \ S u m   o f   M o n t h < / K e y > < / D i a g r a m O b j e c t K e y > < D i a g r a m O b j e c t K e y > < K e y > T a b l e s \ R o l l i i n g _ C a l e n d a r \ S u m   o f   M o n t h \ A d d i t i o n a l   I n f o \ I m p l i c i t   M e a s u r e < / K e y > < / D i a g r a m O b j e c t K e y > < D i a g r a m O b j e c t K e y > < K e y > T a b l e s \ C a r e w o r k e r V i s i t P r e f e r e n c e s < / K e y > < / D i a g r a m O b j e c t K e y > < D i a g r a m O b j e c t K e y > < K e y > T a b l e s \ C a r e w o r k e r V i s i t P r e f e r e n c e s \ C o l u m n s \ C a r e w o r k e r   I D < / K e y > < / D i a g r a m O b j e c t K e y > < D i a g r a m O b j e c t K e y > < K e y > T a b l e s \ C a r e w o r k e r V i s i t P r e f e r e n c e s \ C o l u m n s \ P r e f e r e n c e s   -   D u r a t i o n   o f   V i s i t < / K e y > < / D i a g r a m O b j e c t K e y > < D i a g r a m O b j e c t K e y > < K e y > T a b l e s \ C a r e w o r k e r V i s i t P r e f e r e n c e s \ C o l u m n s \ P r e f e r e n c e s   -   F r e q u e n c y   o f   V i s i t s   p e r   W e e k < / K e y > < / D i a g r a m O b j e c t K e y > < D i a g r a m O b j e c t K e y > < K e y > T a b l e s \ C a r e w o r k e r V i s i t P r e f e r e n c e s \ M e a s u r e s \ C o u n t   o f   C a r e w o r k e r   I D   4 < / K e y > < / D i a g r a m O b j e c t K e y > < D i a g r a m O b j e c t K e y > < K e y > T a b l e s \ C a r e w o r k e r V i s i t P r e f e r e n c e s \ C o u n t   o f   C a r e w o r k e r   I D   4 \ A d d i t i o n a l   I n f o \ I m p l i c i t   M e a s u r e < / K e y > < / D i a g r a m O b j e c t K e y > < D i a g r a m O b j e c t K e y > < K e y > T a b l e s \ C a r e w o r k e r V i s i t P r e f e r e n c e s \ M e a s u r e s \ S u m   o f   P r e f e r e n c e s   -   D u r a t i o n   o f   V i s i t < / K e y > < / D i a g r a m O b j e c t K e y > < D i a g r a m O b j e c t K e y > < K e y > T a b l e s \ C a r e w o r k e r V i s i t P r e f e r e n c e s \ S u m   o f   P r e f e r e n c e s   -   D u r a t i o n   o f   V i s i t \ A d d i t i o n a l   I n f o \ I m p l i c i t   M e a s u r e < / K e y > < / D i a g r a m O b j e c t K e y > < D i a g r a m O b j e c t K e y > < K e y > T a b l e s \ C a r e w o r k e r A v a i l a b i l i t y < / K e y > < / D i a g r a m O b j e c t K e y > < D i a g r a m O b j e c t K e y > < K e y > T a b l e s \ C a r e w o r k e r A v a i l a b i l i t y \ C o l u m n s \ C a r e w o r k e r   I D < / K e y > < / D i a g r a m O b j e c t K e y > < D i a g r a m O b j e c t K e y > < K e y > T a b l e s \ C a r e w o r k e r A v a i l a b i l i t y \ C o l u m n s \ D a y < / K e y > < / D i a g r a m O b j e c t K e y > < D i a g r a m O b j e c t K e y > < K e y > T a b l e s \ C a r e w o r k e r A v a i l a b i l i t y \ C o l u m n s \ P r e f e r   E n t r y   h o u r < / K e y > < / D i a g r a m O b j e c t K e y > < D i a g r a m O b j e c t K e y > < K e y > T a b l e s \ C a r e w o r k e r A v a i l a b i l i t y \ C o l u m n s \ P r e f e r   E x i t   h o u r < / K e y > < / D i a g r a m O b j e c t K e y > < D i a g r a m O b j e c t K e y > < K e y > T a b l e s \ C a r e w o r k e r A v a i l a b i l i t y \ C o l u m n s \ P r e f e r   E n t r y   h o u r   ( H o u r ) < / K e y > < / D i a g r a m O b j e c t K e y > < D i a g r a m O b j e c t K e y > < K e y > T a b l e s \ C a r e w o r k e r A v a i l a b i l i t y \ C o l u m n s \ P r e f e r   E x i t   h o u r   ( H o u r ) < / K e y > < / D i a g r a m O b j e c t K e y > < D i a g r a m O b j e c t K e y > < K e y > T a b l e s \ C a r e w o r k e r A v a i l a b i l i t y \ M e a s u r e s \ C o u n t   o f   C a r e w o r k e r   I D < / K e y > < / D i a g r a m O b j e c t K e y > < D i a g r a m O b j e c t K e y > < K e y > T a b l e s \ C a r e w o r k e r A v a i l a b i l i t y \ C o u n t   o f   C a r e w o r k e r   I D \ A d d i t i o n a l   I n f o \ I m p l i c i t   M e a s u r e < / K e y > < / D i a g r a m O b j e c t K e y > < D i a g r a m O b j e c t K e y > < K e y > T a b l e s \ C a r e w o r k e r A v a i l a b i l i t y \ M e a s u r e s \ C o u n t   o f   P r e f e r   E n t r y   h o u r < / K e y > < / D i a g r a m O b j e c t K e y > < D i a g r a m O b j e c t K e y > < K e y > T a b l e s \ C a r e w o r k e r A v a i l a b i l i t y \ C o u n t   o f   P r e f e r   E n t r y   h o u r \ A d d i t i o n a l   I n f o \ I m p l i c i t   M e a s u r e < / K e y > < / D i a g r a m O b j e c t K e y > < D i a g r a m O b j e c t K e y > < K e y > T a b l e s \ s g c - c g t - 2 0 2 1 - a r e a s < / K e y > < / D i a g r a m O b j e c t K e y > < D i a g r a m O b j e c t K e y > < K e y > T a b l e s \ s g c - c g t - 2 0 2 1 - a r e a s \ C o l u m n s \ S e r v i c e   A r e a ( s )   -   ( C a n a d a   -   O n t a r i o ) < / K e y > < / D i a g r a m O b j e c t K e y > < D i a g r a m O b j e c t K e y > < K e y > T a b l e s \ s g c - c g t - 2 0 2 1 - a r e a s \ C o l u m n s \ I D < / K e y > < / D i a g r a m O b j e c t K e y > < D i a g r a m O b j e c t K e y > < K e y > T a b l e s \ M o n t h l y _ I n f o < / K e y > < / D i a g r a m O b j e c t K e y > < D i a g r a m O b j e c t K e y > < K e y > T a b l e s \ M o n t h l y _ I n f o \ C o l u m n s \ C a r e w o r k e r   I D < / K e y > < / D i a g r a m O b j e c t K e y > < D i a g r a m O b j e c t K e y > < K e y > T a b l e s \ M o n t h l y _ I n f o \ C o l u m n s \ Y e a r < / K e y > < / D i a g r a m O b j e c t K e y > < D i a g r a m O b j e c t K e y > < K e y > T a b l e s \ M o n t h l y _ I n f o \ C o l u m n s \ M o n t h   N u m < / K e y > < / D i a g r a m O b j e c t K e y > < D i a g r a m O b j e c t K e y > < K e y > T a b l e s \ M o n t h l y _ I n f o \ C o l u m n s \ M o n t h < / K e y > < / D i a g r a m O b j e c t K e y > < D i a g r a m O b j e c t K e y > < K e y > T a b l e s \ M o n t h l y _ I n f o \ C o l u m n s \ H o u r s   L o g g e d < / K e y > < / D i a g r a m O b j e c t K e y > < D i a g r a m O b j e c t K e y > < K e y > T a b l e s \ M o n t h l y _ I n f o \ C o l u m n s \ A v g .   H o u r s   /   V i s i t < / K e y > < / D i a g r a m O b j e c t K e y > < D i a g r a m O b j e c t K e y > < K e y > T a b l e s \ M o n t h l y _ I n f o \ C o l u m n s \ V i s i t s < / K e y > < / D i a g r a m O b j e c t K e y > < D i a g r a m O b j e c t K e y > < K e y > T a b l e s \ M o n t h l y _ I n f o \ C o l u m n s \ A v g .   H o u r l y   R a t e < / K e y > < / D i a g r a m O b j e c t K e y > < D i a g r a m O b j e c t K e y > < K e y > T a b l e s \ M o n t h l y _ I n f o \ C o l u m n s \ R e v e n u e < / K e y > < / D i a g r a m O b j e c t K e y > < D i a g r a m O b j e c t K e y > < K e y > T a b l e s \ M o n t h l y _ I n f o \ C o l u m n s \ C o r p .   F e e   R a t e < / K e y > < / D i a g r a m O b j e c t K e y > < D i a g r a m O b j e c t K e y > < K e y > T a b l e s \ M o n t h l y _ I n f o \ C o l u m n s \ C a r e   W o r k e r   E a r n i n g s < / K e y > < / D i a g r a m O b j e c t K e y > < D i a g r a m O b j e c t K e y > < K e y > T a b l e s \ M o n t h l y _ I n f o \ C o l u m n s \ C o r p .   F e e < / K e y > < / D i a g r a m O b j e c t K e y > < D i a g r a m O b j e c t K e y > < K e y > T a b l e s \ M o n t h l y _ I n f o \ C o l u m n s \ M o n t h   ( M o n t h   I n d e x ) < / K e y > < / D i a g r a m O b j e c t K e y > < D i a g r a m O b j e c t K e y > < K e y > T a b l e s \ M o n t h l y _ I n f o \ C o l u m n s \ M o n t h   ( M o n t h ) < / K e y > < / D i a g r a m O b j e c t K e y > < D i a g r a m O b j e c t K e y > < K e y > T a b l e s \ M o n t h l y _ I n f o \ M e a s u r e s \ T o t a l   C W   E a r n i n g s < / K e y > < / D i a g r a m O b j e c t K e y > < D i a g r a m O b j e c t K e y > < K e y > T a b l e s \ M o n t h l y _ I n f o \ M e a s u r e s \ T o t a l   R e v e n u e < / K e y > < / D i a g r a m O b j e c t K e y > < D i a g r a m O b j e c t K e y > < K e y > T a b l e s \ M o n t h l y _ I n f o \ M e a s u r e s \ T o t a l   C o r p o r a t i o n   F e e < / K e y > < / D i a g r a m O b j e c t K e y > < D i a g r a m O b j e c t K e y > < K e y > T a b l e s \ M o n t h l y _ I n f o \ M e a s u r e s \ S u m   o f   Y e a r < / K e y > < / D i a g r a m O b j e c t K e y > < D i a g r a m O b j e c t K e y > < K e y > T a b l e s \ M o n t h l y _ I n f o \ S u m   o f   Y e a r \ A d d i t i o n a l   I n f o \ I m p l i c i t   M e a s u r e < / K e y > < / D i a g r a m O b j e c t K e y > < D i a g r a m O b j e c t K e y > < K e y > T a b l e s \ M o n t h l y _ I n f o \ M e a s u r e s \ S u m   o f   A v g .   H o u r s   /   V i s i t < / K e y > < / D i a g r a m O b j e c t K e y > < D i a g r a m O b j e c t K e y > < K e y > T a b l e s \ M o n t h l y _ I n f o \ S u m   o f   A v g .   H o u r s   /   V i s i t \ A d d i t i o n a l   I n f o \ I m p l i c i t   M e a s u r e < / K e y > < / D i a g r a m O b j e c t K e y > < D i a g r a m O b j e c t K e y > < K e y > T a b l e s \ M o n t h l y _ I n f o \ M e a s u r e s \ S u m   o f   R e v e n u e < / K e y > < / D i a g r a m O b j e c t K e y > < D i a g r a m O b j e c t K e y > < K e y > T a b l e s \ M o n t h l y _ I n f o \ S u m   o f   R e v e n u e \ A d d i t i o n a l   I n f o \ I m p l i c i t   M e a s u r e < / K e y > < / D i a g r a m O b j e c t K e y > < D i a g r a m O b j e c t K e y > < K e y > T a b l e s \ M o n t h l y _ I n f o \ M e a s u r e s \ S u m   o f   H o u r s   L o g g e d < / K e y > < / D i a g r a m O b j e c t K e y > < D i a g r a m O b j e c t K e y > < K e y > T a b l e s \ M o n t h l y _ I n f o \ S u m   o f   H o u r s   L o g g e d \ A d d i t i o n a l   I n f o \ I m p l i c i t   M e a s u r e < / K e y > < / D i a g r a m O b j e c t K e y > < D i a g r a m O b j e c t K e y > < K e y > T a b l e s \ M o n t h l y _ I n f o \ M e a s u r e s \ S u m   o f   A v g .   H o u r l y   R a t e < / K e y > < / D i a g r a m O b j e c t K e y > < D i a g r a m O b j e c t K e y > < K e y > T a b l e s \ M o n t h l y _ I n f o \ S u m   o f   A v g .   H o u r l y   R a t e \ A d d i t i o n a l   I n f o \ I m p l i c i t   M e a s u r e < / K e y > < / D i a g r a m O b j e c t K e y > < D i a g r a m O b j e c t K e y > < K e y > T a b l e s \ M o n t h l y _ I n f o \ M e a s u r e s \ S u m   o f   V i s i t s < / K e y > < / D i a g r a m O b j e c t K e y > < D i a g r a m O b j e c t K e y > < K e y > T a b l e s \ M o n t h l y _ I n f o \ S u m   o f   V i s i t s \ A d d i t i o n a l   I n f o \ I m p l i c i t   M e a s u r e < / K e y > < / D i a g r a m O b j e c t K e y > < D i a g r a m O b j e c t K e y > < K e y > T a b l e s \ M o n t h l y _ I n f o \ M e a s u r e s \ S u m   o f   C o r p .   F e e   R a t e < / K e y > < / D i a g r a m O b j e c t K e y > < D i a g r a m O b j e c t K e y > < K e y > T a b l e s \ M o n t h l y _ I n f o \ S u m   o f   C o r p .   F e e   R a t e \ A d d i t i o n a l   I n f o \ I m p l i c i t   M e a s u r e < / K e y > < / D i a g r a m O b j e c t K e y > < D i a g r a m O b j e c t K e y > < K e y > T a b l e s \ M o n t h l y _ I n f o \ M e a s u r e s \ S u m   o f   C a r e   W o r k e r   E a r n i n g s < / K e y > < / D i a g r a m O b j e c t K e y > < D i a g r a m O b j e c t K e y > < K e y > T a b l e s \ M o n t h l y _ I n f o \ S u m   o f   C a r e   W o r k e r   E a r n i n g s \ A d d i t i o n a l   I n f o \ I m p l i c i t   M e a s u r e < / K e y > < / D i a g r a m O b j e c t K e y > < D i a g r a m O b j e c t K e y > < K e y > T a b l e s \ M o n t h l y _ I n f o \ M e a s u r e s \ S u m   o f   C o r p .   F e e < / K e y > < / D i a g r a m O b j e c t K e y > < D i a g r a m O b j e c t K e y > < K e y > T a b l e s \ M o n t h l y _ I n f o \ S u m   o f   C o r p .   F e e \ A d d i t i o n a l   I n f o \ I m p l i c i t   M e a s u r e < / K e y > < / D i a g r a m O b j e c t K e y > < D i a g r a m O b j e c t K e y > < K e y > T a b l e s \ M o n t h l y _ I n f o \ M e a s u r e s \ C o u n t   o f   C a r e w o r k e r   I D   3 < / K e y > < / D i a g r a m O b j e c t K e y > < D i a g r a m O b j e c t K e y > < K e y > T a b l e s \ M o n t h l y _ I n f o \ C o u n t   o f   C a r e w o r k e r   I D   3 \ A d d i t i o n a l   I n f o \ I m p l i c i t   M e a s u r e < / K e y > < / D i a g r a m O b j e c t K e y > < D i a g r a m O b j e c t K e y > < K e y > R e l a t i o n s h i p s \ & l t ; T a b l e s \ C a r e w o r k e r _ P r o f i l e \ C o l u m n s \ A r e a   ( S G C ) & g t ; - & l t ; T a b l e s \ s g c - c g t - 2 0 2 1 - a r e a s \ C o l u m n s \ I D & g t ; < / K e y > < / D i a g r a m O b j e c t K e y > < D i a g r a m O b j e c t K e y > < K e y > R e l a t i o n s h i p s \ & l t ; T a b l e s \ C a r e w o r k e r _ P r o f i l e \ C o l u m n s \ A r e a   ( S G C ) & g t ; - & l t ; T a b l e s \ s g c - c g t - 2 0 2 1 - a r e a s \ C o l u m n s \ I D & g t ; \ F K < / K e y > < / D i a g r a m O b j e c t K e y > < D i a g r a m O b j e c t K e y > < K e y > R e l a t i o n s h i p s \ & l t ; T a b l e s \ C a r e w o r k e r _ P r o f i l e \ C o l u m n s \ A r e a   ( S G C ) & g t ; - & l t ; T a b l e s \ s g c - c g t - 2 0 2 1 - a r e a s \ C o l u m n s \ I D & g t ; \ P K < / K e y > < / D i a g r a m O b j e c t K e y > < D i a g r a m O b j e c t K e y > < K e y > R e l a t i o n s h i p s \ & l t ; T a b l e s \ C a r e w o r k e r _ P r o f i l e \ C o l u m n s \ A r e a   ( S G C ) & g t ; - & l t ; T a b l e s \ s g c - c g t - 2 0 2 1 - a r e a s \ C o l u m n s \ I D & g t ; \ C r o s s F i l t e r < / K e y > < / D i a g r a m O b j e c t K e y > < D i a g r a m O b j e c t K e y > < K e y > R e l a t i o n s h i p s \ & l t ; T a b l e s \ M o n t h l y _ I n f o \ C o l u m n s \ C a r e w o r k e r   I D & g t ; - & l t ; T a b l e s \ C a r e w o r k e r _ P r o f i l e \ C o l u m n s \ C a r e w o r k e r   I D & g t ; < / K e y > < / D i a g r a m O b j e c t K e y > < D i a g r a m O b j e c t K e y > < K e y > R e l a t i o n s h i p s \ & l t ; T a b l e s \ M o n t h l y _ I n f o \ C o l u m n s \ C a r e w o r k e r   I D & g t ; - & l t ; T a b l e s \ C a r e w o r k e r _ P r o f i l e \ C o l u m n s \ C a r e w o r k e r   I D & g t ; \ F K < / K e y > < / D i a g r a m O b j e c t K e y > < D i a g r a m O b j e c t K e y > < K e y > R e l a t i o n s h i p s \ & l t ; T a b l e s \ M o n t h l y _ I n f o \ C o l u m n s \ C a r e w o r k e r   I D & g t ; - & l t ; T a b l e s \ C a r e w o r k e r _ P r o f i l e \ C o l u m n s \ C a r e w o r k e r   I D & g t ; \ P K < / K e y > < / D i a g r a m O b j e c t K e y > < D i a g r a m O b j e c t K e y > < K e y > R e l a t i o n s h i p s \ & l t ; T a b l e s \ M o n t h l y _ I n f o \ C o l u m n s \ C a r e w o r k e r   I D & g t ; - & l t ; T a b l e s \ C a r e w o r k e r _ P r o f i l e \ C o l u m n s \ C a r e w o r k e r   I D & g t ; \ C r o s s F i l t e r < / K e y > < / D i a g r a m O b j e c t K e y > < D i a g r a m O b j e c t K e y > < K e y > R e l a t i o n s h i p s \ & l t ; T a b l e s \ M o n t h l y _ I n f o \ C o l u m n s \ M o n t h & g t ; - & l t ; T a b l e s \ R o l l i i n g _ C a l e n d a r \ C o l u m n s \ D a t e & g t ; < / K e y > < / D i a g r a m O b j e c t K e y > < D i a g r a m O b j e c t K e y > < K e y > R e l a t i o n s h i p s \ & l t ; T a b l e s \ M o n t h l y _ I n f o \ C o l u m n s \ M o n t h & g t ; - & l t ; T a b l e s \ R o l l i i n g _ C a l e n d a r \ C o l u m n s \ D a t e & g t ; \ F K < / K e y > < / D i a g r a m O b j e c t K e y > < D i a g r a m O b j e c t K e y > < K e y > R e l a t i o n s h i p s \ & l t ; T a b l e s \ M o n t h l y _ I n f o \ C o l u m n s \ M o n t h & g t ; - & l t ; T a b l e s \ R o l l i i n g _ C a l e n d a r \ C o l u m n s \ D a t e & g t ; \ P K < / K e y > < / D i a g r a m O b j e c t K e y > < D i a g r a m O b j e c t K e y > < K e y > R e l a t i o n s h i p s \ & l t ; T a b l e s \ M o n t h l y _ I n f o \ C o l u m n s \ M o n t h & g t ; - & l t ; T a b l e s \ R o l l i i n g _ C a l e n d a r \ C o l u m n s \ D a t e & g t ; \ C r o s s F i l t e r < / K e y > < / D i a g r a m O b j e c t K e y > < D i a g r a m O b j e c t K e y > < K e y > R e l a t i o n s h i p s \ & l t ; T a b l e s \ C a r e w o r k e r V i s i t P r e f e r e n c e s \ C o l u m n s \ C a r e w o r k e r   I D & g t ; - & l t ; T a b l e s \ C a r e w o r k e r _ P r o f i l e \ C o l u m n s \ C a r e w o r k e r   I D & g t ; < / K e y > < / D i a g r a m O b j e c t K e y > < D i a g r a m O b j e c t K e y > < K e y > R e l a t i o n s h i p s \ & l t ; T a b l e s \ C a r e w o r k e r V i s i t P r e f e r e n c e s \ C o l u m n s \ C a r e w o r k e r   I D & g t ; - & l t ; T a b l e s \ C a r e w o r k e r _ P r o f i l e \ C o l u m n s \ C a r e w o r k e r   I D & g t ; \ F K < / K e y > < / D i a g r a m O b j e c t K e y > < D i a g r a m O b j e c t K e y > < K e y > R e l a t i o n s h i p s \ & l t ; T a b l e s \ C a r e w o r k e r V i s i t P r e f e r e n c e s \ C o l u m n s \ C a r e w o r k e r   I D & g t ; - & l t ; T a b l e s \ C a r e w o r k e r _ P r o f i l e \ C o l u m n s \ C a r e w o r k e r   I D & g t ; \ P K < / K e y > < / D i a g r a m O b j e c t K e y > < D i a g r a m O b j e c t K e y > < K e y > R e l a t i o n s h i p s \ & l t ; T a b l e s \ C a r e w o r k e r V i s i t P r e f e r e n c e s \ C o l u m n s \ C a r e w o r k e r   I D & g t ; - & l t ; T a b l e s \ C a r e w o r k e r _ P r o f i l e \ C o l u m n s \ C a r e w o r k e r   I D & g t ; \ C r o s s F i l t e r < / K e y > < / D i a g r a m O b j e c t K e y > < D i a g r a m O b j e c t K e y > < K e y > R e l a t i o n s h i p s \ & l t ; T a b l e s \ C a r e w o r k e r A v a i l a b i l i t y \ C o l u m n s \ C a r e w o r k e r   I D & g t ; - & l t ; T a b l e s \ C a r e w o r k e r _ P r o f i l e \ C o l u m n s \ C a r e w o r k e r   I D & g t ; < / K e y > < / D i a g r a m O b j e c t K e y > < D i a g r a m O b j e c t K e y > < K e y > R e l a t i o n s h i p s \ & l t ; T a b l e s \ C a r e w o r k e r A v a i l a b i l i t y \ C o l u m n s \ C a r e w o r k e r   I D & g t ; - & l t ; T a b l e s \ C a r e w o r k e r _ P r o f i l e \ C o l u m n s \ C a r e w o r k e r   I D & g t ; \ F K < / K e y > < / D i a g r a m O b j e c t K e y > < D i a g r a m O b j e c t K e y > < K e y > R e l a t i o n s h i p s \ & l t ; T a b l e s \ C a r e w o r k e r A v a i l a b i l i t y \ C o l u m n s \ C a r e w o r k e r   I D & g t ; - & l t ; T a b l e s \ C a r e w o r k e r _ P r o f i l e \ C o l u m n s \ C a r e w o r k e r   I D & g t ; \ P K < / K e y > < / D i a g r a m O b j e c t K e y > < D i a g r a m O b j e c t K e y > < K e y > R e l a t i o n s h i p s \ & l t ; T a b l e s \ C a r e w o r k e r A v a i l a b i l i t y \ C o l u m n s \ C a r e w o r k e r   I D & g t ; - & l t ; T a b l e s \ C a r e w o r k e r _ P r o f i l e \ C o l u m n s \ C a r e w o r k e r   I D & g t ; \ C r o s s F i l t e r < / K e y > < / D i a g r a m O b j e c t K e y > < D i a g r a m O b j e c t K e y > < K e y > R e l a t i o n s h i p s \ & l t ; T a b l e s \ C a r e w o r k e r A v a i l a b i l i t y \ C o l u m n s \ C a r e w o r k e r   I D & g t ; - & l t ; T a b l e s \ C a r e w o r k e r V i s i t P r e f e r e n c e s \ C o l u m n s \ C a r e w o r k e r   I D & g t ; < / K e y > < / D i a g r a m O b j e c t K e y > < D i a g r a m O b j e c t K e y > < K e y > R e l a t i o n s h i p s \ & l t ; T a b l e s \ C a r e w o r k e r A v a i l a b i l i t y \ C o l u m n s \ C a r e w o r k e r   I D & g t ; - & l t ; T a b l e s \ C a r e w o r k e r V i s i t P r e f e r e n c e s \ C o l u m n s \ C a r e w o r k e r   I D & g t ; \ F K < / K e y > < / D i a g r a m O b j e c t K e y > < D i a g r a m O b j e c t K e y > < K e y > R e l a t i o n s h i p s \ & l t ; T a b l e s \ C a r e w o r k e r A v a i l a b i l i t y \ C o l u m n s \ C a r e w o r k e r   I D & g t ; - & l t ; T a b l e s \ C a r e w o r k e r V i s i t P r e f e r e n c e s \ C o l u m n s \ C a r e w o r k e r   I D & g t ; \ P K < / K e y > < / D i a g r a m O b j e c t K e y > < D i a g r a m O b j e c t K e y > < K e y > R e l a t i o n s h i p s \ & l t ; T a b l e s \ C a r e w o r k e r A v a i l a b i l i t y \ C o l u m n s \ C a r e w o r k e r   I D & g t ; - & l t ; T a b l e s \ C a r e w o r k e r V i s i t P r e f e r e n c e s \ C o l u m n s \ C a r e w o r k e r   I D & g t ; \ C r o s s F i l t e r < / K e y > < / D i a g r a m O b j e c t K e y > < / A l l K e y s > < S e l e c t e d K e y s > < D i a g r a m O b j e c t K e y > < K e y > T a b l e s \ C a r e w o r k e r A v a i l a b i l i t y 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 T a g s \ T a b l e s \ & l t ; T a b l e s \ C a r e w o r k e r _ P r o f i l e & g t ; < / K e y > < / a : K e y > < a : V a l u e   i : t y p e = " D i a g r a m D i s p l a y T a g V i e w S t a t e " > < I s N o t F i l t e r e d O u t > t r u e < / I s N o t F i l t e r e d O u t > < / a : V a l u e > < / a : K e y V a l u e O f D i a g r a m O b j e c t K e y a n y T y p e z b w N T n L X > < a : K e y V a l u e O f D i a g r a m O b j e c t K e y a n y T y p e z b w N T n L X > < a : K e y > < K e y > D y n a m i c   T a g s \ T a b l e s \ & l t ; T a b l e s \ R o l l i i n g _ C a l e n d a r & g t ; < / K e y > < / a : K e y > < a : V a l u e   i : t y p e = " D i a g r a m D i s p l a y T a g V i e w S t a t e " > < I s N o t F i l t e r e d O u t > t r u e < / I s N o t F i l t e r e d O u t > < / a : V a l u e > < / a : K e y V a l u e O f D i a g r a m O b j e c t K e y a n y T y p e z b w N T n L X > < a : K e y V a l u e O f D i a g r a m O b j e c t K e y a n y T y p e z b w N T n L X > < a : K e y > < K e y > D y n a m i c   T a g s \ T a b l e s \ & l t ; T a b l e s \ C a r e w o r k e r V i s i t P r e f e r e n c e s & g t ; < / K e y > < / a : K e y > < a : V a l u e   i : t y p e = " D i a g r a m D i s p l a y T a g V i e w S t a t e " > < I s N o t F i l t e r e d O u t > t r u e < / I s N o t F i l t e r e d O u t > < / a : V a l u e > < / a : K e y V a l u e O f D i a g r a m O b j e c t K e y a n y T y p e z b w N T n L X > < a : K e y V a l u e O f D i a g r a m O b j e c t K e y a n y T y p e z b w N T n L X > < a : K e y > < K e y > D y n a m i c   T a g s \ T a b l e s \ & l t ; T a b l e s \ C a r e w o r k e r A v a i l a b i l i t y & g t ; < / K e y > < / a : K e y > < a : V a l u e   i : t y p e = " D i a g r a m D i s p l a y T a g V i e w S t a t e " > < I s N o t F i l t e r e d O u t > t r u e < / I s N o t F i l t e r e d O u t > < / a : V a l u e > < / a : K e y V a l u e O f D i a g r a m O b j e c t K e y a n y T y p e z b w N T n L X > < a : K e y V a l u e O f D i a g r a m O b j e c t K e y a n y T y p e z b w N T n L X > < a : K e y > < K e y > D y n a m i c   T a g s \ T a b l e s \ & l t ; T a b l e s \ s g c - c g t - 2 0 2 1 - a r e a s & g t ; < / K e y > < / a : K e y > < a : V a l u e   i : t y p e = " D i a g r a m D i s p l a y T a g V i e w S t a t e " > < I s N o t F i l t e r e d O u t > t r u e < / I s N o t F i l t e r e d O u t > < / a : V a l u e > < / a : K e y V a l u e O f D i a g r a m O b j e c t K e y a n y T y p e z b w N T n L X > < a : K e y V a l u e O f D i a g r a m O b j e c t K e y a n y T y p e z b w N T n L X > < a : K e y > < K e y > D y n a m i c   T a g s \ T a b l e s \ & l t ; T a b l e s \ M o n t h l y _ I n f o & g t ; < / K e y > < / a : K e y > < a : V a l u e   i : t y p e = " D i a g r a m D i s p l a y T a g V i e w S t a t e " > < I s N o t F i l t e r e d O u t > t r u e < / I s N o t F i l t e r e d O u t > < / a : V a l u e > < / a : K e y V a l u e O f D i a g r a m O b j e c t K e y a n y T y p e z b w N T n L X > < a : K e y V a l u e O f D i a g r a m O b j e c t K e y a n y T y p e z b w N T n L X > < a : K e y > < K e y > T a b l e s \ C a r e w o r k e r _ P r o f i l e < / K e y > < / a : K e y > < a : V a l u e   i : t y p e = " D i a g r a m D i s p l a y N o d e V i e w S t a t e " > < H e i g h t > 2 5 8 . 0 0 0 0 0 0 0 0 0 0 0 0 0 6 < / H e i g h t > < I s E x p a n d e d > t r u e < / I s E x p a n d e d > < L a y e d O u t > t r u e < / L a y e d O u t > < T o p > 2 . 1 9 9 9 9 9 9 9 9 9 9 9 9 3 1 8 < / T o p > < W i d t h > 2 0 0 < / W i d t h > < / a : V a l u e > < / a : K e y V a l u e O f D i a g r a m O b j e c t K e y a n y T y p e z b w N T n L X > < a : K e y V a l u e O f D i a g r a m O b j e c t K e y a n y T y p e z b w N T n L X > < a : K e y > < K e y > T a b l e s \ C a r e w o r k e r _ P r o f i l e \ C o l u m n s \ C a r e w o r k e r   I D < / K e y > < / a : K e y > < a : V a l u e   i : t y p e = " D i a g r a m D i s p l a y N o d e V i e w S t a t e " > < H e i g h t > 1 5 0 < / H e i g h t > < I s E x p a n d e d > t r u e < / I s E x p a n d e d > < W i d t h > 2 0 0 < / W i d t h > < / a : V a l u e > < / a : K e y V a l u e O f D i a g r a m O b j e c t K e y a n y T y p e z b w N T n L X > < a : K e y V a l u e O f D i a g r a m O b j e c t K e y a n y T y p e z b w N T n L X > < a : K e y > < K e y > T a b l e s \ C a r e w o r k e r _ P r o f i l e \ C o l u m n s \ E x p e r i e n c e _ Y e a r s < / K e y > < / a : K e y > < a : V a l u e   i : t y p e = " D i a g r a m D i s p l a y N o d e V i e w S t a t e " > < H e i g h t > 1 5 0 < / H e i g h t > < I s E x p a n d e d > t r u e < / I s E x p a n d e d > < W i d t h > 2 0 0 < / W i d t h > < / a : V a l u e > < / a : K e y V a l u e O f D i a g r a m O b j e c t K e y a n y T y p e z b w N T n L X > < a : K e y V a l u e O f D i a g r a m O b j e c t K e y a n y T y p e z b w N T n L X > < a : K e y > < K e y > T a b l e s \ C a r e w o r k e r _ P r o f i l e \ C o l u m n s \ E d u a c t i o n   r a n d < / K e y > < / a : K e y > < a : V a l u e   i : t y p e = " D i a g r a m D i s p l a y N o d e V i e w S t a t e " > < H e i g h t > 1 5 0 < / H e i g h t > < I s E x p a n d e d > t r u e < / I s E x p a n d e d > < W i d t h > 2 0 0 < / W i d t h > < / a : V a l u e > < / a : K e y V a l u e O f D i a g r a m O b j e c t K e y a n y T y p e z b w N T n L X > < a : K e y V a l u e O f D i a g r a m O b j e c t K e y a n y T y p e z b w N T n L X > < a : K e y > < K e y > T a b l e s \ C a r e w o r k e r _ P r o f i l e \ C o l u m n s \ E x p e r t i s e < / K e y > < / a : K e y > < a : V a l u e   i : t y p e = " D i a g r a m D i s p l a y N o d e V i e w S t a t e " > < H e i g h t > 1 5 0 < / H e i g h t > < I s E x p a n d e d > t r u e < / I s E x p a n d e d > < W i d t h > 2 0 0 < / W i d t h > < / a : V a l u e > < / a : K e y V a l u e O f D i a g r a m O b j e c t K e y a n y T y p e z b w N T n L X > < a : K e y V a l u e O f D i a g r a m O b j e c t K e y a n y T y p e z b w N T n L X > < a : K e y > < K e y > T a b l e s \ C a r e w o r k e r _ P r o f i l e \ C o l u m n s \ C a r e w o r k e r   T y p e   A < / K e y > < / a : K e y > < a : V a l u e   i : t y p e = " D i a g r a m D i s p l a y N o d e V i e w S t a t e " > < H e i g h t > 1 5 0 < / H e i g h t > < I s E x p a n d e d > t r u e < / I s E x p a n d e d > < W i d t h > 2 0 0 < / W i d t h > < / a : V a l u e > < / a : K e y V a l u e O f D i a g r a m O b j e c t K e y a n y T y p e z b w N T n L X > < a : K e y V a l u e O f D i a g r a m O b j e c t K e y a n y T y p e z b w N T n L X > < a : K e y > < K e y > T a b l e s \ C a r e w o r k e r _ P r o f i l e \ C o l u m n s \ C a r e w o r k e r   T y p e   B < / K e y > < / a : K e y > < a : V a l u e   i : t y p e = " D i a g r a m D i s p l a y N o d e V i e w S t a t e " > < H e i g h t > 1 5 0 < / H e i g h t > < I s E x p a n d e d > t r u e < / I s E x p a n d e d > < W i d t h > 2 0 0 < / W i d t h > < / a : V a l u e > < / a : K e y V a l u e O f D i a g r a m O b j e c t K e y a n y T y p e z b w N T n L X > < a : K e y V a l u e O f D i a g r a m O b j e c t K e y a n y T y p e z b w N T n L X > < a : K e y > < K e y > T a b l e s \ C a r e w o r k e r _ P r o f i l e \ C o l u m n s \ S e c o n d   L a n g u a g e < / K e y > < / a : K e y > < a : V a l u e   i : t y p e = " D i a g r a m D i s p l a y N o d e V i e w S t a t e " > < H e i g h t > 1 5 0 < / H e i g h t > < I s E x p a n d e d > t r u e < / I s E x p a n d e d > < W i d t h > 2 0 0 < / W i d t h > < / a : V a l u e > < / a : K e y V a l u e O f D i a g r a m O b j e c t K e y a n y T y p e z b w N T n L X > < a : K e y V a l u e O f D i a g r a m O b j e c t K e y a n y T y p e z b w N T n L X > < a : K e y > < K e y > T a b l e s \ C a r e w o r k e r _ P r o f i l e \ C o l u m n s \ A r e a   ( S G C ) < / K e y > < / a : K e y > < a : V a l u e   i : t y p e = " D i a g r a m D i s p l a y N o d e V i e w S t a t e " > < H e i g h t > 1 5 0 < / H e i g h t > < I s E x p a n d e d > t r u e < / I s E x p a n d e d > < W i d t h > 2 0 0 < / W i d t h > < / a : V a l u e > < / a : K e y V a l u e O f D i a g r a m O b j e c t K e y a n y T y p e z b w N T n L X > < a : K e y V a l u e O f D i a g r a m O b j e c t K e y a n y T y p e z b w N T n L X > < a : K e y > < K e y > T a b l e s \ C a r e w o r k e r _ P r o f i l e \ M e a s u r e s \ C o u n t   o f   E d u a c t i o n   r a n d < / K e y > < / a : K e y > < a : V a l u e   i : t y p e = " D i a g r a m D i s p l a y N o d e V i e w S t a t e " > < H e i g h t > 1 5 0 < / H e i g h t > < I s E x p a n d e d > t r u e < / I s E x p a n d e d > < W i d t h > 2 0 0 < / W i d t h > < / a : V a l u e > < / a : K e y V a l u e O f D i a g r a m O b j e c t K e y a n y T y p e z b w N T n L X > < a : K e y V a l u e O f D i a g r a m O b j e c t K e y a n y T y p e z b w N T n L X > < a : K e y > < K e y > T a b l e s \ C a r e w o r k e r _ P r o f i l e \ C o u n t   o f   E d u a c t i o n   r a n d \ A d d i t i o n a l   I n f o \ I m p l i c i t   M e a s u r e < / K e y > < / a : K e y > < a : V a l u e   i : t y p e = " D i a g r a m D i s p l a y V i e w S t a t e I D i a g r a m T a g A d d i t i o n a l I n f o " / > < / a : K e y V a l u e O f D i a g r a m O b j e c t K e y a n y T y p e z b w N T n L X > < a : K e y V a l u e O f D i a g r a m O b j e c t K e y a n y T y p e z b w N T n L X > < a : K e y > < K e y > T a b l e s \ C a r e w o r k e r _ P r o f i l e \ M e a s u r e s \ C o u n t   o f   E x p e r i e n c e _ Y e a r s < / K e y > < / a : K e y > < a : V a l u e   i : t y p e = " D i a g r a m D i s p l a y N o d e V i e w S t a t e " > < H e i g h t > 1 5 0 < / H e i g h t > < I s E x p a n d e d > t r u e < / I s E x p a n d e d > < W i d t h > 2 0 0 < / W i d t h > < / a : V a l u e > < / a : K e y V a l u e O f D i a g r a m O b j e c t K e y a n y T y p e z b w N T n L X > < a : K e y V a l u e O f D i a g r a m O b j e c t K e y a n y T y p e z b w N T n L X > < a : K e y > < K e y > T a b l e s \ C a r e w o r k e r _ P r o f i l e \ C o u n t   o f   E x p e r i e n c e _ Y e a r s \ A d d i t i o n a l   I n f o \ I m p l i c i t   M e a s u r e < / K e y > < / a : K e y > < a : V a l u e   i : t y p e = " D i a g r a m D i s p l a y V i e w S t a t e I D i a g r a m T a g A d d i t i o n a l I n f o " / > < / a : K e y V a l u e O f D i a g r a m O b j e c t K e y a n y T y p e z b w N T n L X > < a : K e y V a l u e O f D i a g r a m O b j e c t K e y a n y T y p e z b w N T n L X > < a : K e y > < K e y > T a b l e s \ C a r e w o r k e r _ P r o f i l e \ M e a s u r e s \ C o u n t   o f   C a r e w o r k e r   I D   2 < / K e y > < / a : K e y > < a : V a l u e   i : t y p e = " D i a g r a m D i s p l a y N o d e V i e w S t a t e " > < H e i g h t > 1 5 0 < / H e i g h t > < I s E x p a n d e d > t r u e < / I s E x p a n d e d > < W i d t h > 2 0 0 < / W i d t h > < / a : V a l u e > < / a : K e y V a l u e O f D i a g r a m O b j e c t K e y a n y T y p e z b w N T n L X > < a : K e y V a l u e O f D i a g r a m O b j e c t K e y a n y T y p e z b w N T n L X > < a : K e y > < K e y > T a b l e s \ C a r e w o r k e r _ P r o f i l e \ C o u n t   o f   C a r e w o r k e r   I D   2 \ A d d i t i o n a l   I n f o \ I m p l i c i t   M e a s u r e < / K e y > < / a : K e y > < a : V a l u e   i : t y p e = " D i a g r a m D i s p l a y V i e w S t a t e I D i a g r a m T a g A d d i t i o n a l I n f o " / > < / a : K e y V a l u e O f D i a g r a m O b j e c t K e y a n y T y p e z b w N T n L X > < a : K e y V a l u e O f D i a g r a m O b j e c t K e y a n y T y p e z b w N T n L X > < a : K e y > < K e y > T a b l e s \ C a r e w o r k e r _ P r o f i l e \ M e a s u r e s \ S u m   o f   A r e a   ( S G C ) < / K e y > < / a : K e y > < a : V a l u e   i : t y p e = " D i a g r a m D i s p l a y N o d e V i e w S t a t e " > < H e i g h t > 1 5 0 < / H e i g h t > < I s E x p a n d e d > t r u e < / I s E x p a n d e d > < W i d t h > 2 0 0 < / W i d t h > < / a : V a l u e > < / a : K e y V a l u e O f D i a g r a m O b j e c t K e y a n y T y p e z b w N T n L X > < a : K e y V a l u e O f D i a g r a m O b j e c t K e y a n y T y p e z b w N T n L X > < a : K e y > < K e y > T a b l e s \ C a r e w o r k e r _ P r o f i l e \ S u m   o f   A r e a   ( S G C ) \ A d d i t i o n a l   I n f o \ I m p l i c i t   M e a s u r e < / K e y > < / a : K e y > < a : V a l u e   i : t y p e = " D i a g r a m D i s p l a y V i e w S t a t e I D i a g r a m T a g A d d i t i o n a l I n f o " / > < / a : K e y V a l u e O f D i a g r a m O b j e c t K e y a n y T y p e z b w N T n L X > < a : K e y V a l u e O f D i a g r a m O b j e c t K e y a n y T y p e z b w N T n L X > < a : K e y > < K e y > T a b l e s \ C a r e w o r k e r _ P r o f i l e \ M e a s u r e s \ C o u n t   o f   S e c o n d   L a n g u a g e < / K e y > < / a : K e y > < a : V a l u e   i : t y p e = " D i a g r a m D i s p l a y N o d e V i e w S t a t e " > < H e i g h t > 1 5 0 < / H e i g h t > < I s E x p a n d e d > t r u e < / I s E x p a n d e d > < W i d t h > 2 0 0 < / W i d t h > < / a : V a l u e > < / a : K e y V a l u e O f D i a g r a m O b j e c t K e y a n y T y p e z b w N T n L X > < a : K e y V a l u e O f D i a g r a m O b j e c t K e y a n y T y p e z b w N T n L X > < a : K e y > < K e y > T a b l e s \ C a r e w o r k e r _ P r o f i l e \ C o u n t   o f   S e c o n d   L a n g u a g e \ A d d i t i o n a l   I n f o \ I m p l i c i t   M e a s u r e < / K e y > < / a : K e y > < a : V a l u e   i : t y p e = " D i a g r a m D i s p l a y V i e w S t a t e I D i a g r a m T a g A d d i t i o n a l I n f o " / > < / a : K e y V a l u e O f D i a g r a m O b j e c t K e y a n y T y p e z b w N T n L X > < a : K e y V a l u e O f D i a g r a m O b j e c t K e y a n y T y p e z b w N T n L X > < a : K e y > < K e y > T a b l e s \ R o l l i i n g _ C a l e n d a r < / K e y > < / a : K e y > < a : V a l u e   i : t y p e = " D i a g r a m D i s p l a y N o d e V i e w S t a t e " > < H e i g h t > 1 5 0 < / H e i g h t > < I s E x p a n d e d > t r u e < / I s E x p a n d e d > < L a y e d O u t > t r u e < / L a y e d O u t > < L e f t > 5 5 8 . 3 0 3 8 1 0 5 6 7 6 6 5 6 6 < / L e f t > < T a b I n d e x > 5 < / T a b I n d e x > < T o p > 6 1 0 < / T o p > < W i d t h > 2 0 0 < / W i d t h > < / a : V a l u e > < / a : K e y V a l u e O f D i a g r a m O b j e c t K e y a n y T y p e z b w N T n L X > < a : K e y V a l u e O f D i a g r a m O b j e c t K e y a n y T y p e z b w N T n L X > < a : K e y > < K e y > T a b l e s \ R o l l i i n g _ C a l e n d a r \ C o l u m n s \ D a t e < / K e y > < / a : K e y > < a : V a l u e   i : t y p e = " D i a g r a m D i s p l a y N o d e V i e w S t a t e " > < H e i g h t > 1 5 0 < / H e i g h t > < I s E x p a n d e d > t r u e < / I s E x p a n d e d > < W i d t h > 2 0 0 < / W i d t h > < / a : V a l u e > < / a : K e y V a l u e O f D i a g r a m O b j e c t K e y a n y T y p e z b w N T n L X > < a : K e y V a l u e O f D i a g r a m O b j e c t K e y a n y T y p e z b w N T n L X > < a : K e y > < K e y > T a b l e s \ R o l l i i n g _ C a l e n d a r \ C o l u m n s \ Y e a r < / K e y > < / a : K e y > < a : V a l u e   i : t y p e = " D i a g r a m D i s p l a y N o d e V i e w S t a t e " > < H e i g h t > 1 5 0 < / H e i g h t > < I s E x p a n d e d > t r u e < / I s E x p a n d e d > < W i d t h > 2 0 0 < / W i d t h > < / a : V a l u e > < / a : K e y V a l u e O f D i a g r a m O b j e c t K e y a n y T y p e z b w N T n L X > < a : K e y V a l u e O f D i a g r a m O b j e c t K e y a n y T y p e z b w N T n L X > < a : K e y > < K e y > T a b l e s \ R o l l i i n g _ C a l e n d a r \ C o l u m n s \ M o n t h < / K e y > < / a : K e y > < a : V a l u e   i : t y p e = " D i a g r a m D i s p l a y N o d e V i e w S t a t e " > < H e i g h t > 1 5 0 < / H e i g h t > < I s E x p a n d e d > t r u e < / I s E x p a n d e d > < W i d t h > 2 0 0 < / W i d t h > < / a : V a l u e > < / a : K e y V a l u e O f D i a g r a m O b j e c t K e y a n y T y p e z b w N T n L X > < a : K e y V a l u e O f D i a g r a m O b j e c t K e y a n y T y p e z b w N T n L X > < a : K e y > < K e y > T a b l e s \ R o l l i i n g _ C a l e n d a r \ C o l u m n s \ M o n t h   N a m e < / K e y > < / a : K e y > < a : V a l u e   i : t y p e = " D i a g r a m D i s p l a y N o d e V i e w S t a t e " > < H e i g h t > 1 5 0 < / H e i g h t > < I s E x p a n d e d > t r u e < / I s E x p a n d e d > < W i d t h > 2 0 0 < / W i d t h > < / a : V a l u e > < / a : K e y V a l u e O f D i a g r a m O b j e c t K e y a n y T y p e z b w N T n L X > < a : K e y V a l u e O f D i a g r a m O b j e c t K e y a n y T y p e z b w N T n L X > < a : K e y > < K e y > T a b l e s \ R o l l i i n g _ C a l e n d a r \ M e a s u r e s \ S u m   o f   M o n t h < / K e y > < / a : K e y > < a : V a l u e   i : t y p e = " D i a g r a m D i s p l a y N o d e V i e w S t a t e " > < H e i g h t > 1 5 0 < / H e i g h t > < I s E x p a n d e d > t r u e < / I s E x p a n d e d > < W i d t h > 2 0 0 < / W i d t h > < / a : V a l u e > < / a : K e y V a l u e O f D i a g r a m O b j e c t K e y a n y T y p e z b w N T n L X > < a : K e y V a l u e O f D i a g r a m O b j e c t K e y a n y T y p e z b w N T n L X > < a : K e y > < K e y > T a b l e s \ R o l l i i n g _ C a l e n d a r \ S u m   o f   M o n t h \ A d d i t i o n a l   I n f o \ I m p l i c i t   M e a s u r e < / K e y > < / a : K e y > < a : V a l u e   i : t y p e = " D i a g r a m D i s p l a y V i e w S t a t e I D i a g r a m T a g A d d i t i o n a l I n f o " / > < / a : K e y V a l u e O f D i a g r a m O b j e c t K e y a n y T y p e z b w N T n L X > < a : K e y V a l u e O f D i a g r a m O b j e c t K e y a n y T y p e z b w N T n L X > < a : K e y > < K e y > T a b l e s \ C a r e w o r k e r V i s i t P r e f e r e n c e s < / K e y > < / a : K e y > < a : V a l u e   i : t y p e = " D i a g r a m D i s p l a y N o d e V i e w S t a t e " > < H e i g h t > 1 5 0 < / H e i g h t > < I s E x p a n d e d > t r u e < / I s E x p a n d e d > < L a y e d O u t > t r u e < / L a y e d O u t > < L e f t > 5 5 3 . 1 0 3 8 1 0 5 6 7 6 6 6 < / L e f t > < T a b I n d e x > 1 < / T a b I n d e x > < W i d t h > 2 0 0 < / W i d t h > < / a : V a l u e > < / a : K e y V a l u e O f D i a g r a m O b j e c t K e y a n y T y p e z b w N T n L X > < a : K e y V a l u e O f D i a g r a m O b j e c t K e y a n y T y p e z b w N T n L X > < a : K e y > < K e y > T a b l e s \ C a r e w o r k e r V i s i t P r e f e r e n c e s \ C o l u m n s \ C a r e w o r k e r   I D < / K e y > < / a : K e y > < a : V a l u e   i : t y p e = " D i a g r a m D i s p l a y N o d e V i e w S t a t e " > < H e i g h t > 1 5 0 < / H e i g h t > < I s E x p a n d e d > t r u e < / I s E x p a n d e d > < W i d t h > 2 0 0 < / W i d t h > < / a : V a l u e > < / a : K e y V a l u e O f D i a g r a m O b j e c t K e y a n y T y p e z b w N T n L X > < a : K e y V a l u e O f D i a g r a m O b j e c t K e y a n y T y p e z b w N T n L X > < a : K e y > < K e y > T a b l e s \ C a r e w o r k e r V i s i t P r e f e r e n c e s \ C o l u m n s \ P r e f e r e n c e s   -   D u r a t i o n   o f   V i s i t < / K e y > < / a : K e y > < a : V a l u e   i : t y p e = " D i a g r a m D i s p l a y N o d e V i e w S t a t e " > < H e i g h t > 1 5 0 < / H e i g h t > < I s E x p a n d e d > t r u e < / I s E x p a n d e d > < W i d t h > 2 0 0 < / W i d t h > < / a : V a l u e > < / a : K e y V a l u e O f D i a g r a m O b j e c t K e y a n y T y p e z b w N T n L X > < a : K e y V a l u e O f D i a g r a m O b j e c t K e y a n y T y p e z b w N T n L X > < a : K e y > < K e y > T a b l e s \ C a r e w o r k e r V i s i t P r e f e r e n c e s \ C o l u m n s \ P r e f e r e n c e s   -   F r e q u e n c y   o f   V i s i t s   p e r   W e e k < / K e y > < / a : K e y > < a : V a l u e   i : t y p e = " D i a g r a m D i s p l a y N o d e V i e w S t a t e " > < H e i g h t > 1 5 0 < / H e i g h t > < I s E x p a n d e d > t r u e < / I s E x p a n d e d > < W i d t h > 2 0 0 < / W i d t h > < / a : V a l u e > < / a : K e y V a l u e O f D i a g r a m O b j e c t K e y a n y T y p e z b w N T n L X > < a : K e y V a l u e O f D i a g r a m O b j e c t K e y a n y T y p e z b w N T n L X > < a : K e y > < K e y > T a b l e s \ C a r e w o r k e r V i s i t P r e f e r e n c e s \ M e a s u r e s \ C o u n t   o f   C a r e w o r k e r   I D   4 < / K e y > < / a : K e y > < a : V a l u e   i : t y p e = " D i a g r a m D i s p l a y N o d e V i e w S t a t e " > < H e i g h t > 1 5 0 < / H e i g h t > < I s E x p a n d e d > t r u e < / I s E x p a n d e d > < W i d t h > 2 0 0 < / W i d t h > < / a : V a l u e > < / a : K e y V a l u e O f D i a g r a m O b j e c t K e y a n y T y p e z b w N T n L X > < a : K e y V a l u e O f D i a g r a m O b j e c t K e y a n y T y p e z b w N T n L X > < a : K e y > < K e y > T a b l e s \ C a r e w o r k e r V i s i t P r e f e r e n c e s \ C o u n t   o f   C a r e w o r k e r   I D   4 \ A d d i t i o n a l   I n f o \ I m p l i c i t   M e a s u r e < / K e y > < / a : K e y > < a : V a l u e   i : t y p e = " D i a g r a m D i s p l a y V i e w S t a t e I D i a g r a m T a g A d d i t i o n a l I n f o " / > < / a : K e y V a l u e O f D i a g r a m O b j e c t K e y a n y T y p e z b w N T n L X > < a : K e y V a l u e O f D i a g r a m O b j e c t K e y a n y T y p e z b w N T n L X > < a : K e y > < K e y > T a b l e s \ C a r e w o r k e r V i s i t P r e f e r e n c e s \ M e a s u r e s \ S u m   o f   P r e f e r e n c e s   -   D u r a t i o n   o f   V i s i t < / K e y > < / a : K e y > < a : V a l u e   i : t y p e = " D i a g r a m D i s p l a y N o d e V i e w S t a t e " > < H e i g h t > 1 5 0 < / H e i g h t > < I s E x p a n d e d > t r u e < / I s E x p a n d e d > < W i d t h > 2 0 0 < / W i d t h > < / a : V a l u e > < / a : K e y V a l u e O f D i a g r a m O b j e c t K e y a n y T y p e z b w N T n L X > < a : K e y V a l u e O f D i a g r a m O b j e c t K e y a n y T y p e z b w N T n L X > < a : K e y > < K e y > T a b l e s \ C a r e w o r k e r V i s i t P r e f e r e n c e s \ S u m   o f   P r e f e r e n c e s   -   D u r a t i o n   o f   V i s i t \ A d d i t i o n a l   I n f o \ I m p l i c i t   M e a s u r e < / K e y > < / a : K e y > < a : V a l u e   i : t y p e = " D i a g r a m D i s p l a y V i e w S t a t e I D i a g r a m T a g A d d i t i o n a l I n f o " / > < / a : K e y V a l u e O f D i a g r a m O b j e c t K e y a n y T y p e z b w N T n L X > < a : K e y V a l u e O f D i a g r a m O b j e c t K e y a n y T y p e z b w N T n L X > < a : K e y > < K e y > T a b l e s \ C a r e w o r k e r A v a i l a b i l i t y < / K e y > < / a : K e y > < a : V a l u e   i : t y p e = " D i a g r a m D i s p l a y N o d e V i e w S t a t e " > < H e i g h t > 1 9 0 . 4 < / H e i g h t > < I s E x p a n d e d > t r u e < / I s E x p a n d e d > < I s F o c u s e d > t r u e < / I s F o c u s e d > < L a y e d O u t > t r u e < / L a y e d O u t > < L e f t > 8 5 2 . 8 < / L e f t > < T a b I n d e x > 3 < / T a b I n d e x > < T o p > 2 8 3 . 1 0 0 0 0 0 0 0 0 0 0 0 0 8 < / T o p > < W i d t h > 2 0 0 < / W i d t h > < / a : V a l u e > < / a : K e y V a l u e O f D i a g r a m O b j e c t K e y a n y T y p e z b w N T n L X > < a : K e y V a l u e O f D i a g r a m O b j e c t K e y a n y T y p e z b w N T n L X > < a : K e y > < K e y > T a b l e s \ C a r e w o r k e r A v a i l a b i l i t y \ C o l u m n s \ C a r e w o r k e r   I D < / K e y > < / a : K e y > < a : V a l u e   i : t y p e = " D i a g r a m D i s p l a y N o d e V i e w S t a t e " > < H e i g h t > 1 5 0 < / H e i g h t > < I s E x p a n d e d > t r u e < / I s E x p a n d e d > < W i d t h > 2 0 0 < / W i d t h > < / a : V a l u e > < / a : K e y V a l u e O f D i a g r a m O b j e c t K e y a n y T y p e z b w N T n L X > < a : K e y V a l u e O f D i a g r a m O b j e c t K e y a n y T y p e z b w N T n L X > < a : K e y > < K e y > T a b l e s \ C a r e w o r k e r A v a i l a b i l i t y \ C o l u m n s \ D a y < / K e y > < / a : K e y > < a : V a l u e   i : t y p e = " D i a g r a m D i s p l a y N o d e V i e w S t a t e " > < H e i g h t > 1 5 0 < / H e i g h t > < I s E x p a n d e d > t r u e < / I s E x p a n d e d > < W i d t h > 2 0 0 < / W i d t h > < / a : V a l u e > < / a : K e y V a l u e O f D i a g r a m O b j e c t K e y a n y T y p e z b w N T n L X > < a : K e y V a l u e O f D i a g r a m O b j e c t K e y a n y T y p e z b w N T n L X > < a : K e y > < K e y > T a b l e s \ C a r e w o r k e r A v a i l a b i l i t y \ C o l u m n s \ P r e f e r   E n t r y   h o u r < / K e y > < / a : K e y > < a : V a l u e   i : t y p e = " D i a g r a m D i s p l a y N o d e V i e w S t a t e " > < H e i g h t > 1 5 0 < / H e i g h t > < I s E x p a n d e d > t r u e < / I s E x p a n d e d > < W i d t h > 2 0 0 < / W i d t h > < / a : V a l u e > < / a : K e y V a l u e O f D i a g r a m O b j e c t K e y a n y T y p e z b w N T n L X > < a : K e y V a l u e O f D i a g r a m O b j e c t K e y a n y T y p e z b w N T n L X > < a : K e y > < K e y > T a b l e s \ C a r e w o r k e r A v a i l a b i l i t y \ C o l u m n s \ P r e f e r   E x i t   h o u r < / K e y > < / a : K e y > < a : V a l u e   i : t y p e = " D i a g r a m D i s p l a y N o d e V i e w S t a t e " > < H e i g h t > 1 5 0 < / H e i g h t > < I s E x p a n d e d > t r u e < / I s E x p a n d e d > < W i d t h > 2 0 0 < / W i d t h > < / a : V a l u e > < / a : K e y V a l u e O f D i a g r a m O b j e c t K e y a n y T y p e z b w N T n L X > < a : K e y V a l u e O f D i a g r a m O b j e c t K e y a n y T y p e z b w N T n L X > < a : K e y > < K e y > T a b l e s \ C a r e w o r k e r A v a i l a b i l i t y \ C o l u m n s \ P r e f e r   E n t r y   h o u r   ( H o u r ) < / K e y > < / a : K e y > < a : V a l u e   i : t y p e = " D i a g r a m D i s p l a y N o d e V i e w S t a t e " > < H e i g h t > 1 5 0 < / H e i g h t > < I s E x p a n d e d > t r u e < / I s E x p a n d e d > < W i d t h > 2 0 0 < / W i d t h > < / a : V a l u e > < / a : K e y V a l u e O f D i a g r a m O b j e c t K e y a n y T y p e z b w N T n L X > < a : K e y V a l u e O f D i a g r a m O b j e c t K e y a n y T y p e z b w N T n L X > < a : K e y > < K e y > T a b l e s \ C a r e w o r k e r A v a i l a b i l i t y \ C o l u m n s \ P r e f e r   E x i t   h o u r   ( H o u r ) < / K e y > < / a : K e y > < a : V a l u e   i : t y p e = " D i a g r a m D i s p l a y N o d e V i e w S t a t e " > < H e i g h t > 1 5 0 < / H e i g h t > < I s E x p a n d e d > t r u e < / I s E x p a n d e d > < W i d t h > 2 0 0 < / W i d t h > < / a : V a l u e > < / a : K e y V a l u e O f D i a g r a m O b j e c t K e y a n y T y p e z b w N T n L X > < a : K e y V a l u e O f D i a g r a m O b j e c t K e y a n y T y p e z b w N T n L X > < a : K e y > < K e y > T a b l e s \ C a r e w o r k e r A v a i l a b i l i t y \ M e a s u r e s \ C o u n t   o f   C a r e w o r k e r   I D < / K e y > < / a : K e y > < a : V a l u e   i : t y p e = " D i a g r a m D i s p l a y N o d e V i e w S t a t e " > < H e i g h t > 1 5 0 < / H e i g h t > < I s E x p a n d e d > t r u e < / I s E x p a n d e d > < W i d t h > 2 0 0 < / W i d t h > < / a : V a l u e > < / a : K e y V a l u e O f D i a g r a m O b j e c t K e y a n y T y p e z b w N T n L X > < a : K e y V a l u e O f D i a g r a m O b j e c t K e y a n y T y p e z b w N T n L X > < a : K e y > < K e y > T a b l e s \ C a r e w o r k e r A v a i l a b i l i t y \ C o u n t   o f   C a r e w o r k e r   I D \ A d d i t i o n a l   I n f o \ I m p l i c i t   M e a s u r e < / K e y > < / a : K e y > < a : V a l u e   i : t y p e = " D i a g r a m D i s p l a y V i e w S t a t e I D i a g r a m T a g A d d i t i o n a l I n f o " / > < / a : K e y V a l u e O f D i a g r a m O b j e c t K e y a n y T y p e z b w N T n L X > < a : K e y V a l u e O f D i a g r a m O b j e c t K e y a n y T y p e z b w N T n L X > < a : K e y > < K e y > T a b l e s \ C a r e w o r k e r A v a i l a b i l i t y \ M e a s u r e s \ C o u n t   o f   P r e f e r   E n t r y   h o u r < / K e y > < / a : K e y > < a : V a l u e   i : t y p e = " D i a g r a m D i s p l a y N o d e V i e w S t a t e " > < H e i g h t > 1 5 0 < / H e i g h t > < I s E x p a n d e d > t r u e < / I s E x p a n d e d > < W i d t h > 2 0 0 < / W i d t h > < / a : V a l u e > < / a : K e y V a l u e O f D i a g r a m O b j e c t K e y a n y T y p e z b w N T n L X > < a : K e y V a l u e O f D i a g r a m O b j e c t K e y a n y T y p e z b w N T n L X > < a : K e y > < K e y > T a b l e s \ C a r e w o r k e r A v a i l a b i l i t y \ C o u n t   o f   P r e f e r   E n t r y   h o u r \ A d d i t i o n a l   I n f o \ I m p l i c i t   M e a s u r e < / K e y > < / a : K e y > < a : V a l u e   i : t y p e = " D i a g r a m D i s p l a y V i e w S t a t e I D i a g r a m T a g A d d i t i o n a l I n f o " / > < / a : K e y V a l u e O f D i a g r a m O b j e c t K e y a n y T y p e z b w N T n L X > < a : K e y V a l u e O f D i a g r a m O b j e c t K e y a n y T y p e z b w N T n L X > < a : K e y > < K e y > T a b l e s \ s g c - c g t - 2 0 2 1 - a r e a s < / K e y > < / a : K e y > < a : V a l u e   i : t y p e = " D i a g r a m D i s p l a y N o d e V i e w S t a t e " > < H e i g h t > 9 3 . 2 0 0 0 0 0 0 0 0 0 0 0 0 4 5 < / H e i g h t > < I s E x p a n d e d > t r u e < / I s E x p a n d e d > < L a y e d O u t > t r u e < / L a y e d O u t > < L e f t > 3 3 6 < / L e f t > < T a b I n d e x > 2 < / T a b I n d e x > < T o p > 1 8 7 . 9 0 0 0 0 0 0 0 0 0 0 0 0 3 < / T o p > < W i d t h > 2 0 0 < / W i d t h > < / a : V a l u e > < / a : K e y V a l u e O f D i a g r a m O b j e c t K e y a n y T y p e z b w N T n L X > < a : K e y V a l u e O f D i a g r a m O b j e c t K e y a n y T y p e z b w N T n L X > < a : K e y > < K e y > T a b l e s \ s g c - c g t - 2 0 2 1 - a r e a s \ C o l u m n s \ S e r v i c e   A r e a ( s )   -   ( C a n a d a   -   O n t a r i o ) < / K e y > < / a : K e y > < a : V a l u e   i : t y p e = " D i a g r a m D i s p l a y N o d e V i e w S t a t e " > < H e i g h t > 1 5 0 < / H e i g h t > < I s E x p a n d e d > t r u e < / I s E x p a n d e d > < W i d t h > 2 0 0 < / W i d t h > < / a : V a l u e > < / a : K e y V a l u e O f D i a g r a m O b j e c t K e y a n y T y p e z b w N T n L X > < a : K e y V a l u e O f D i a g r a m O b j e c t K e y a n y T y p e z b w N T n L X > < a : K e y > < K e y > T a b l e s \ s g c - c g t - 2 0 2 1 - a r e a s \ C o l u m n s \ I D < / K e y > < / a : K e y > < a : V a l u e   i : t y p e = " D i a g r a m D i s p l a y N o d e V i e w S t a t e " > < H e i g h t > 1 5 0 < / H e i g h t > < I s E x p a n d e d > t r u e < / I s E x p a n d e d > < W i d t h > 2 0 0 < / W i d t h > < / a : V a l u e > < / a : K e y V a l u e O f D i a g r a m O b j e c t K e y a n y T y p e z b w N T n L X > < a : K e y V a l u e O f D i a g r a m O b j e c t K e y a n y T y p e z b w N T n L X > < a : K e y > < K e y > T a b l e s \ M o n t h l y _ I n f o < / K e y > < / a : K e y > < a : V a l u e   i : t y p e = " D i a g r a m D i s p l a y N o d e V i e w S t a t e " > < H e i g h t > 4 4 3 . 1 9 9 9 9 9 9 9 9 9 9 9 9 3 < / H e i g h t > < I s E x p a n d e d > t r u e < / I s E x p a n d e d > < L a y e d O u t > t r u e < / L a y e d O u t > < L e f t > 1 1 1 . 5 0 3 8 1 0 5 6 7 6 6 5 8 2 < / L e f t > < T a b I n d e x > 4 < / T a b I n d e x > < T o p > 3 8 7 . 4 0 0 0 0 0 0 0 0 0 0 0 0 3 < / T o p > < W i d t h > 3 5 2 < / W i d t h > < / a : V a l u e > < / a : K e y V a l u e O f D i a g r a m O b j e c t K e y a n y T y p e z b w N T n L X > < a : K e y V a l u e O f D i a g r a m O b j e c t K e y a n y T y p e z b w N T n L X > < a : K e y > < K e y > T a b l e s \ M o n t h l y _ I n f o \ C o l u m n s \ C a r e w o r k e r   I D < / K e y > < / a : K e y > < a : V a l u e   i : t y p e = " D i a g r a m D i s p l a y N o d e V i e w S t a t e " > < H e i g h t > 1 5 0 < / H e i g h t > < I s E x p a n d e d > t r u e < / I s E x p a n d e d > < W i d t h > 2 0 0 < / W i d t h > < / a : V a l u e > < / a : K e y V a l u e O f D i a g r a m O b j e c t K e y a n y T y p e z b w N T n L X > < a : K e y V a l u e O f D i a g r a m O b j e c t K e y a n y T y p e z b w N T n L X > < a : K e y > < K e y > T a b l e s \ M o n t h l y _ I n f o \ C o l u m n s \ Y e a r < / K e y > < / a : K e y > < a : V a l u e   i : t y p e = " D i a g r a m D i s p l a y N o d e V i e w S t a t e " > < H e i g h t > 1 5 0 < / H e i g h t > < I s E x p a n d e d > t r u e < / I s E x p a n d e d > < W i d t h > 2 0 0 < / W i d t h > < / a : V a l u e > < / a : K e y V a l u e O f D i a g r a m O b j e c t K e y a n y T y p e z b w N T n L X > < a : K e y V a l u e O f D i a g r a m O b j e c t K e y a n y T y p e z b w N T n L X > < a : K e y > < K e y > T a b l e s \ M o n t h l y _ I n f o \ C o l u m n s \ M o n t h   N u m < / K e y > < / a : K e y > < a : V a l u e   i : t y p e = " D i a g r a m D i s p l a y N o d e V i e w S t a t e " > < H e i g h t > 1 5 0 < / H e i g h t > < I s E x p a n d e d > t r u e < / I s E x p a n d e d > < W i d t h > 2 0 0 < / W i d t h > < / a : V a l u e > < / a : K e y V a l u e O f D i a g r a m O b j e c t K e y a n y T y p e z b w N T n L X > < a : K e y V a l u e O f D i a g r a m O b j e c t K e y a n y T y p e z b w N T n L X > < a : K e y > < K e y > T a b l e s \ M o n t h l y _ I n f o \ C o l u m n s \ M o n t h < / K e y > < / a : K e y > < a : V a l u e   i : t y p e = " D i a g r a m D i s p l a y N o d e V i e w S t a t e " > < H e i g h t > 1 5 0 < / H e i g h t > < I s E x p a n d e d > t r u e < / I s E x p a n d e d > < W i d t h > 2 0 0 < / W i d t h > < / a : V a l u e > < / a : K e y V a l u e O f D i a g r a m O b j e c t K e y a n y T y p e z b w N T n L X > < a : K e y V a l u e O f D i a g r a m O b j e c t K e y a n y T y p e z b w N T n L X > < a : K e y > < K e y > T a b l e s \ M o n t h l y _ I n f o \ C o l u m n s \ H o u r s   L o g g e d < / K e y > < / a : K e y > < a : V a l u e   i : t y p e = " D i a g r a m D i s p l a y N o d e V i e w S t a t e " > < H e i g h t > 1 5 0 < / H e i g h t > < I s E x p a n d e d > t r u e < / I s E x p a n d e d > < W i d t h > 2 0 0 < / W i d t h > < / a : V a l u e > < / a : K e y V a l u e O f D i a g r a m O b j e c t K e y a n y T y p e z b w N T n L X > < a : K e y V a l u e O f D i a g r a m O b j e c t K e y a n y T y p e z b w N T n L X > < a : K e y > < K e y > T a b l e s \ M o n t h l y _ I n f o \ C o l u m n s \ A v g .   H o u r s   /   V i s i t < / K e y > < / a : K e y > < a : V a l u e   i : t y p e = " D i a g r a m D i s p l a y N o d e V i e w S t a t e " > < H e i g h t > 1 5 0 < / H e i g h t > < I s E x p a n d e d > t r u e < / I s E x p a n d e d > < W i d t h > 2 0 0 < / W i d t h > < / a : V a l u e > < / a : K e y V a l u e O f D i a g r a m O b j e c t K e y a n y T y p e z b w N T n L X > < a : K e y V a l u e O f D i a g r a m O b j e c t K e y a n y T y p e z b w N T n L X > < a : K e y > < K e y > T a b l e s \ M o n t h l y _ I n f o \ C o l u m n s \ V i s i t s < / K e y > < / a : K e y > < a : V a l u e   i : t y p e = " D i a g r a m D i s p l a y N o d e V i e w S t a t e " > < H e i g h t > 1 5 0 < / H e i g h t > < I s E x p a n d e d > t r u e < / I s E x p a n d e d > < W i d t h > 2 0 0 < / W i d t h > < / a : V a l u e > < / a : K e y V a l u e O f D i a g r a m O b j e c t K e y a n y T y p e z b w N T n L X > < a : K e y V a l u e O f D i a g r a m O b j e c t K e y a n y T y p e z b w N T n L X > < a : K e y > < K e y > T a b l e s \ M o n t h l y _ I n f o \ C o l u m n s \ A v g .   H o u r l y   R a t e < / K e y > < / a : K e y > < a : V a l u e   i : t y p e = " D i a g r a m D i s p l a y N o d e V i e w S t a t e " > < H e i g h t > 1 5 0 < / H e i g h t > < I s E x p a n d e d > t r u e < / I s E x p a n d e d > < W i d t h > 2 0 0 < / W i d t h > < / a : V a l u e > < / a : K e y V a l u e O f D i a g r a m O b j e c t K e y a n y T y p e z b w N T n L X > < a : K e y V a l u e O f D i a g r a m O b j e c t K e y a n y T y p e z b w N T n L X > < a : K e y > < K e y > T a b l e s \ M o n t h l y _ I n f o \ C o l u m n s \ R e v e n u e < / K e y > < / a : K e y > < a : V a l u e   i : t y p e = " D i a g r a m D i s p l a y N o d e V i e w S t a t e " > < H e i g h t > 1 5 0 < / H e i g h t > < I s E x p a n d e d > t r u e < / I s E x p a n d e d > < W i d t h > 2 0 0 < / W i d t h > < / a : V a l u e > < / a : K e y V a l u e O f D i a g r a m O b j e c t K e y a n y T y p e z b w N T n L X > < a : K e y V a l u e O f D i a g r a m O b j e c t K e y a n y T y p e z b w N T n L X > < a : K e y > < K e y > T a b l e s \ M o n t h l y _ I n f o \ C o l u m n s \ C o r p .   F e e   R a t e < / K e y > < / a : K e y > < a : V a l u e   i : t y p e = " D i a g r a m D i s p l a y N o d e V i e w S t a t e " > < H e i g h t > 1 5 0 < / H e i g h t > < I s E x p a n d e d > t r u e < / I s E x p a n d e d > < W i d t h > 2 0 0 < / W i d t h > < / a : V a l u e > < / a : K e y V a l u e O f D i a g r a m O b j e c t K e y a n y T y p e z b w N T n L X > < a : K e y V a l u e O f D i a g r a m O b j e c t K e y a n y T y p e z b w N T n L X > < a : K e y > < K e y > T a b l e s \ M o n t h l y _ I n f o \ C o l u m n s \ C a r e   W o r k e r   E a r n i n g s < / K e y > < / a : K e y > < a : V a l u e   i : t y p e = " D i a g r a m D i s p l a y N o d e V i e w S t a t e " > < H e i g h t > 1 5 0 < / H e i g h t > < I s E x p a n d e d > t r u e < / I s E x p a n d e d > < W i d t h > 2 0 0 < / W i d t h > < / a : V a l u e > < / a : K e y V a l u e O f D i a g r a m O b j e c t K e y a n y T y p e z b w N T n L X > < a : K e y V a l u e O f D i a g r a m O b j e c t K e y a n y T y p e z b w N T n L X > < a : K e y > < K e y > T a b l e s \ M o n t h l y _ I n f o \ C o l u m n s \ C o r p .   F e e < / K e y > < / a : K e y > < a : V a l u e   i : t y p e = " D i a g r a m D i s p l a y N o d e V i e w S t a t e " > < H e i g h t > 1 5 0 < / H e i g h t > < I s E x p a n d e d > t r u e < / I s E x p a n d e d > < W i d t h > 2 0 0 < / W i d t h > < / a : V a l u e > < / a : K e y V a l u e O f D i a g r a m O b j e c t K e y a n y T y p e z b w N T n L X > < a : K e y V a l u e O f D i a g r a m O b j e c t K e y a n y T y p e z b w N T n L X > < a : K e y > < K e y > T a b l e s \ M o n t h l y _ I n f o \ C o l u m n s \ M o n t h   ( M o n t h   I n d e x ) < / K e y > < / a : K e y > < a : V a l u e   i : t y p e = " D i a g r a m D i s p l a y N o d e V i e w S t a t e " > < H e i g h t > 1 5 0 < / H e i g h t > < I s E x p a n d e d > t r u e < / I s E x p a n d e d > < W i d t h > 2 0 0 < / W i d t h > < / a : V a l u e > < / a : K e y V a l u e O f D i a g r a m O b j e c t K e y a n y T y p e z b w N T n L X > < a : K e y V a l u e O f D i a g r a m O b j e c t K e y a n y T y p e z b w N T n L X > < a : K e y > < K e y > T a b l e s \ M o n t h l y _ I n f o \ C o l u m n s \ M o n t h   ( M o n t h ) < / K e y > < / a : K e y > < a : V a l u e   i : t y p e = " D i a g r a m D i s p l a y N o d e V i e w S t a t e " > < H e i g h t > 1 5 0 < / H e i g h t > < I s E x p a n d e d > t r u e < / I s E x p a n d e d > < W i d t h > 2 0 0 < / W i d t h > < / a : V a l u e > < / a : K e y V a l u e O f D i a g r a m O b j e c t K e y a n y T y p e z b w N T n L X > < a : K e y V a l u e O f D i a g r a m O b j e c t K e y a n y T y p e z b w N T n L X > < a : K e y > < K e y > T a b l e s \ M o n t h l y _ I n f o \ M e a s u r e s \ T o t a l   C W   E a r n i n g s < / K e y > < / a : K e y > < a : V a l u e   i : t y p e = " D i a g r a m D i s p l a y N o d e V i e w S t a t e " > < H e i g h t > 1 5 0 < / H e i g h t > < I s E x p a n d e d > t r u e < / I s E x p a n d e d > < W i d t h > 2 0 0 < / W i d t h > < / a : V a l u e > < / a : K e y V a l u e O f D i a g r a m O b j e c t K e y a n y T y p e z b w N T n L X > < a : K e y V a l u e O f D i a g r a m O b j e c t K e y a n y T y p e z b w N T n L X > < a : K e y > < K e y > T a b l e s \ M o n t h l y _ I n f o \ M e a s u r e s \ T o t a l   R e v e n u e < / K e y > < / a : K e y > < a : V a l u e   i : t y p e = " D i a g r a m D i s p l a y N o d e V i e w S t a t e " > < H e i g h t > 1 5 0 < / H e i g h t > < I s E x p a n d e d > t r u e < / I s E x p a n d e d > < W i d t h > 2 0 0 < / W i d t h > < / a : V a l u e > < / a : K e y V a l u e O f D i a g r a m O b j e c t K e y a n y T y p e z b w N T n L X > < a : K e y V a l u e O f D i a g r a m O b j e c t K e y a n y T y p e z b w N T n L X > < a : K e y > < K e y > T a b l e s \ M o n t h l y _ I n f o \ M e a s u r e s \ T o t a l   C o r p o r a t i o n   F e e < / K e y > < / a : K e y > < a : V a l u e   i : t y p e = " D i a g r a m D i s p l a y N o d e V i e w S t a t e " > < H e i g h t > 1 5 0 < / H e i g h t > < I s E x p a n d e d > t r u e < / I s E x p a n d e d > < W i d t h > 2 0 0 < / W i d t h > < / a : V a l u e > < / a : K e y V a l u e O f D i a g r a m O b j e c t K e y a n y T y p e z b w N T n L X > < a : K e y V a l u e O f D i a g r a m O b j e c t K e y a n y T y p e z b w N T n L X > < a : K e y > < K e y > T a b l e s \ M o n t h l y _ I n f o \ M e a s u r e s \ S u m   o f   Y e a r < / K e y > < / a : K e y > < a : V a l u e   i : t y p e = " D i a g r a m D i s p l a y N o d e V i e w S t a t e " > < H e i g h t > 1 5 0 < / H e i g h t > < I s E x p a n d e d > t r u e < / I s E x p a n d e d > < W i d t h > 2 0 0 < / W i d t h > < / a : V a l u e > < / a : K e y V a l u e O f D i a g r a m O b j e c t K e y a n y T y p e z b w N T n L X > < a : K e y V a l u e O f D i a g r a m O b j e c t K e y a n y T y p e z b w N T n L X > < a : K e y > < K e y > T a b l e s \ M o n t h l y _ I n f o \ S u m   o f   Y e a r \ A d d i t i o n a l   I n f o \ I m p l i c i t   M e a s u r e < / K e y > < / a : K e y > < a : V a l u e   i : t y p e = " D i a g r a m D i s p l a y V i e w S t a t e I D i a g r a m T a g A d d i t i o n a l I n f o " / > < / a : K e y V a l u e O f D i a g r a m O b j e c t K e y a n y T y p e z b w N T n L X > < a : K e y V a l u e O f D i a g r a m O b j e c t K e y a n y T y p e z b w N T n L X > < a : K e y > < K e y > T a b l e s \ M o n t h l y _ I n f o \ M e a s u r e s \ S u m   o f   A v g .   H o u r s   /   V i s i t < / K e y > < / a : K e y > < a : V a l u e   i : t y p e = " D i a g r a m D i s p l a y N o d e V i e w S t a t e " > < H e i g h t > 1 5 0 < / H e i g h t > < I s E x p a n d e d > t r u e < / I s E x p a n d e d > < W i d t h > 2 0 0 < / W i d t h > < / a : V a l u e > < / a : K e y V a l u e O f D i a g r a m O b j e c t K e y a n y T y p e z b w N T n L X > < a : K e y V a l u e O f D i a g r a m O b j e c t K e y a n y T y p e z b w N T n L X > < a : K e y > < K e y > T a b l e s \ M o n t h l y _ I n f o \ S u m   o f   A v g .   H o u r s   /   V i s i t \ A d d i t i o n a l   I n f o \ I m p l i c i t   M e a s u r e < / K e y > < / a : K e y > < a : V a l u e   i : t y p e = " D i a g r a m D i s p l a y V i e w S t a t e I D i a g r a m T a g A d d i t i o n a l I n f o " / > < / a : K e y V a l u e O f D i a g r a m O b j e c t K e y a n y T y p e z b w N T n L X > < a : K e y V a l u e O f D i a g r a m O b j e c t K e y a n y T y p e z b w N T n L X > < a : K e y > < K e y > T a b l e s \ M o n t h l y _ I n f o \ M e a s u r e s \ S u m   o f   R e v e n u e < / K e y > < / a : K e y > < a : V a l u e   i : t y p e = " D i a g r a m D i s p l a y N o d e V i e w S t a t e " > < H e i g h t > 1 5 0 < / H e i g h t > < I s E x p a n d e d > t r u e < / I s E x p a n d e d > < W i d t h > 2 0 0 < / W i d t h > < / a : V a l u e > < / a : K e y V a l u e O f D i a g r a m O b j e c t K e y a n y T y p e z b w N T n L X > < a : K e y V a l u e O f D i a g r a m O b j e c t K e y a n y T y p e z b w N T n L X > < a : K e y > < K e y > T a b l e s \ M o n t h l y _ I n f o \ S u m   o f   R e v e n u e \ A d d i t i o n a l   I n f o \ I m p l i c i t   M e a s u r e < / K e y > < / a : K e y > < a : V a l u e   i : t y p e = " D i a g r a m D i s p l a y V i e w S t a t e I D i a g r a m T a g A d d i t i o n a l I n f o " / > < / a : K e y V a l u e O f D i a g r a m O b j e c t K e y a n y T y p e z b w N T n L X > < a : K e y V a l u e O f D i a g r a m O b j e c t K e y a n y T y p e z b w N T n L X > < a : K e y > < K e y > T a b l e s \ M o n t h l y _ I n f o \ M e a s u r e s \ S u m   o f   H o u r s   L o g g e d < / K e y > < / a : K e y > < a : V a l u e   i : t y p e = " D i a g r a m D i s p l a y N o d e V i e w S t a t e " > < H e i g h t > 1 5 0 < / H e i g h t > < I s E x p a n d e d > t r u e < / I s E x p a n d e d > < W i d t h > 2 0 0 < / W i d t h > < / a : V a l u e > < / a : K e y V a l u e O f D i a g r a m O b j e c t K e y a n y T y p e z b w N T n L X > < a : K e y V a l u e O f D i a g r a m O b j e c t K e y a n y T y p e z b w N T n L X > < a : K e y > < K e y > T a b l e s \ M o n t h l y _ I n f o \ S u m   o f   H o u r s   L o g g e d \ A d d i t i o n a l   I n f o \ I m p l i c i t   M e a s u r e < / K e y > < / a : K e y > < a : V a l u e   i : t y p e = " D i a g r a m D i s p l a y V i e w S t a t e I D i a g r a m T a g A d d i t i o n a l I n f o " / > < / a : K e y V a l u e O f D i a g r a m O b j e c t K e y a n y T y p e z b w N T n L X > < a : K e y V a l u e O f D i a g r a m O b j e c t K e y a n y T y p e z b w N T n L X > < a : K e y > < K e y > T a b l e s \ M o n t h l y _ I n f o \ M e a s u r e s \ S u m   o f   A v g .   H o u r l y   R a t e < / K e y > < / a : K e y > < a : V a l u e   i : t y p e = " D i a g r a m D i s p l a y N o d e V i e w S t a t e " > < H e i g h t > 1 5 0 < / H e i g h t > < I s E x p a n d e d > t r u e < / I s E x p a n d e d > < W i d t h > 2 0 0 < / W i d t h > < / a : V a l u e > < / a : K e y V a l u e O f D i a g r a m O b j e c t K e y a n y T y p e z b w N T n L X > < a : K e y V a l u e O f D i a g r a m O b j e c t K e y a n y T y p e z b w N T n L X > < a : K e y > < K e y > T a b l e s \ M o n t h l y _ I n f o \ S u m   o f   A v g .   H o u r l y   R a t e \ A d d i t i o n a l   I n f o \ I m p l i c i t   M e a s u r e < / K e y > < / a : K e y > < a : V a l u e   i : t y p e = " D i a g r a m D i s p l a y V i e w S t a t e I D i a g r a m T a g A d d i t i o n a l I n f o " / > < / a : K e y V a l u e O f D i a g r a m O b j e c t K e y a n y T y p e z b w N T n L X > < a : K e y V a l u e O f D i a g r a m O b j e c t K e y a n y T y p e z b w N T n L X > < a : K e y > < K e y > T a b l e s \ M o n t h l y _ I n f o \ M e a s u r e s \ S u m   o f   V i s i t s < / K e y > < / a : K e y > < a : V a l u e   i : t y p e = " D i a g r a m D i s p l a y N o d e V i e w S t a t e " > < H e i g h t > 1 5 0 < / H e i g h t > < I s E x p a n d e d > t r u e < / I s E x p a n d e d > < W i d t h > 2 0 0 < / W i d t h > < / a : V a l u e > < / a : K e y V a l u e O f D i a g r a m O b j e c t K e y a n y T y p e z b w N T n L X > < a : K e y V a l u e O f D i a g r a m O b j e c t K e y a n y T y p e z b w N T n L X > < a : K e y > < K e y > T a b l e s \ M o n t h l y _ I n f o \ S u m   o f   V i s i t s \ A d d i t i o n a l   I n f o \ I m p l i c i t   M e a s u r e < / K e y > < / a : K e y > < a : V a l u e   i : t y p e = " D i a g r a m D i s p l a y V i e w S t a t e I D i a g r a m T a g A d d i t i o n a l I n f o " / > < / a : K e y V a l u e O f D i a g r a m O b j e c t K e y a n y T y p e z b w N T n L X > < a : K e y V a l u e O f D i a g r a m O b j e c t K e y a n y T y p e z b w N T n L X > < a : K e y > < K e y > T a b l e s \ M o n t h l y _ I n f o \ M e a s u r e s \ S u m   o f   C o r p .   F e e   R a t e < / K e y > < / a : K e y > < a : V a l u e   i : t y p e = " D i a g r a m D i s p l a y N o d e V i e w S t a t e " > < H e i g h t > 1 5 0 < / H e i g h t > < I s E x p a n d e d > t r u e < / I s E x p a n d e d > < W i d t h > 2 0 0 < / W i d t h > < / a : V a l u e > < / a : K e y V a l u e O f D i a g r a m O b j e c t K e y a n y T y p e z b w N T n L X > < a : K e y V a l u e O f D i a g r a m O b j e c t K e y a n y T y p e z b w N T n L X > < a : K e y > < K e y > T a b l e s \ M o n t h l y _ I n f o \ S u m   o f   C o r p .   F e e   R a t e \ A d d i t i o n a l   I n f o \ I m p l i c i t   M e a s u r e < / K e y > < / a : K e y > < a : V a l u e   i : t y p e = " D i a g r a m D i s p l a y V i e w S t a t e I D i a g r a m T a g A d d i t i o n a l I n f o " / > < / a : K e y V a l u e O f D i a g r a m O b j e c t K e y a n y T y p e z b w N T n L X > < a : K e y V a l u e O f D i a g r a m O b j e c t K e y a n y T y p e z b w N T n L X > < a : K e y > < K e y > T a b l e s \ M o n t h l y _ I n f o \ M e a s u r e s \ S u m   o f   C a r e   W o r k e r   E a r n i n g s < / K e y > < / a : K e y > < a : V a l u e   i : t y p e = " D i a g r a m D i s p l a y N o d e V i e w S t a t e " > < H e i g h t > 1 5 0 < / H e i g h t > < I s E x p a n d e d > t r u e < / I s E x p a n d e d > < W i d t h > 2 0 0 < / W i d t h > < / a : V a l u e > < / a : K e y V a l u e O f D i a g r a m O b j e c t K e y a n y T y p e z b w N T n L X > < a : K e y V a l u e O f D i a g r a m O b j e c t K e y a n y T y p e z b w N T n L X > < a : K e y > < K e y > T a b l e s \ M o n t h l y _ I n f o \ S u m   o f   C a r e   W o r k e r   E a r n i n g s \ A d d i t i o n a l   I n f o \ I m p l i c i t   M e a s u r e < / K e y > < / a : K e y > < a : V a l u e   i : t y p e = " D i a g r a m D i s p l a y V i e w S t a t e I D i a g r a m T a g A d d i t i o n a l I n f o " / > < / a : K e y V a l u e O f D i a g r a m O b j e c t K e y a n y T y p e z b w N T n L X > < a : K e y V a l u e O f D i a g r a m O b j e c t K e y a n y T y p e z b w N T n L X > < a : K e y > < K e y > T a b l e s \ M o n t h l y _ I n f o \ M e a s u r e s \ S u m   o f   C o r p .   F e e < / K e y > < / a : K e y > < a : V a l u e   i : t y p e = " D i a g r a m D i s p l a y N o d e V i e w S t a t e " > < H e i g h t > 1 5 0 < / H e i g h t > < I s E x p a n d e d > t r u e < / I s E x p a n d e d > < W i d t h > 2 0 0 < / W i d t h > < / a : V a l u e > < / a : K e y V a l u e O f D i a g r a m O b j e c t K e y a n y T y p e z b w N T n L X > < a : K e y V a l u e O f D i a g r a m O b j e c t K e y a n y T y p e z b w N T n L X > < a : K e y > < K e y > T a b l e s \ M o n t h l y _ I n f o \ S u m   o f   C o r p .   F e e \ A d d i t i o n a l   I n f o \ I m p l i c i t   M e a s u r e < / K e y > < / a : K e y > < a : V a l u e   i : t y p e = " D i a g r a m D i s p l a y V i e w S t a t e I D i a g r a m T a g A d d i t i o n a l I n f o " / > < / a : K e y V a l u e O f D i a g r a m O b j e c t K e y a n y T y p e z b w N T n L X > < a : K e y V a l u e O f D i a g r a m O b j e c t K e y a n y T y p e z b w N T n L X > < a : K e y > < K e y > T a b l e s \ M o n t h l y _ I n f o \ M e a s u r e s \ C o u n t   o f   C a r e w o r k e r   I D   3 < / K e y > < / a : K e y > < a : V a l u e   i : t y p e = " D i a g r a m D i s p l a y N o d e V i e w S t a t e " > < H e i g h t > 1 5 0 < / H e i g h t > < I s E x p a n d e d > t r u e < / I s E x p a n d e d > < W i d t h > 2 0 0 < / W i d t h > < / a : V a l u e > < / a : K e y V a l u e O f D i a g r a m O b j e c t K e y a n y T y p e z b w N T n L X > < a : K e y V a l u e O f D i a g r a m O b j e c t K e y a n y T y p e z b w N T n L X > < a : K e y > < K e y > T a b l e s \ M o n t h l y _ I n f o \ C o u n t   o f   C a r e w o r k e r   I D   3 \ A d d i t i o n a l   I n f o \ I m p l i c i t   M e a s u r e < / K e y > < / a : K e y > < a : V a l u e   i : t y p e = " D i a g r a m D i s p l a y V i e w S t a t e I D i a g r a m T a g A d d i t i o n a l I n f o " / > < / a : K e y V a l u e O f D i a g r a m O b j e c t K e y a n y T y p e z b w N T n L X > < a : K e y V a l u e O f D i a g r a m O b j e c t K e y a n y T y p e z b w N T n L X > < a : K e y > < K e y > R e l a t i o n s h i p s \ & l t ; T a b l e s \ C a r e w o r k e r _ P r o f i l e \ C o l u m n s \ A r e a   ( S G C ) & g t ; - & l t ; T a b l e s \ s g c - c g t - 2 0 2 1 - a r e a s \ C o l u m n s \ I D & g t ; < / K e y > < / a : K e y > < a : V a l u e   i : t y p e = " D i a g r a m D i s p l a y L i n k V i e w S t a t e " > < A u t o m a t i o n P r o p e r t y H e l p e r T e x t > E n d   p o i n t   1 :   ( 2 1 6 , 1 4 1 . 2 ) .   E n d   p o i n t   2 :   ( 3 2 0 , 2 3 4 . 5 )   < / A u t o m a t i o n P r o p e r t y H e l p e r T e x t > < L a y e d O u t > t r u e < / L a y e d O u t > < P o i n t s   x m l n s : b = " h t t p : / / s c h e m a s . d a t a c o n t r a c t . o r g / 2 0 0 4 / 0 7 / S y s t e m . W i n d o w s " > < b : P o i n t > < b : _ x > 2 1 6 < / b : _ x > < b : _ y > 1 4 1 . 2 < / b : _ y > < / b : P o i n t > < b : P o i n t > < b : _ x > 2 6 6 < / b : _ x > < b : _ y > 1 4 1 . 2 < / b : _ y > < / b : P o i n t > < b : P o i n t > < b : _ x > 2 6 8 < / b : _ x > < b : _ y > 1 4 3 . 2 < / b : _ y > < / b : P o i n t > < b : P o i n t > < b : _ x > 2 6 8 < / b : _ x > < b : _ y > 2 3 2 . 5 < / b : _ y > < / b : P o i n t > < b : P o i n t > < b : _ x > 2 7 0 < / b : _ x > < b : _ y > 2 3 4 . 5 < / b : _ y > < / b : P o i n t > < b : P o i n t > < b : _ x > 3 1 9 . 9 9 9 9 9 9 9 9 9 9 9 9 8 9 < / b : _ x > < b : _ y > 2 3 4 . 5 < / b : _ y > < / b : P o i n t > < / P o i n t s > < / a : V a l u e > < / a : K e y V a l u e O f D i a g r a m O b j e c t K e y a n y T y p e z b w N T n L X > < a : K e y V a l u e O f D i a g r a m O b j e c t K e y a n y T y p e z b w N T n L X > < a : K e y > < K e y > R e l a t i o n s h i p s \ & l t ; T a b l e s \ C a r e w o r k e r _ P r o f i l e \ C o l u m n s \ A r e a   ( S G C ) & g t ; - & l t ; T a b l e s \ s g c - c g t - 2 0 2 1 - a r e a s \ C o l u m n s \ I D & g t ; \ F K < / K e y > < / a : K e y > < a : V a l u e   i : t y p e = " D i a g r a m D i s p l a y L i n k E n d p o i n t V i e w S t a t e " > < H e i g h t > 1 6 < / H e i g h t > < L a b e l L o c a t i o n   x m l n s : b = " h t t p : / / s c h e m a s . d a t a c o n t r a c t . o r g / 2 0 0 4 / 0 7 / S y s t e m . W i n d o w s " > < b : _ x > 2 0 0 < / b : _ x > < b : _ y > 1 3 3 . 2 < / b : _ y > < / L a b e l L o c a t i o n > < L o c a t i o n   x m l n s : b = " h t t p : / / s c h e m a s . d a t a c o n t r a c t . o r g / 2 0 0 4 / 0 7 / S y s t e m . W i n d o w s " > < b : _ x > 2 0 0 . 0 0 0 0 0 0 0 0 0 0 0 0 0 3 < / b : _ x > < b : _ y > 1 4 1 . 2 < / b : _ y > < / L o c a t i o n > < S h a p e R o t a t e A n g l e > 3 6 0 < / S h a p e R o t a t e A n g l e > < W i d t h > 1 6 < / W i d t h > < / a : V a l u e > < / a : K e y V a l u e O f D i a g r a m O b j e c t K e y a n y T y p e z b w N T n L X > < a : K e y V a l u e O f D i a g r a m O b j e c t K e y a n y T y p e z b w N T n L X > < a : K e y > < K e y > R e l a t i o n s h i p s \ & l t ; T a b l e s \ C a r e w o r k e r _ P r o f i l e \ C o l u m n s \ A r e a   ( S G C ) & g t ; - & l t ; T a b l e s \ s g c - c g t - 2 0 2 1 - a r e a s \ C o l u m n s \ I D & g t ; \ P K < / K e y > < / a : K e y > < a : V a l u e   i : t y p e = " D i a g r a m D i s p l a y L i n k E n d p o i n t V i e w S t a t e " > < H e i g h t > 1 6 < / H e i g h t > < L a b e l L o c a t i o n   x m l n s : b = " h t t p : / / s c h e m a s . d a t a c o n t r a c t . o r g / 2 0 0 4 / 0 7 / S y s t e m . W i n d o w s " > < b : _ x > 3 1 9 . 9 9 9 9 9 9 9 9 9 9 9 9 8 9 < / b : _ x > < b : _ y > 2 2 6 . 5 < / b : _ y > < / L a b e l L o c a t i o n > < L o c a t i o n   x m l n s : b = " h t t p : / / s c h e m a s . d a t a c o n t r a c t . o r g / 2 0 0 4 / 0 7 / S y s t e m . W i n d o w s " > < b : _ x > 3 3 5 . 9 9 9 9 9 9 9 9 9 9 9 9 8 9 < / b : _ x > < b : _ y > 2 3 4 . 5 < / b : _ y > < / L o c a t i o n > < S h a p e R o t a t e A n g l e > 1 8 0 < / S h a p e R o t a t e A n g l e > < W i d t h > 1 6 < / W i d t h > < / a : V a l u e > < / a : K e y V a l u e O f D i a g r a m O b j e c t K e y a n y T y p e z b w N T n L X > < a : K e y V a l u e O f D i a g r a m O b j e c t K e y a n y T y p e z b w N T n L X > < a : K e y > < K e y > R e l a t i o n s h i p s \ & l t ; T a b l e s \ C a r e w o r k e r _ P r o f i l e \ C o l u m n s \ A r e a   ( S G C ) & g t ; - & l t ; T a b l e s \ s g c - c g t - 2 0 2 1 - a r e a s \ C o l u m n s \ I D & g t ; \ C r o s s F i l t e r < / K e y > < / a : K e y > < a : V a l u e   i : t y p e = " D i a g r a m D i s p l a y L i n k C r o s s F i l t e r V i e w S t a t e " > < P o i n t s   x m l n s : b = " h t t p : / / s c h e m a s . d a t a c o n t r a c t . o r g / 2 0 0 4 / 0 7 / S y s t e m . W i n d o w s " > < b : P o i n t > < b : _ x > 2 1 6 < / b : _ x > < b : _ y > 1 4 1 . 2 < / b : _ y > < / b : P o i n t > < b : P o i n t > < b : _ x > 2 6 6 < / b : _ x > < b : _ y > 1 4 1 . 2 < / b : _ y > < / b : P o i n t > < b : P o i n t > < b : _ x > 2 6 8 < / b : _ x > < b : _ y > 1 4 3 . 2 < / b : _ y > < / b : P o i n t > < b : P o i n t > < b : _ x > 2 6 8 < / b : _ x > < b : _ y > 2 3 2 . 5 < / b : _ y > < / b : P o i n t > < b : P o i n t > < b : _ x > 2 7 0 < / b : _ x > < b : _ y > 2 3 4 . 5 < / b : _ y > < / b : P o i n t > < b : P o i n t > < b : _ x > 3 1 9 . 9 9 9 9 9 9 9 9 9 9 9 9 8 9 < / b : _ x > < b : _ y > 2 3 4 . 5 < / b : _ y > < / b : P o i n t > < / P o i n t s > < / a : V a l u e > < / a : K e y V a l u e O f D i a g r a m O b j e c t K e y a n y T y p e z b w N T n L X > < a : K e y V a l u e O f D i a g r a m O b j e c t K e y a n y T y p e z b w N T n L X > < a : K e y > < K e y > R e l a t i o n s h i p s \ & l t ; T a b l e s \ M o n t h l y _ I n f o \ C o l u m n s \ C a r e w o r k e r   I D & g t ; - & l t ; T a b l e s \ C a r e w o r k e r _ P r o f i l e \ C o l u m n s \ C a r e w o r k e r   I D & g t ; < / K e y > < / a : K e y > < a : V a l u e   i : t y p e = " D i a g r a m D i s p l a y L i n k V i e w S t a t e " > < A u t o m a t i o n P r o p e r t y H e l p e r T e x t > E n d   p o i n t   1 :   ( 2 8 7 . 5 0 3 8 1 1 , 3 7 1 . 4 ) .   E n d   p o i n t   2 :   ( 9 0 , 2 7 6 . 2 )   < / A u t o m a t i o n P r o p e r t y H e l p e r T e x t > < L a y e d O u t > t r u e < / L a y e d O u t > < P o i n t s   x m l n s : b = " h t t p : / / s c h e m a s . d a t a c o n t r a c t . o r g / 2 0 0 4 / 0 7 / S y s t e m . W i n d o w s " > < b : P o i n t > < b : _ x > 2 8 7 . 5 0 3 8 1 1 0 0 0 0 0 0 0 4 < / b : _ x > < b : _ y > 3 7 1 . 4 0 0 0 0 0 0 0 0 0 0 0 0 9 < / b : _ y > < / b : P o i n t > < b : P o i n t > < b : _ x > 2 8 7 . 5 0 3 8 1 1 < / b : _ x > < b : _ y > 3 2 6 . 0 2 5 < / b : _ y > < / b : P o i n t > < b : P o i n t > < b : _ x > 2 8 5 . 5 0 3 8 1 1 < / b : _ x > < b : _ y > 3 2 4 . 0 2 5 < / b : _ y > < / b : P o i n t > < b : P o i n t > < b : _ x > 9 2 < / b : _ x > < b : _ y > 3 2 4 . 0 2 5 < / b : _ y > < / b : P o i n t > < b : P o i n t > < b : _ x > 9 0 < / b : _ x > < b : _ y > 3 2 2 . 0 2 5 < / b : _ y > < / b : P o i n t > < b : P o i n t > < b : _ x > 9 0 < / b : _ x > < b : _ y > 2 7 6 . 1 9 9 9 9 9 9 9 9 9 9 9 9 3 < / b : _ y > < / b : P o i n t > < / P o i n t s > < / a : V a l u e > < / a : K e y V a l u e O f D i a g r a m O b j e c t K e y a n y T y p e z b w N T n L X > < a : K e y V a l u e O f D i a g r a m O b j e c t K e y a n y T y p e z b w N T n L X > < a : K e y > < K e y > R e l a t i o n s h i p s \ & l t ; T a b l e s \ M o n t h l y _ I n f o \ C o l u m n s \ C a r e w o r k e r   I D & g t ; - & l t ; T a b l e s \ C a r e w o r k e r _ P r o f i l e \ C o l u m n s \ C a r e w o r k e r   I D & g t ; \ F K < / K e y > < / a : K e y > < a : V a l u e   i : t y p e = " D i a g r a m D i s p l a y L i n k E n d p o i n t V i e w S t a t e " > < H e i g h t > 1 6 < / H e i g h t > < L a b e l L o c a t i o n   x m l n s : b = " h t t p : / / s c h e m a s . d a t a c o n t r a c t . o r g / 2 0 0 4 / 0 7 / S y s t e m . W i n d o w s " > < b : _ x > 2 7 9 . 5 0 3 8 1 1 0 0 0 0 0 0 0 4 < / b : _ x > < b : _ y > 3 7 1 . 4 0 0 0 0 0 0 0 0 0 0 0 0 9 < / b : _ y > < / L a b e l L o c a t i o n > < L o c a t i o n   x m l n s : b = " h t t p : / / s c h e m a s . d a t a c o n t r a c t . o r g / 2 0 0 4 / 0 7 / S y s t e m . W i n d o w s " > < b : _ x > 2 8 7 . 5 0 3 8 1 1 < / b : _ x > < b : _ y > 3 8 7 . 4 0 0 0 0 0 0 0 0 0 0 0 0 9 < / b : _ y > < / L o c a t i o n > < S h a p e R o t a t e A n g l e > 2 7 0 . 0 0 0 0 0 0 0 0 0 0 0 0 2 3 < / S h a p e R o t a t e A n g l e > < W i d t h > 1 6 < / W i d t h > < / a : V a l u e > < / a : K e y V a l u e O f D i a g r a m O b j e c t K e y a n y T y p e z b w N T n L X > < a : K e y V a l u e O f D i a g r a m O b j e c t K e y a n y T y p e z b w N T n L X > < a : K e y > < K e y > R e l a t i o n s h i p s \ & l t ; T a b l e s \ M o n t h l y _ I n f o \ C o l u m n s \ C a r e w o r k e r   I D & g t ; - & l t ; T a b l e s \ C a r e w o r k e r _ P r o f i l e \ C o l u m n s \ C a r e w o r k e r   I D & g t ; \ P K < / K e y > < / a : K e y > < a : V a l u e   i : t y p e = " D i a g r a m D i s p l a y L i n k E n d p o i n t V i e w S t a t e " > < H e i g h t > 1 6 < / H e i g h t > < L a b e l L o c a t i o n   x m l n s : b = " h t t p : / / s c h e m a s . d a t a c o n t r a c t . o r g / 2 0 0 4 / 0 7 / S y s t e m . W i n d o w s " > < b : _ x > 8 2 < / b : _ x > < b : _ y > 2 6 0 . 1 9 9 9 9 9 9 9 9 9 9 9 9 3 < / b : _ y > < / L a b e l L o c a t i o n > < L o c a t i o n   x m l n s : b = " h t t p : / / s c h e m a s . d a t a c o n t r a c t . o r g / 2 0 0 4 / 0 7 / S y s t e m . W i n d o w s " > < b : _ x > 9 0 < / b : _ x > < b : _ y > 2 6 0 . 1 9 9 9 9 9 9 9 9 9 9 9 9 3 < / b : _ y > < / L o c a t i o n > < S h a p e R o t a t e A n g l e > 9 0 < / S h a p e R o t a t e A n g l e > < W i d t h > 1 6 < / W i d t h > < / a : V a l u e > < / a : K e y V a l u e O f D i a g r a m O b j e c t K e y a n y T y p e z b w N T n L X > < a : K e y V a l u e O f D i a g r a m O b j e c t K e y a n y T y p e z b w N T n L X > < a : K e y > < K e y > R e l a t i o n s h i p s \ & l t ; T a b l e s \ M o n t h l y _ I n f o \ C o l u m n s \ C a r e w o r k e r   I D & g t ; - & l t ; T a b l e s \ C a r e w o r k e r _ P r o f i l e \ C o l u m n s \ C a r e w o r k e r   I D & g t ; \ C r o s s F i l t e r < / K e y > < / a : K e y > < a : V a l u e   i : t y p e = " D i a g r a m D i s p l a y L i n k C r o s s F i l t e r V i e w S t a t e " > < P o i n t s   x m l n s : b = " h t t p : / / s c h e m a s . d a t a c o n t r a c t . o r g / 2 0 0 4 / 0 7 / S y s t e m . W i n d o w s " > < b : P o i n t > < b : _ x > 2 8 7 . 5 0 3 8 1 1 0 0 0 0 0 0 0 4 < / b : _ x > < b : _ y > 3 7 1 . 4 0 0 0 0 0 0 0 0 0 0 0 0 9 < / b : _ y > < / b : P o i n t > < b : P o i n t > < b : _ x > 2 8 7 . 5 0 3 8 1 1 < / b : _ x > < b : _ y > 3 2 6 . 0 2 5 < / b : _ y > < / b : P o i n t > < b : P o i n t > < b : _ x > 2 8 5 . 5 0 3 8 1 1 < / b : _ x > < b : _ y > 3 2 4 . 0 2 5 < / b : _ y > < / b : P o i n t > < b : P o i n t > < b : _ x > 9 2 < / b : _ x > < b : _ y > 3 2 4 . 0 2 5 < / b : _ y > < / b : P o i n t > < b : P o i n t > < b : _ x > 9 0 < / b : _ x > < b : _ y > 3 2 2 . 0 2 5 < / b : _ y > < / b : P o i n t > < b : P o i n t > < b : _ x > 9 0 < / b : _ x > < b : _ y > 2 7 6 . 1 9 9 9 9 9 9 9 9 9 9 9 9 3 < / b : _ y > < / b : P o i n t > < / P o i n t s > < / a : V a l u e > < / a : K e y V a l u e O f D i a g r a m O b j e c t K e y a n y T y p e z b w N T n L X > < a : K e y V a l u e O f D i a g r a m O b j e c t K e y a n y T y p e z b w N T n L X > < a : K e y > < K e y > R e l a t i o n s h i p s \ & l t ; T a b l e s \ M o n t h l y _ I n f o \ C o l u m n s \ M o n t h & g t ; - & l t ; T a b l e s \ R o l l i i n g _ C a l e n d a r \ C o l u m n s \ D a t e & g t ; < / K e y > < / a : K e y > < a : V a l u e   i : t y p e = " D i a g r a m D i s p l a y L i n k V i e w S t a t e " > < A u t o m a t i o n P r o p e r t y H e l p e r T e x t > E n d   p o i n t   1 :   ( 4 7 9 . 5 0 3 8 1 0 5 6 7 6 6 6 , 6 0 9 ) .   E n d   p o i n t   2 :   ( 5 4 2 . 3 0 3 8 1 0 5 6 7 6 6 6 , 6 8 5 )   < / A u t o m a t i o n P r o p e r t y H e l p e r T e x t > < L a y e d O u t > t r u e < / L a y e d O u t > < P o i n t s   x m l n s : b = " h t t p : / / s c h e m a s . d a t a c o n t r a c t . o r g / 2 0 0 4 / 0 7 / S y s t e m . W i n d o w s " > < b : P o i n t > < b : _ x > 4 7 9 . 5 0 3 8 1 0 5 6 7 6 6 5 8 2 < / b : _ x > < b : _ y > 6 0 9 < / b : _ y > < / b : P o i n t > < b : P o i n t > < b : _ x > 5 0 8 . 9 0 3 8 1 1 < / b : _ x > < b : _ y > 6 0 9 < / b : _ y > < / b : P o i n t > < b : P o i n t > < b : _ x > 5 1 0 . 9 0 3 8 1 1 < / b : _ x > < b : _ y > 6 1 1 < / b : _ y > < / b : P o i n t > < b : P o i n t > < b : _ x > 5 1 0 . 9 0 3 8 1 1 < / b : _ x > < b : _ y > 6 8 3 < / b : _ y > < / b : P o i n t > < b : P o i n t > < b : _ x > 5 1 2 . 9 0 3 8 1 1 < / b : _ x > < b : _ y > 6 8 5 < / b : _ y > < / b : P o i n t > < b : P o i n t > < b : _ x > 5 4 2 . 3 0 3 8 1 0 5 6 7 6 6 5 7 8 < / b : _ x > < b : _ y > 6 8 5 < / b : _ y > < / b : P o i n t > < / P o i n t s > < / a : V a l u e > < / a : K e y V a l u e O f D i a g r a m O b j e c t K e y a n y T y p e z b w N T n L X > < a : K e y V a l u e O f D i a g r a m O b j e c t K e y a n y T y p e z b w N T n L X > < a : K e y > < K e y > R e l a t i o n s h i p s \ & l t ; T a b l e s \ M o n t h l y _ I n f o \ C o l u m n s \ M o n t h & g t ; - & l t ; T a b l e s \ R o l l i i n g _ C a l e n d a r \ C o l u m n s \ D a t e & g t ; \ F K < / K e y > < / a : K e y > < a : V a l u e   i : t y p e = " D i a g r a m D i s p l a y L i n k E n d p o i n t V i e w S t a t e " > < H e i g h t > 1 6 < / H e i g h t > < L a b e l L o c a t i o n   x m l n s : b = " h t t p : / / s c h e m a s . d a t a c o n t r a c t . o r g / 2 0 0 4 / 0 7 / S y s t e m . W i n d o w s " > < b : _ x > 4 6 3 . 5 0 3 8 1 0 5 6 7 6 6 5 8 2 < / b : _ x > < b : _ y > 6 0 1 < / b : _ y > < / L a b e l L o c a t i o n > < L o c a t i o n   x m l n s : b = " h t t p : / / s c h e m a s . d a t a c o n t r a c t . o r g / 2 0 0 4 / 0 7 / S y s t e m . W i n d o w s " > < b : _ x > 4 6 3 . 5 0 3 8 1 0 5 6 7 6 6 5 8 2 < / b : _ x > < b : _ y > 6 0 9 < / b : _ y > < / L o c a t i o n > < S h a p e R o t a t e A n g l e > 3 6 0 < / S h a p e R o t a t e A n g l e > < W i d t h > 1 6 < / W i d t h > < / a : V a l u e > < / a : K e y V a l u e O f D i a g r a m O b j e c t K e y a n y T y p e z b w N T n L X > < a : K e y V a l u e O f D i a g r a m O b j e c t K e y a n y T y p e z b w N T n L X > < a : K e y > < K e y > R e l a t i o n s h i p s \ & l t ; T a b l e s \ M o n t h l y _ I n f o \ C o l u m n s \ M o n t h & g t ; - & l t ; T a b l e s \ R o l l i i n g _ C a l e n d a r \ C o l u m n s \ D a t e & g t ; \ P K < / K e y > < / a : K e y > < a : V a l u e   i : t y p e = " D i a g r a m D i s p l a y L i n k E n d p o i n t V i e w S t a t e " > < H e i g h t > 1 6 < / H e i g h t > < L a b e l L o c a t i o n   x m l n s : b = " h t t p : / / s c h e m a s . d a t a c o n t r a c t . o r g / 2 0 0 4 / 0 7 / S y s t e m . W i n d o w s " > < b : _ x > 5 4 2 . 3 0 3 8 1 0 5 6 7 6 6 5 7 8 < / b : _ x > < b : _ y > 6 7 7 < / b : _ y > < / L a b e l L o c a t i o n > < L o c a t i o n   x m l n s : b = " h t t p : / / s c h e m a s . d a t a c o n t r a c t . o r g / 2 0 0 4 / 0 7 / S y s t e m . W i n d o w s " > < b : _ x > 5 5 8 . 3 0 3 8 1 0 5 6 7 6 6 5 7 8 < / b : _ x > < b : _ y > 6 8 5 < / b : _ y > < / L o c a t i o n > < S h a p e R o t a t e A n g l e > 1 8 0 < / S h a p e R o t a t e A n g l e > < W i d t h > 1 6 < / W i d t h > < / a : V a l u e > < / a : K e y V a l u e O f D i a g r a m O b j e c t K e y a n y T y p e z b w N T n L X > < a : K e y V a l u e O f D i a g r a m O b j e c t K e y a n y T y p e z b w N T n L X > < a : K e y > < K e y > R e l a t i o n s h i p s \ & l t ; T a b l e s \ M o n t h l y _ I n f o \ C o l u m n s \ M o n t h & g t ; - & l t ; T a b l e s \ R o l l i i n g _ C a l e n d a r \ C o l u m n s \ D a t e & g t ; \ C r o s s F i l t e r < / K e y > < / a : K e y > < a : V a l u e   i : t y p e = " D i a g r a m D i s p l a y L i n k C r o s s F i l t e r V i e w S t a t e " > < P o i n t s   x m l n s : b = " h t t p : / / s c h e m a s . d a t a c o n t r a c t . o r g / 2 0 0 4 / 0 7 / S y s t e m . W i n d o w s " > < b : P o i n t > < b : _ x > 4 7 9 . 5 0 3 8 1 0 5 6 7 6 6 5 8 2 < / b : _ x > < b : _ y > 6 0 9 < / b : _ y > < / b : P o i n t > < b : P o i n t > < b : _ x > 5 0 8 . 9 0 3 8 1 1 < / b : _ x > < b : _ y > 6 0 9 < / b : _ y > < / b : P o i n t > < b : P o i n t > < b : _ x > 5 1 0 . 9 0 3 8 1 1 < / b : _ x > < b : _ y > 6 1 1 < / b : _ y > < / b : P o i n t > < b : P o i n t > < b : _ x > 5 1 0 . 9 0 3 8 1 1 < / b : _ x > < b : _ y > 6 8 3 < / b : _ y > < / b : P o i n t > < b : P o i n t > < b : _ x > 5 1 2 . 9 0 3 8 1 1 < / b : _ x > < b : _ y > 6 8 5 < / b : _ y > < / b : P o i n t > < b : P o i n t > < b : _ x > 5 4 2 . 3 0 3 8 1 0 5 6 7 6 6 5 7 8 < / b : _ x > < b : _ y > 6 8 5 < / b : _ y > < / b : P o i n t > < / P o i n t s > < / a : V a l u e > < / a : K e y V a l u e O f D i a g r a m O b j e c t K e y a n y T y p e z b w N T n L X > < a : K e y V a l u e O f D i a g r a m O b j e c t K e y a n y T y p e z b w N T n L X > < a : K e y > < K e y > R e l a t i o n s h i p s \ & l t ; T a b l e s \ C a r e w o r k e r V i s i t P r e f e r e n c e s \ C o l u m n s \ C a r e w o r k e r   I D & g t ; - & l t ; T a b l e s \ C a r e w o r k e r _ P r o f i l e \ C o l u m n s \ C a r e w o r k e r   I D & g t ; < / K e y > < / a : K e y > < a : V a l u e   i : t y p e = " D i a g r a m D i s p l a y L i n k V i e w S t a t e " > < A u t o m a t i o n P r o p e r t y H e l p e r T e x t > E n d   p o i n t   1 :   ( 5 3 7 . 1 0 3 8 1 0 5 6 7 6 6 6 , 7 5 ) .   E n d   p o i n t   2 :   ( 2 1 6 , 1 2 1 . 2 )   < / A u t o m a t i o n P r o p e r t y H e l p e r T e x t > < L a y e d O u t > t r u e < / L a y e d O u t > < P o i n t s   x m l n s : b = " h t t p : / / s c h e m a s . d a t a c o n t r a c t . o r g / 2 0 0 4 / 0 7 / S y s t e m . W i n d o w s " > < b : P o i n t > < b : _ x > 5 3 7 . 1 0 3 8 1 0 5 6 7 6 6 6 < / b : _ x > < b : _ y > 7 5 < / b : _ y > < / b : P o i n t > < b : P o i n t > < b : _ x > 3 7 8 . 5 5 1 9 0 5 5 < / b : _ x > < b : _ y > 7 5 < / b : _ y > < / b : P o i n t > < b : P o i n t > < b : _ x > 3 7 6 . 5 5 1 9 0 5 5 < / b : _ x > < b : _ y > 7 7 < / b : _ y > < / b : P o i n t > < b : P o i n t > < b : _ x > 3 7 6 . 5 5 1 9 0 5 5 < / b : _ x > < b : _ y > 1 1 9 . 2 < / b : _ y > < / b : P o i n t > < b : P o i n t > < b : _ x > 3 7 4 . 5 5 1 9 0 5 5 < / b : _ x > < b : _ y > 1 2 1 . 2 < / b : _ y > < / b : P o i n t > < b : P o i n t > < b : _ x > 2 1 5 . 9 9 9 9 9 9 9 9 9 9 9 9 9 7 < / b : _ x > < b : _ y > 1 2 1 . 2 < / b : _ y > < / b : P o i n t > < / P o i n t s > < / a : V a l u e > < / a : K e y V a l u e O f D i a g r a m O b j e c t K e y a n y T y p e z b w N T n L X > < a : K e y V a l u e O f D i a g r a m O b j e c t K e y a n y T y p e z b w N T n L X > < a : K e y > < K e y > R e l a t i o n s h i p s \ & l t ; T a b l e s \ C a r e w o r k e r V i s i t P r e f e r e n c e s \ C o l u m n s \ C a r e w o r k e r   I D & g t ; - & l t ; T a b l e s \ C a r e w o r k e r _ P r o f i l e \ C o l u m n s \ C a r e w o r k e r   I D & g t ; \ F K < / K e y > < / a : K e y > < a : V a l u e   i : t y p e = " D i a g r a m D i s p l a y L i n k E n d p o i n t V i e w S t a t e " > < H e i g h t > 1 6 < / H e i g h t > < L a b e l L o c a t i o n   x m l n s : b = " h t t p : / / s c h e m a s . d a t a c o n t r a c t . o r g / 2 0 0 4 / 0 7 / S y s t e m . W i n d o w s " > < b : _ x > 5 3 7 . 1 0 3 8 1 0 5 6 7 6 6 6 < / b : _ x > < b : _ y > 6 7 < / b : _ y > < / L a b e l L o c a t i o n > < L o c a t i o n   x m l n s : b = " h t t p : / / s c h e m a s . d a t a c o n t r a c t . o r g / 2 0 0 4 / 0 7 / S y s t e m . W i n d o w s " > < b : _ x > 5 5 3 . 1 0 3 8 1 0 5 6 7 6 6 6 < / b : _ x > < b : _ y > 7 5 < / b : _ y > < / L o c a t i o n > < S h a p e R o t a t e A n g l e > 1 8 0 < / S h a p e R o t a t e A n g l e > < W i d t h > 1 6 < / W i d t h > < / a : V a l u e > < / a : K e y V a l u e O f D i a g r a m O b j e c t K e y a n y T y p e z b w N T n L X > < a : K e y V a l u e O f D i a g r a m O b j e c t K e y a n y T y p e z b w N T n L X > < a : K e y > < K e y > R e l a t i o n s h i p s \ & l t ; T a b l e s \ C a r e w o r k e r V i s i t P r e f e r e n c e s \ C o l u m n s \ C a r e w o r k e r   I D & g t ; - & l t ; T a b l e s \ C a r e w o r k e r _ P r o f i l e \ C o l u m n s \ C a r e w o r k e r   I D & g t ; \ P K < / K e y > < / a : K e y > < a : V a l u e   i : t y p e = " D i a g r a m D i s p l a y L i n k E n d p o i n t V i e w S t a t e " > < H e i g h t > 1 6 < / H e i g h t > < L a b e l L o c a t i o n   x m l n s : b = " h t t p : / / s c h e m a s . d a t a c o n t r a c t . o r g / 2 0 0 4 / 0 7 / S y s t e m . W i n d o w s " > < b : _ x > 1 9 9 . 9 9 9 9 9 9 9 9 9 9 9 9 9 7 < / b : _ x > < b : _ y > 1 1 3 . 2 < / b : _ y > < / L a b e l L o c a t i o n > < L o c a t i o n   x m l n s : b = " h t t p : / / s c h e m a s . d a t a c o n t r a c t . o r g / 2 0 0 4 / 0 7 / S y s t e m . W i n d o w s " > < b : _ x > 1 9 9 . 9 9 9 9 9 9 9 9 9 9 9 9 9 4 < / b : _ x > < b : _ y > 1 2 1 . 2 < / b : _ y > < / L o c a t i o n > < S h a p e R o t a t e A n g l e > 3 6 0 < / S h a p e R o t a t e A n g l e > < W i d t h > 1 6 < / W i d t h > < / a : V a l u e > < / a : K e y V a l u e O f D i a g r a m O b j e c t K e y a n y T y p e z b w N T n L X > < a : K e y V a l u e O f D i a g r a m O b j e c t K e y a n y T y p e z b w N T n L X > < a : K e y > < K e y > R e l a t i o n s h i p s \ & l t ; T a b l e s \ C a r e w o r k e r V i s i t P r e f e r e n c e s \ C o l u m n s \ C a r e w o r k e r   I D & g t ; - & l t ; T a b l e s \ C a r e w o r k e r _ P r o f i l e \ C o l u m n s \ C a r e w o r k e r   I D & g t ; \ C r o s s F i l t e r < / K e y > < / a : K e y > < a : V a l u e   i : t y p e = " D i a g r a m D i s p l a y L i n k C r o s s F i l t e r V i e w S t a t e " > < P o i n t s   x m l n s : b = " h t t p : / / s c h e m a s . d a t a c o n t r a c t . o r g / 2 0 0 4 / 0 7 / S y s t e m . W i n d o w s " > < b : P o i n t > < b : _ x > 5 3 7 . 1 0 3 8 1 0 5 6 7 6 6 6 < / b : _ x > < b : _ y > 7 5 < / b : _ y > < / b : P o i n t > < b : P o i n t > < b : _ x > 3 7 8 . 5 5 1 9 0 5 5 < / b : _ x > < b : _ y > 7 5 < / b : _ y > < / b : P o i n t > < b : P o i n t > < b : _ x > 3 7 6 . 5 5 1 9 0 5 5 < / b : _ x > < b : _ y > 7 7 < / b : _ y > < / b : P o i n t > < b : P o i n t > < b : _ x > 3 7 6 . 5 5 1 9 0 5 5 < / b : _ x > < b : _ y > 1 1 9 . 2 < / b : _ y > < / b : P o i n t > < b : P o i n t > < b : _ x > 3 7 4 . 5 5 1 9 0 5 5 < / b : _ x > < b : _ y > 1 2 1 . 2 < / b : _ y > < / b : P o i n t > < b : P o i n t > < b : _ x > 2 1 5 . 9 9 9 9 9 9 9 9 9 9 9 9 9 7 < / b : _ x > < b : _ y > 1 2 1 . 2 < / b : _ y > < / b : P o i n t > < / P o i n t s > < / a : V a l u e > < / a : K e y V a l u e O f D i a g r a m O b j e c t K e y a n y T y p e z b w N T n L X > < a : K e y V a l u e O f D i a g r a m O b j e c t K e y a n y T y p e z b w N T n L X > < a : K e y > < K e y > R e l a t i o n s h i p s \ & l t ; T a b l e s \ C a r e w o r k e r A v a i l a b i l i t y \ C o l u m n s \ C a r e w o r k e r   I D & g t ; - & l t ; T a b l e s \ C a r e w o r k e r _ P r o f i l e \ C o l u m n s \ C a r e w o r k e r   I D & g t ; < / K e y > < / a : K e y > < a : V a l u e   i : t y p e = " D i a g r a m D i s p l a y L i n k V i e w S t a t e " > < A u t o m a t i o n P r o p e r t y H e l p e r T e x t > E n d   p o i n t   1 :   ( 8 3 6 . 8 , 3 8 8 . 3 ) .   E n d   p o i n t   2 :   ( 1 1 0 , 2 7 6 . 2 )   < / A u t o m a t i o n P r o p e r t y H e l p e r T e x t > < L a y e d O u t > t r u e < / L a y e d O u t > < P o i n t s   x m l n s : b = " h t t p : / / s c h e m a s . d a t a c o n t r a c t . o r g / 2 0 0 4 / 0 7 / S y s t e m . W i n d o w s " > < b : P o i n t > < b : _ x > 8 3 6 . 8 < / b : _ x > < b : _ y > 3 8 8 . 3 0 0 0 0 0 0 0 0 0 0 0 0 7 < / b : _ y > < / b : P o i n t > < b : P o i n t > < b : _ x > 4 8 5 . 0 0 3 8 1 0 9 9 8 3 9 6 2 < / b : _ x > < b : _ y > 3 8 8 . 3 < / b : _ y > < / b : P o i n t > < b : P o i n t > < b : _ x > 4 8 3 . 0 0 3 8 1 0 9 9 8 3 9 6 2 < / b : _ x > < b : _ y > 3 8 6 . 3 < / b : _ y > < / b : P o i n t > < b : P o i n t > < b : _ x > 4 8 3 . 0 0 3 8 1 0 9 9 8 3 9 6 2 < / b : _ x > < b : _ y > 3 2 1 . 0 2 5 < / b : _ y > < / b : P o i n t > < b : P o i n t > < b : _ x > 4 8 1 . 0 0 3 8 1 0 9 9 8 3 9 6 2 < / b : _ x > < b : _ y > 3 1 9 . 0 2 5 < / b : _ y > < / b : P o i n t > < b : P o i n t > < b : _ x > 1 1 2 < / b : _ x > < b : _ y > 3 1 9 . 0 2 5 < / b : _ y > < / b : P o i n t > < b : P o i n t > < b : _ x > 1 1 0 < / b : _ x > < b : _ y > 3 1 7 . 0 2 5 < / b : _ y > < / b : P o i n t > < b : P o i n t > < b : _ x > 1 1 0 < / b : _ x > < b : _ y > 2 7 6 . 2 0 0 0 0 0 0 0 0 0 0 0 0 5 < / b : _ y > < / b : P o i n t > < / P o i n t s > < / a : V a l u e > < / a : K e y V a l u e O f D i a g r a m O b j e c t K e y a n y T y p e z b w N T n L X > < a : K e y V a l u e O f D i a g r a m O b j e c t K e y a n y T y p e z b w N T n L X > < a : K e y > < K e y > R e l a t i o n s h i p s \ & l t ; T a b l e s \ C a r e w o r k e r A v a i l a b i l i t y \ C o l u m n s \ C a r e w o r k e r   I D & g t ; - & l t ; T a b l e s \ C a r e w o r k e r _ P r o f i l e \ C o l u m n s \ C a r e w o r k e r   I D & g t ; \ F K < / K e y > < / a : K e y > < a : V a l u e   i : t y p e = " D i a g r a m D i s p l a y L i n k E n d p o i n t V i e w S t a t e " > < H e i g h t > 1 6 < / H e i g h t > < L a b e l L o c a t i o n   x m l n s : b = " h t t p : / / s c h e m a s . d a t a c o n t r a c t . o r g / 2 0 0 4 / 0 7 / S y s t e m . W i n d o w s " > < b : _ x > 8 3 6 . 8 < / b : _ x > < b : _ y > 3 8 0 . 3 0 0 0 0 0 0 0 0 0 0 0 0 7 < / b : _ y > < / L a b e l L o c a t i o n > < L o c a t i o n   x m l n s : b = " h t t p : / / s c h e m a s . d a t a c o n t r a c t . o r g / 2 0 0 4 / 0 7 / S y s t e m . W i n d o w s " > < b : _ x > 8 5 2 . 8 < / b : _ x > < b : _ y > 3 8 8 . 3 0 0 0 0 0 0 0 0 0 0 0 0 7 < / b : _ y > < / L o c a t i o n > < S h a p e R o t a t e A n g l e > 1 8 0 < / S h a p e R o t a t e A n g l e > < W i d t h > 1 6 < / W i d t h > < / a : V a l u e > < / a : K e y V a l u e O f D i a g r a m O b j e c t K e y a n y T y p e z b w N T n L X > < a : K e y V a l u e O f D i a g r a m O b j e c t K e y a n y T y p e z b w N T n L X > < a : K e y > < K e y > R e l a t i o n s h i p s \ & l t ; T a b l e s \ C a r e w o r k e r A v a i l a b i l i t y \ C o l u m n s \ C a r e w o r k e r   I D & g t ; - & l t ; T a b l e s \ C a r e w o r k e r _ P r o f i l e \ C o l u m n s \ C a r e w o r k e r   I D & g t ; \ P K < / K e y > < / a : K e y > < a : V a l u e   i : t y p e = " D i a g r a m D i s p l a y L i n k E n d p o i n t V i e w S t a t e " > < H e i g h t > 1 6 < / H e i g h t > < L a b e l L o c a t i o n   x m l n s : b = " h t t p : / / s c h e m a s . d a t a c o n t r a c t . o r g / 2 0 0 4 / 0 7 / S y s t e m . W i n d o w s " > < b : _ x > 1 0 2 < / b : _ x > < b : _ y > 2 6 0 . 2 0 0 0 0 0 0 0 0 0 0 0 0 5 < / b : _ y > < / L a b e l L o c a t i o n > < L o c a t i o n   x m l n s : b = " h t t p : / / s c h e m a s . d a t a c o n t r a c t . o r g / 2 0 0 4 / 0 7 / S y s t e m . W i n d o w s " > < b : _ x > 1 1 0 < / b : _ x > < b : _ y > 2 6 0 . 2 0 0 0 0 0 0 0 0 0 0 0 1 < / b : _ y > < / L o c a t i o n > < S h a p e R o t a t e A n g l e > 9 0 < / S h a p e R o t a t e A n g l e > < W i d t h > 1 6 < / W i d t h > < / a : V a l u e > < / a : K e y V a l u e O f D i a g r a m O b j e c t K e y a n y T y p e z b w N T n L X > < a : K e y V a l u e O f D i a g r a m O b j e c t K e y a n y T y p e z b w N T n L X > < a : K e y > < K e y > R e l a t i o n s h i p s \ & l t ; T a b l e s \ C a r e w o r k e r A v a i l a b i l i t y \ C o l u m n s \ C a r e w o r k e r   I D & g t ; - & l t ; T a b l e s \ C a r e w o r k e r _ P r o f i l e \ C o l u m n s \ C a r e w o r k e r   I D & g t ; \ C r o s s F i l t e r < / K e y > < / a : K e y > < a : V a l u e   i : t y p e = " D i a g r a m D i s p l a y L i n k C r o s s F i l t e r V i e w S t a t e " > < P o i n t s   x m l n s : b = " h t t p : / / s c h e m a s . d a t a c o n t r a c t . o r g / 2 0 0 4 / 0 7 / S y s t e m . W i n d o w s " > < b : P o i n t > < b : _ x > 8 3 6 . 8 < / b : _ x > < b : _ y > 3 8 8 . 3 0 0 0 0 0 0 0 0 0 0 0 0 7 < / b : _ y > < / b : P o i n t > < b : P o i n t > < b : _ x > 4 8 5 . 0 0 3 8 1 0 9 9 8 3 9 6 2 < / b : _ x > < b : _ y > 3 8 8 . 3 < / b : _ y > < / b : P o i n t > < b : P o i n t > < b : _ x > 4 8 3 . 0 0 3 8 1 0 9 9 8 3 9 6 2 < / b : _ x > < b : _ y > 3 8 6 . 3 < / b : _ y > < / b : P o i n t > < b : P o i n t > < b : _ x > 4 8 3 . 0 0 3 8 1 0 9 9 8 3 9 6 2 < / b : _ x > < b : _ y > 3 2 1 . 0 2 5 < / b : _ y > < / b : P o i n t > < b : P o i n t > < b : _ x > 4 8 1 . 0 0 3 8 1 0 9 9 8 3 9 6 2 < / b : _ x > < b : _ y > 3 1 9 . 0 2 5 < / b : _ y > < / b : P o i n t > < b : P o i n t > < b : _ x > 1 1 2 < / b : _ x > < b : _ y > 3 1 9 . 0 2 5 < / b : _ y > < / b : P o i n t > < b : P o i n t > < b : _ x > 1 1 0 < / b : _ x > < b : _ y > 3 1 7 . 0 2 5 < / b : _ y > < / b : P o i n t > < b : P o i n t > < b : _ x > 1 1 0 < / b : _ x > < b : _ y > 2 7 6 . 2 0 0 0 0 0 0 0 0 0 0 0 0 5 < / b : _ y > < / b : P o i n t > < / P o i n t s > < / a : V a l u e > < / a : K e y V a l u e O f D i a g r a m O b j e c t K e y a n y T y p e z b w N T n L X > < a : K e y V a l u e O f D i a g r a m O b j e c t K e y a n y T y p e z b w N T n L X > < a : K e y > < K e y > R e l a t i o n s h i p s \ & l t ; T a b l e s \ C a r e w o r k e r A v a i l a b i l i t y \ C o l u m n s \ C a r e w o r k e r   I D & g t ; - & l t ; T a b l e s \ C a r e w o r k e r V i s i t P r e f e r e n c e s \ C o l u m n s \ C a r e w o r k e r   I D & g t ; < / K e y > < / a : K e y > < a : V a l u e   i : t y p e = " D i a g r a m D i s p l a y L i n k V i e w S t a t e " > < A u t o m a t i o n P r o p e r t y H e l p e r T e x t > E n d   p o i n t   1 :   ( 8 3 6 . 8 , 3 6 8 . 3 ) .   E n d   p o i n t   2 :   ( 7 6 9 . 1 0 3 8 1 0 5 6 7 6 6 6 , 7 5 )   < / A u t o m a t i o n P r o p e r t y H e l p e r T e x t > < L a y e d O u t > t r u e < / L a y e d O u t > < P o i n t s   x m l n s : b = " h t t p : / / s c h e m a s . d a t a c o n t r a c t . o r g / 2 0 0 4 / 0 7 / S y s t e m . W i n d o w s " > < b : P o i n t > < b : _ x > 8 3 6 . 8 0 0 0 0 0 0 0 0 0 0 0 0 7 < / b : _ x > < b : _ y > 3 6 8 . 3 < / b : _ y > < / b : P o i n t > < b : P o i n t > < b : _ x > 8 0 4 . 9 5 1 9 0 5 5 < / b : _ x > < b : _ y > 3 6 8 . 3 < / b : _ y > < / b : P o i n t > < b : P o i n t > < b : _ x > 8 0 2 . 9 5 1 9 0 5 5 < / b : _ x > < b : _ y > 3 6 6 . 3 < / b : _ y > < / b : P o i n t > < b : P o i n t > < b : _ x > 8 0 2 . 9 5 1 9 0 5 5 < / b : _ x > < b : _ y > 7 7 < / b : _ y > < / b : P o i n t > < b : P o i n t > < b : _ x > 8 0 0 . 9 5 1 9 0 5 5 < / b : _ x > < b : _ y > 7 5 < / b : _ y > < / b : P o i n t > < b : P o i n t > < b : _ x > 7 6 9 . 1 0 3 8 1 0 5 6 7 6 6 6 < / b : _ x > < b : _ y > 7 5 < / b : _ y > < / b : P o i n t > < / P o i n t s > < / a : V a l u e > < / a : K e y V a l u e O f D i a g r a m O b j e c t K e y a n y T y p e z b w N T n L X > < a : K e y V a l u e O f D i a g r a m O b j e c t K e y a n y T y p e z b w N T n L X > < a : K e y > < K e y > R e l a t i o n s h i p s \ & l t ; T a b l e s \ C a r e w o r k e r A v a i l a b i l i t y \ C o l u m n s \ C a r e w o r k e r   I D & g t ; - & l t ; T a b l e s \ C a r e w o r k e r V i s i t P r e f e r e n c e s \ C o l u m n s \ C a r e w o r k e r   I D & g t ; \ F K < / K e y > < / a : K e y > < a : V a l u e   i : t y p e = " D i a g r a m D i s p l a y L i n k E n d p o i n t V i e w S t a t e " > < H e i g h t > 1 6 < / H e i g h t > < L a b e l L o c a t i o n   x m l n s : b = " h t t p : / / s c h e m a s . d a t a c o n t r a c t . o r g / 2 0 0 4 / 0 7 / S y s t e m . W i n d o w s " > < b : _ x > 8 3 6 . 8 0 0 0 0 0 0 0 0 0 0 0 0 7 < / b : _ x > < b : _ y > 3 6 0 . 3 < / b : _ y > < / L a b e l L o c a t i o n > < L o c a t i o n   x m l n s : b = " h t t p : / / s c h e m a s . d a t a c o n t r a c t . o r g / 2 0 0 4 / 0 7 / S y s t e m . W i n d o w s " > < b : _ x > 8 5 2 . 8 < / b : _ x > < b : _ y > 3 6 8 . 3 < / b : _ y > < / L o c a t i o n > < S h a p e R o t a t e A n g l e > 1 8 0 < / S h a p e R o t a t e A n g l e > < W i d t h > 1 6 < / W i d t h > < / a : V a l u e > < / a : K e y V a l u e O f D i a g r a m O b j e c t K e y a n y T y p e z b w N T n L X > < a : K e y V a l u e O f D i a g r a m O b j e c t K e y a n y T y p e z b w N T n L X > < a : K e y > < K e y > R e l a t i o n s h i p s \ & l t ; T a b l e s \ C a r e w o r k e r A v a i l a b i l i t y \ C o l u m n s \ C a r e w o r k e r   I D & g t ; - & l t ; T a b l e s \ C a r e w o r k e r V i s i t P r e f e r e n c e s \ C o l u m n s \ C a r e w o r k e r   I D & g t ; \ P K < / K e y > < / a : K e y > < a : V a l u e   i : t y p e = " D i a g r a m D i s p l a y L i n k E n d p o i n t V i e w S t a t e " > < H e i g h t > 1 6 < / H e i g h t > < L a b e l L o c a t i o n   x m l n s : b = " h t t p : / / s c h e m a s . d a t a c o n t r a c t . o r g / 2 0 0 4 / 0 7 / S y s t e m . W i n d o w s " > < b : _ x > 7 5 3 . 1 0 3 8 1 0 5 6 7 6 6 6 < / b : _ x > < b : _ y > 6 7 < / b : _ y > < / L a b e l L o c a t i o n > < L o c a t i o n   x m l n s : b = " h t t p : / / s c h e m a s . d a t a c o n t r a c t . o r g / 2 0 0 4 / 0 7 / S y s t e m . W i n d o w s " > < b : _ x > 7 5 3 . 1 0 3 8 1 0 5 6 7 6 6 6 < / b : _ x > < b : _ y > 7 5 < / b : _ y > < / L o c a t i o n > < S h a p e R o t a t e A n g l e > 3 6 0 < / S h a p e R o t a t e A n g l e > < W i d t h > 1 6 < / W i d t h > < / a : V a l u e > < / a : K e y V a l u e O f D i a g r a m O b j e c t K e y a n y T y p e z b w N T n L X > < a : K e y V a l u e O f D i a g r a m O b j e c t K e y a n y T y p e z b w N T n L X > < a : K e y > < K e y > R e l a t i o n s h i p s \ & l t ; T a b l e s \ C a r e w o r k e r A v a i l a b i l i t y \ C o l u m n s \ C a r e w o r k e r   I D & g t ; - & l t ; T a b l e s \ C a r e w o r k e r V i s i t P r e f e r e n c e s \ C o l u m n s \ C a r e w o r k e r   I D & g t ; \ C r o s s F i l t e r < / K e y > < / a : K e y > < a : V a l u e   i : t y p e = " D i a g r a m D i s p l a y L i n k C r o s s F i l t e r V i e w S t a t e " > < P o i n t s   x m l n s : b = " h t t p : / / s c h e m a s . d a t a c o n t r a c t . o r g / 2 0 0 4 / 0 7 / S y s t e m . W i n d o w s " > < b : P o i n t > < b : _ x > 8 3 6 . 8 0 0 0 0 0 0 0 0 0 0 0 0 7 < / b : _ x > < b : _ y > 3 6 8 . 3 < / b : _ y > < / b : P o i n t > < b : P o i n t > < b : _ x > 8 0 4 . 9 5 1 9 0 5 5 < / b : _ x > < b : _ y > 3 6 8 . 3 < / b : _ y > < / b : P o i n t > < b : P o i n t > < b : _ x > 8 0 2 . 9 5 1 9 0 5 5 < / b : _ x > < b : _ y > 3 6 6 . 3 < / b : _ y > < / b : P o i n t > < b : P o i n t > < b : _ x > 8 0 2 . 9 5 1 9 0 5 5 < / b : _ x > < b : _ y > 7 7 < / b : _ y > < / b : P o i n t > < b : P o i n t > < b : _ x > 8 0 0 . 9 5 1 9 0 5 5 < / b : _ x > < b : _ y > 7 5 < / b : _ y > < / b : P o i n t > < b : P o i n t > < b : _ x > 7 6 9 . 1 0 3 8 1 0 5 6 7 6 6 6 < / b : _ x > < b : _ y > 7 5 < / b : _ y > < / b : P o i n t > < / P o i n t s > < / a : V a l u e > < / a : K e y V a l u e O f D i a g r a m O b j e c t K e y a n y T y p e z b w N T n L X > < / V i e w S t a t e s > < / D i a g r a m M a n a g e r . S e r i a l i z a b l e D i a g r a m > < / A r r a y O f D i a g r a m M a n a g e r . S e r i a l i z a b l e D i a g r a m > ] ] > < / C u s t o m C o n t e n t > < / G e m i n i > 
</file>

<file path=customXml/item5.xml>��< ? x m l   v e r s i o n = " 1 . 0 "   e n c o d i n g = " U T F - 1 6 " ? > < G e m i n i   x m l n s = " h t t p : / / g e m i n i / p i v o t c u s t o m i z a t i o n / T a b l e X M L _ s g c - c g t - 2 0 2 1 - a r e a s _ a f 6 7 9 0 1 5 - a 5 a b - 4 f 1 2 - a 7 9 3 - 3 9 7 d 1 7 d 7 e c d 4 " > < C u s t o m C o n t e n t > < ! [ C D A T A [ < T a b l e W i d g e t G r i d S e r i a l i z a t i o n   x m l n s : x s d = " h t t p : / / w w w . w 3 . o r g / 2 0 0 1 / X M L S c h e m a "   x m l n s : x s i = " h t t p : / / w w w . w 3 . o r g / 2 0 0 1 / X M L S c h e m a - i n s t a n c e " > < C o l u m n S u g g e s t e d T y p e   / > < C o l u m n F o r m a t   / > < C o l u m n A c c u r a c y   / > < C o l u m n C u r r e n c y S y m b o l   / > < C o l u m n P o s i t i v e P a t t e r n   / > < C o l u m n N e g a t i v e P a t t e r n   / > < C o l u m n W i d t h s > < i t e m > < k e y > < s t r i n g > S e r v i c e   A r e a ( s )   -   ( C a n a d a   -   O n t a r i o ) < / s t r i n g > < / k e y > < v a l u e > < i n t > 5 9 9 < / i n t > < / v a l u e > < / i t e m > < i t e m > < k e y > < s t r i n g > I D < / s t r i n g > < / k e y > < v a l u e > < i n t > 1 0 7 < / i n t > < / v a l u e > < / i t e m > < / C o l u m n W i d t h s > < C o l u m n D i s p l a y I n d e x > < i t e m > < k e y > < s t r i n g > S e r v i c e   A r e a ( s )   -   ( C a n a d a   -   O n t a r i o ) < / s t r i n g > < / k e y > < v a l u e > < i n t > 0 < / i n t > < / v a l u e > < / i t e m > < i t e m > < k e y > < s t r i n g > I D < / s t r i n g > < / k e y > < v a l u e > < i n t > 1 < / 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9 c c a 7 c 7 5 - 4 4 b e - 4 4 0 b - a d 9 e - a 8 c 7 e d 7 b 1 0 3 a " > < 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51.xml>��< ? x m l   v e r s i o n = " 1 . 0 "   e n c o d i n g = " U T F - 1 6 " ? > < G e m i n i   x m l n s = " h t t p : / / g e m i n i / p i v o t c u s t o m i z a t i o n / e 4 e c f 1 f 7 - 1 7 d 1 - 4 5 f b - 9 5 4 9 - 5 b 8 3 2 f a 6 b a d c " > < 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52.xml>��< ? x m l   v e r s i o n = " 1 . 0 "   e n c o d i n g = " U T F - 1 6 " ? > < G e m i n i   x m l n s = " h t t p : / / g e m i n i / p i v o t c u s t o m i z a t i o n / b 7 c 9 2 7 2 4 - b 5 3 b - 4 4 3 a - a a 0 3 - 3 6 1 9 c 4 e 9 b 2 6 7 " > < 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53.xml>��< ? x m l   v e r s i o n = " 1 . 0 "   e n c o d i n g = " U T F - 1 6 " ? > < G e m i n i   x m l n s = " h t t p : / / g e m i n i / p i v o t c u s t o m i z a t i o n / 1 5 3 1 8 1 d e - 6 1 6 6 - 4 f 2 2 - 8 1 8 1 - 8 c a 1 1 6 b 9 f 6 f 1 " > < 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54.xml>��< ? x m l   v e r s i o n = " 1 . 0 "   e n c o d i n g = " U T F - 1 6 " ? > < G e m i n i   x m l n s = " h t t p : / / g e m i n i / p i v o t c u s t o m i z a t i o n / 4 7 2 e 6 d 3 d - 6 9 8 e - 4 d 2 e - 8 9 a f - b 6 4 9 3 d 6 1 6 e d c " > < 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55.xml>��< ? x m l   v e r s i o n = " 1 . 0 "   e n c o d i n g = " U T F - 1 6 " ? > < G e m i n i   x m l n s = " h t t p : / / g e m i n i / p i v o t c u s t o m i z a t i o n / 8 5 8 c f 0 5 8 - 7 3 d 5 - 4 4 f c - a 1 7 8 - 5 1 8 e 5 b a 5 7 4 1 0 " > < 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56.xml>��< ? x m l   v e r s i o n = " 1 . 0 "   e n c o d i n g = " U T F - 1 6 " ? > < G e m i n i   x m l n s = " h t t p : / / g e m i n i / p i v o t c u s t o m i z a t i o n / 0 5 e b 4 6 9 e - e 2 e e - 4 9 7 d - 9 9 5 d - 2 f c 7 9 4 b 6 1 1 f 5 " > < 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57.xml>��< ? x m l   v e r s i o n = " 1 . 0 "   e n c o d i n g = " U T F - 1 6 " ? > < G e m i n i   x m l n s = " h t t p : / / g e m i n i / p i v o t c u s t o m i z a t i o n / a f 7 4 0 a e c - 3 0 f 0 - 4 d d b - b 8 f 2 - 3 2 3 b b 5 f 0 d b 8 b " > < 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58.xml>��< ? x m l   v e r s i o n = " 1 . 0 "   e n c o d i n g = " U T F - 1 6 " ? > < G e m i n i   x m l n s = " h t t p : / / g e m i n i / p i v o t c u s t o m i z a t i o n / S a n d b o x N o n E m p t y " > < C u s t o m C o n t e n t > < ! [ C D A T A [ 1 ] ] > < / C u s t o m C o n t e n t > < / G e m i n i > 
</file>

<file path=customXml/item59.xml>��< ? x m l   v e r s i o n = " 1 . 0 "   e n c o d i n g = " U T F - 1 6 " ? > < G e m i n i   x m l n s = " h t t p : / / g e m i n i / p i v o t c u s t o m i z a t i o n / I s S a n d b o x E m b e d d e d " > < C u s t o m C o n t e n t > < ! [ C D A T A [ y e s ] ] > < / C u s t o m C o n t e n t > < / G e m i n i > 
</file>

<file path=customXml/item6.xml>��< ? x m l   v e r s i o n = " 1 . 0 "   e n c o d i n g = " U T F - 1 6 " ? > < G e m i n i   x m l n s = " h t t p : / / g e m i n i / p i v o t c u s t o m i z a t i o n / 0 e 7 1 c f 3 0 - b 0 3 0 - 4 2 3 0 - 9 7 5 3 - 0 e 5 4 e 0 3 9 1 7 2 7 " > < 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60.xml>��< ? x m l   v e r s i o n = " 1 . 0 "   e n c o d i n g = " U T F - 1 6 " ? > < G e m i n i   x m l n s = " h t t p : / / g e m i n i / p i v o t c u s t o m i z a t i o n / P o w e r P i v o t V e r s i o n " > < C u s t o m C o n t e n t > < ! [ C D A T A [ 2 0 1 5 . 1 3 0 . 1 6 0 5 . 7 1 0 ] ] > < / C u s t o m C o n t e n t > < / G e m i n i > 
</file>

<file path=customXml/item61.xml>��< ? x m l   v e r s i o n = " 1 . 0 "   e n c o d i n g = " U T F - 1 6 " ? > < G e m i n i   x m l n s = " h t t p : / / g e m i n i / p i v o t c u s t o m i z a t i o n / R e l a t i o n s h i p A u t o D e t e c t i o n E n a b l e d " > < C u s t o m C o n t e n t > < ! [ C D A T A [ T r u e ] ] > < / C u s t o m C o n t e n t > < / G e m i n i > 
</file>

<file path=customXml/item6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 2 0 2 2 - 0 4 - 1 2 T 1 1 : 2 2 : 2 3 . 7 0 1 1 5 7 - 0 4 : 0 0 < / L a s t P r o c e s s e d T i m e > < / D a t a M o d e l i n g S a n d b o x . S e r i a l i z e d S a n d b o x E r r o r C a c h e > ] ] > < / C u s t o m C o n t e n t > < / G e m i n i > 
</file>

<file path=customXml/item7.xml>��< ? x m l   v e r s i o n = " 1 . 0 "   e n c o d i n g = " U T F - 1 6 " ? > < G e m i n i   x m l n s = " h t t p : / / g e m i n i / p i v o t c u s t o m i z a t i o n / f 1 e 1 c d 7 4 - c f 3 7 - 4 d 9 5 - 8 d 7 e - e f 5 a a 3 7 3 a 0 e 4 " > < 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8.xml>��< ? x m l   v e r s i o n = " 1 . 0 "   e n c o d i n g = " U T F - 1 6 " ? > < G e m i n i   x m l n s = " h t t p : / / g e m i n i / p i v o t c u s t o m i z a t i o n / 2 8 b b b f 1 0 - 6 a 5 2 - 4 0 d 8 - b 5 a 9 - 1 a 0 b 1 a 6 3 e 0 5 3 " > < 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9.xml>��< ? x m l   v e r s i o n = " 1 . 0 "   e n c o d i n g = " U T F - 1 6 " ? > < G e m i n i   x m l n s = " h t t p : / / g e m i n i / p i v o t c u s t o m i z a t i o n / e 1 4 b 7 9 8 6 - 2 5 0 a - 4 1 c f - 9 a 1 a - f 1 a c 0 9 f 3 b 5 2 b " > < C u s t o m C o n t e n t > < ! [ C D A T A [ < ? x m l   v e r s i o n = " 1 . 0 "   e n c o d i n g = " u t f - 1 6 " ? > < S e t t i n g s > < C a l c u l a t e d F i e l d s > < i t e m > < M e a s u r e N a m e > T o t a l   C W   E a r n i n g s < / M e a s u r e N a m e > < D i s p l a y N a m e > T o t a l   C W   E a r n i n g s < / D i s p l a y N a m e > < V i s i b l e > F a l s e < / V i s i b l e > < / i t e m > < i t e m > < M e a s u r e N a m e > T o t a l   R e v e n u e < / M e a s u r e N a m e > < D i s p l a y N a m e > T o t a l   R e v e n u e < / D i s p l a y N a m e > < V i s i b l e > F a l s e < / V i s i b l e > < / i t e m > < i t e m > < M e a s u r e N a m e > T o t a l   C o r p o r a t i o n   F e e < / M e a s u r e N a m e > < D i s p l a y N a m e > T o t a l   C o r p o r a t i o n   F e e 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D67EB1E-4B3D-48F6-B168-9F168B4B89A1}">
  <ds:schemaRefs/>
</ds:datastoreItem>
</file>

<file path=customXml/itemProps10.xml><?xml version="1.0" encoding="utf-8"?>
<ds:datastoreItem xmlns:ds="http://schemas.openxmlformats.org/officeDocument/2006/customXml" ds:itemID="{369B8218-FC6D-414D-BFC6-6DB120DA1C32}">
  <ds:schemaRefs>
    <ds:schemaRef ds:uri="http://gemini/pivotcustomization/ShowHidden"/>
  </ds:schemaRefs>
</ds:datastoreItem>
</file>

<file path=customXml/itemProps11.xml><?xml version="1.0" encoding="utf-8"?>
<ds:datastoreItem xmlns:ds="http://schemas.openxmlformats.org/officeDocument/2006/customXml" ds:itemID="{9765060F-EF31-4BAA-BC67-ED41DFD866BD}">
  <ds:schemaRefs/>
</ds:datastoreItem>
</file>

<file path=customXml/itemProps12.xml><?xml version="1.0" encoding="utf-8"?>
<ds:datastoreItem xmlns:ds="http://schemas.openxmlformats.org/officeDocument/2006/customXml" ds:itemID="{8E1F52D8-79C7-4573-99C3-56AA4AA96B3F}">
  <ds:schemaRefs/>
</ds:datastoreItem>
</file>

<file path=customXml/itemProps13.xml><?xml version="1.0" encoding="utf-8"?>
<ds:datastoreItem xmlns:ds="http://schemas.openxmlformats.org/officeDocument/2006/customXml" ds:itemID="{B163A5FF-19B8-4CEB-985C-ACD684E4AD8D}">
  <ds:schemaRefs/>
</ds:datastoreItem>
</file>

<file path=customXml/itemProps14.xml><?xml version="1.0" encoding="utf-8"?>
<ds:datastoreItem xmlns:ds="http://schemas.openxmlformats.org/officeDocument/2006/customXml" ds:itemID="{7BBED9CF-5273-4C13-8D83-58CDE14B568C}">
  <ds:schemaRefs/>
</ds:datastoreItem>
</file>

<file path=customXml/itemProps15.xml><?xml version="1.0" encoding="utf-8"?>
<ds:datastoreItem xmlns:ds="http://schemas.openxmlformats.org/officeDocument/2006/customXml" ds:itemID="{7F019232-4CF3-4F30-8D38-54B2A918BD2C}">
  <ds:schemaRefs/>
</ds:datastoreItem>
</file>

<file path=customXml/itemProps16.xml><?xml version="1.0" encoding="utf-8"?>
<ds:datastoreItem xmlns:ds="http://schemas.openxmlformats.org/officeDocument/2006/customXml" ds:itemID="{4189DF24-5D02-465F-BFE5-B46EE0F588C5}">
  <ds:schemaRefs/>
</ds:datastoreItem>
</file>

<file path=customXml/itemProps17.xml><?xml version="1.0" encoding="utf-8"?>
<ds:datastoreItem xmlns:ds="http://schemas.openxmlformats.org/officeDocument/2006/customXml" ds:itemID="{D530E503-D1AC-4327-A95C-0E70805F0103}">
  <ds:schemaRefs/>
</ds:datastoreItem>
</file>

<file path=customXml/itemProps18.xml><?xml version="1.0" encoding="utf-8"?>
<ds:datastoreItem xmlns:ds="http://schemas.openxmlformats.org/officeDocument/2006/customXml" ds:itemID="{44488EEE-8278-47CA-A4B2-DC2A5167B1D4}">
  <ds:schemaRefs/>
</ds:datastoreItem>
</file>

<file path=customXml/itemProps19.xml><?xml version="1.0" encoding="utf-8"?>
<ds:datastoreItem xmlns:ds="http://schemas.openxmlformats.org/officeDocument/2006/customXml" ds:itemID="{05778273-4D53-41EF-B18B-558C0320B101}">
  <ds:schemaRefs/>
</ds:datastoreItem>
</file>

<file path=customXml/itemProps2.xml><?xml version="1.0" encoding="utf-8"?>
<ds:datastoreItem xmlns:ds="http://schemas.openxmlformats.org/officeDocument/2006/customXml" ds:itemID="{036AF4DC-1874-4541-9553-ED32B1E1C047}">
  <ds:schemaRefs>
    <ds:schemaRef ds:uri="http://gemini/pivotcustomization/ShowImplicitMeasures"/>
  </ds:schemaRefs>
</ds:datastoreItem>
</file>

<file path=customXml/itemProps20.xml><?xml version="1.0" encoding="utf-8"?>
<ds:datastoreItem xmlns:ds="http://schemas.openxmlformats.org/officeDocument/2006/customXml" ds:itemID="{8058ADBA-C8D1-4B15-9C2B-26282B3ABCB2}">
  <ds:schemaRefs>
    <ds:schemaRef ds:uri="http://gemini/pivotcustomization/FormulaBarState"/>
  </ds:schemaRefs>
</ds:datastoreItem>
</file>

<file path=customXml/itemProps21.xml><?xml version="1.0" encoding="utf-8"?>
<ds:datastoreItem xmlns:ds="http://schemas.openxmlformats.org/officeDocument/2006/customXml" ds:itemID="{F2BC6EF8-3C5A-4D25-B8CB-FB37BD21325B}">
  <ds:schemaRefs/>
</ds:datastoreItem>
</file>

<file path=customXml/itemProps22.xml><?xml version="1.0" encoding="utf-8"?>
<ds:datastoreItem xmlns:ds="http://schemas.openxmlformats.org/officeDocument/2006/customXml" ds:itemID="{43A8D508-1E8B-4691-A041-5CB7421520B4}">
  <ds:schemaRefs>
    <ds:schemaRef ds:uri="http://gemini/pivotcustomization/TableXML_Rolliing_Calendar_aade41ac-0da1-49af-8f5f-19253c793083"/>
  </ds:schemaRefs>
</ds:datastoreItem>
</file>

<file path=customXml/itemProps23.xml><?xml version="1.0" encoding="utf-8"?>
<ds:datastoreItem xmlns:ds="http://schemas.openxmlformats.org/officeDocument/2006/customXml" ds:itemID="{5542DF11-C99C-4F2E-9C59-13236711E08B}">
  <ds:schemaRefs>
    <ds:schemaRef ds:uri="http://schemas.microsoft.com/office/2006/metadata/properties"/>
    <ds:schemaRef ds:uri="8d7dd419-71c8-4a7c-9040-7f93b42bd79a"/>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08b5e06e-389a-4cfb-bfad-857af0d67c8a"/>
    <ds:schemaRef ds:uri="http://www.w3.org/XML/1998/namespace"/>
    <ds:schemaRef ds:uri="http://purl.org/dc/dcmitype/"/>
  </ds:schemaRefs>
</ds:datastoreItem>
</file>

<file path=customXml/itemProps24.xml><?xml version="1.0" encoding="utf-8"?>
<ds:datastoreItem xmlns:ds="http://schemas.openxmlformats.org/officeDocument/2006/customXml" ds:itemID="{33F2301F-2036-40AB-B251-FF74B240127E}">
  <ds:schemaRefs>
    <ds:schemaRef ds:uri="http://gemini/pivotcustomization/ManualCalcMode"/>
  </ds:schemaRefs>
</ds:datastoreItem>
</file>

<file path=customXml/itemProps25.xml><?xml version="1.0" encoding="utf-8"?>
<ds:datastoreItem xmlns:ds="http://schemas.openxmlformats.org/officeDocument/2006/customXml" ds:itemID="{472667D2-08F6-4966-88A9-8D4B4F645935}">
  <ds:schemaRefs>
    <ds:schemaRef ds:uri="http://schemas.microsoft.com/sharepoint/v3/contenttype/forms"/>
  </ds:schemaRefs>
</ds:datastoreItem>
</file>

<file path=customXml/itemProps26.xml><?xml version="1.0" encoding="utf-8"?>
<ds:datastoreItem xmlns:ds="http://schemas.openxmlformats.org/officeDocument/2006/customXml" ds:itemID="{19B247B3-0822-4555-B46E-D6353B439F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7dd419-71c8-4a7c-9040-7f93b42bd79a"/>
    <ds:schemaRef ds:uri="08b5e06e-389a-4cfb-bfad-857af0d67c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7.xml><?xml version="1.0" encoding="utf-8"?>
<ds:datastoreItem xmlns:ds="http://schemas.openxmlformats.org/officeDocument/2006/customXml" ds:itemID="{FB6C9476-20CD-4DEA-9324-46114D6AF2FA}">
  <ds:schemaRefs>
    <ds:schemaRef ds:uri="http://gemini/pivotcustomization/2d42dfe2-fd6a-4e90-81c2-d3ecaf0e30cb"/>
  </ds:schemaRefs>
</ds:datastoreItem>
</file>

<file path=customXml/itemProps28.xml><?xml version="1.0" encoding="utf-8"?>
<ds:datastoreItem xmlns:ds="http://schemas.openxmlformats.org/officeDocument/2006/customXml" ds:itemID="{C39917DA-3A42-4288-9464-86DA0DD1E4B6}">
  <ds:schemaRefs>
    <ds:schemaRef ds:uri="http://gemini/pivotcustomization/TableXML_Profits_Ernings_YEar"/>
  </ds:schemaRefs>
</ds:datastoreItem>
</file>

<file path=customXml/itemProps29.xml><?xml version="1.0" encoding="utf-8"?>
<ds:datastoreItem xmlns:ds="http://schemas.openxmlformats.org/officeDocument/2006/customXml" ds:itemID="{76CC7876-69B7-44A4-B55A-D40C964AB203}">
  <ds:schemaRefs>
    <ds:schemaRef ds:uri="http://schemas.microsoft.com/DataMashup"/>
  </ds:schemaRefs>
</ds:datastoreItem>
</file>

<file path=customXml/itemProps3.xml><?xml version="1.0" encoding="utf-8"?>
<ds:datastoreItem xmlns:ds="http://schemas.openxmlformats.org/officeDocument/2006/customXml" ds:itemID="{3360E9A0-FD69-4715-ADE1-73C9AA95A560}">
  <ds:schemaRefs/>
</ds:datastoreItem>
</file>

<file path=customXml/itemProps30.xml><?xml version="1.0" encoding="utf-8"?>
<ds:datastoreItem xmlns:ds="http://schemas.openxmlformats.org/officeDocument/2006/customXml" ds:itemID="{8FFD8B23-1596-449D-AD9D-615F9E3EFCCE}">
  <ds:schemaRefs>
    <ds:schemaRef ds:uri="http://gemini/pivotcustomization/TableXML_CareworkerVisitPreferences"/>
  </ds:schemaRefs>
</ds:datastoreItem>
</file>

<file path=customXml/itemProps31.xml><?xml version="1.0" encoding="utf-8"?>
<ds:datastoreItem xmlns:ds="http://schemas.openxmlformats.org/officeDocument/2006/customXml" ds:itemID="{9EC23AE1-9997-46A9-BBAF-36DF86A1EE4C}">
  <ds:schemaRefs>
    <ds:schemaRef ds:uri="http://gemini/pivotcustomization/LinkedTableUpdateMode"/>
  </ds:schemaRefs>
</ds:datastoreItem>
</file>

<file path=customXml/itemProps32.xml><?xml version="1.0" encoding="utf-8"?>
<ds:datastoreItem xmlns:ds="http://schemas.openxmlformats.org/officeDocument/2006/customXml" ds:itemID="{0B869E6D-DAAF-4162-9E77-5F60F7C61596}">
  <ds:schemaRefs/>
</ds:datastoreItem>
</file>

<file path=customXml/itemProps33.xml><?xml version="1.0" encoding="utf-8"?>
<ds:datastoreItem xmlns:ds="http://schemas.openxmlformats.org/officeDocument/2006/customXml" ds:itemID="{36219D82-6262-4B26-9E5B-A6364BC333D1}">
  <ds:schemaRefs>
    <ds:schemaRef ds:uri="http://gemini/pivotcustomization/981571dc-f02c-4b92-87f0-726c7d4dfcc7"/>
  </ds:schemaRefs>
</ds:datastoreItem>
</file>

<file path=customXml/itemProps34.xml><?xml version="1.0" encoding="utf-8"?>
<ds:datastoreItem xmlns:ds="http://schemas.openxmlformats.org/officeDocument/2006/customXml" ds:itemID="{E6FDC7F5-6F83-44DA-99A7-82BC46473D44}">
  <ds:schemaRefs/>
</ds:datastoreItem>
</file>

<file path=customXml/itemProps35.xml><?xml version="1.0" encoding="utf-8"?>
<ds:datastoreItem xmlns:ds="http://schemas.openxmlformats.org/officeDocument/2006/customXml" ds:itemID="{2BB9A757-66DA-4D06-A3EB-C651E188BC7D}">
  <ds:schemaRefs/>
</ds:datastoreItem>
</file>

<file path=customXml/itemProps36.xml><?xml version="1.0" encoding="utf-8"?>
<ds:datastoreItem xmlns:ds="http://schemas.openxmlformats.org/officeDocument/2006/customXml" ds:itemID="{401A6346-7C6A-4597-9548-09BC09777171}">
  <ds:schemaRefs/>
</ds:datastoreItem>
</file>

<file path=customXml/itemProps37.xml><?xml version="1.0" encoding="utf-8"?>
<ds:datastoreItem xmlns:ds="http://schemas.openxmlformats.org/officeDocument/2006/customXml" ds:itemID="{74947EB3-6599-46ED-9C91-B1676C1C2D6C}">
  <ds:schemaRefs/>
</ds:datastoreItem>
</file>

<file path=customXml/itemProps38.xml><?xml version="1.0" encoding="utf-8"?>
<ds:datastoreItem xmlns:ds="http://schemas.openxmlformats.org/officeDocument/2006/customXml" ds:itemID="{C8648AA5-777F-415C-B7CE-3997FD04AFDE}">
  <ds:schemaRefs/>
</ds:datastoreItem>
</file>

<file path=customXml/itemProps39.xml><?xml version="1.0" encoding="utf-8"?>
<ds:datastoreItem xmlns:ds="http://schemas.openxmlformats.org/officeDocument/2006/customXml" ds:itemID="{88D295BA-09F4-448B-9566-CC61239FC177}">
  <ds:schemaRefs/>
</ds:datastoreItem>
</file>

<file path=customXml/itemProps4.xml><?xml version="1.0" encoding="utf-8"?>
<ds:datastoreItem xmlns:ds="http://schemas.openxmlformats.org/officeDocument/2006/customXml" ds:itemID="{F437441F-5CEC-41BE-81CB-329BD3E6E383}">
  <ds:schemaRefs/>
</ds:datastoreItem>
</file>

<file path=customXml/itemProps40.xml><?xml version="1.0" encoding="utf-8"?>
<ds:datastoreItem xmlns:ds="http://schemas.openxmlformats.org/officeDocument/2006/customXml" ds:itemID="{E194AFAA-9B6D-4829-8592-756D8BFF4BC7}">
  <ds:schemaRefs/>
</ds:datastoreItem>
</file>

<file path=customXml/itemProps41.xml><?xml version="1.0" encoding="utf-8"?>
<ds:datastoreItem xmlns:ds="http://schemas.openxmlformats.org/officeDocument/2006/customXml" ds:itemID="{7E0FDD49-9476-49F2-B7F8-2EC875A9FC0B}">
  <ds:schemaRefs/>
</ds:datastoreItem>
</file>

<file path=customXml/itemProps42.xml><?xml version="1.0" encoding="utf-8"?>
<ds:datastoreItem xmlns:ds="http://schemas.openxmlformats.org/officeDocument/2006/customXml" ds:itemID="{F753E6D6-786C-4C3E-888B-9B16F1BB6A66}">
  <ds:schemaRefs/>
</ds:datastoreItem>
</file>

<file path=customXml/itemProps43.xml><?xml version="1.0" encoding="utf-8"?>
<ds:datastoreItem xmlns:ds="http://schemas.openxmlformats.org/officeDocument/2006/customXml" ds:itemID="{7EA05973-88CD-4828-BE92-6D2FDAB0708D}">
  <ds:schemaRefs/>
</ds:datastoreItem>
</file>

<file path=customXml/itemProps44.xml><?xml version="1.0" encoding="utf-8"?>
<ds:datastoreItem xmlns:ds="http://schemas.openxmlformats.org/officeDocument/2006/customXml" ds:itemID="{490A9BBB-4EE3-4F3B-9474-CD1B9DD2C57C}">
  <ds:schemaRefs/>
</ds:datastoreItem>
</file>

<file path=customXml/itemProps45.xml><?xml version="1.0" encoding="utf-8"?>
<ds:datastoreItem xmlns:ds="http://schemas.openxmlformats.org/officeDocument/2006/customXml" ds:itemID="{A3D42011-9086-49C8-A887-A58FD1DB9ECE}">
  <ds:schemaRefs/>
</ds:datastoreItem>
</file>

<file path=customXml/itemProps46.xml><?xml version="1.0" encoding="utf-8"?>
<ds:datastoreItem xmlns:ds="http://schemas.openxmlformats.org/officeDocument/2006/customXml" ds:itemID="{BD8CDA9A-514E-410E-908F-EA9E5DDAAD70}">
  <ds:schemaRefs/>
</ds:datastoreItem>
</file>

<file path=customXml/itemProps47.xml><?xml version="1.0" encoding="utf-8"?>
<ds:datastoreItem xmlns:ds="http://schemas.openxmlformats.org/officeDocument/2006/customXml" ds:itemID="{12AB9E23-7BD5-4F79-A787-42FCC99900B8}">
  <ds:schemaRefs/>
</ds:datastoreItem>
</file>

<file path=customXml/itemProps48.xml><?xml version="1.0" encoding="utf-8"?>
<ds:datastoreItem xmlns:ds="http://schemas.openxmlformats.org/officeDocument/2006/customXml" ds:itemID="{1BF3C414-D797-4081-A20D-EF6F0A3750AA}">
  <ds:schemaRefs/>
</ds:datastoreItem>
</file>

<file path=customXml/itemProps49.xml><?xml version="1.0" encoding="utf-8"?>
<ds:datastoreItem xmlns:ds="http://schemas.openxmlformats.org/officeDocument/2006/customXml" ds:itemID="{ECF0ED7D-509C-41EB-80AB-25E66FB3DAF3}">
  <ds:schemaRefs/>
</ds:datastoreItem>
</file>

<file path=customXml/itemProps5.xml><?xml version="1.0" encoding="utf-8"?>
<ds:datastoreItem xmlns:ds="http://schemas.openxmlformats.org/officeDocument/2006/customXml" ds:itemID="{BEF2773E-8223-47EB-B6B4-CB7C4C464613}">
  <ds:schemaRefs/>
</ds:datastoreItem>
</file>

<file path=customXml/itemProps50.xml><?xml version="1.0" encoding="utf-8"?>
<ds:datastoreItem xmlns:ds="http://schemas.openxmlformats.org/officeDocument/2006/customXml" ds:itemID="{20AB2892-3B09-4305-B290-8AC100E54B89}">
  <ds:schemaRefs/>
</ds:datastoreItem>
</file>

<file path=customXml/itemProps51.xml><?xml version="1.0" encoding="utf-8"?>
<ds:datastoreItem xmlns:ds="http://schemas.openxmlformats.org/officeDocument/2006/customXml" ds:itemID="{51DF23B5-17EE-4346-A890-0B477B6F2C32}">
  <ds:schemaRefs/>
</ds:datastoreItem>
</file>

<file path=customXml/itemProps52.xml><?xml version="1.0" encoding="utf-8"?>
<ds:datastoreItem xmlns:ds="http://schemas.openxmlformats.org/officeDocument/2006/customXml" ds:itemID="{53BEC7C3-0D8C-4716-BA66-944ACBF447FE}">
  <ds:schemaRefs/>
</ds:datastoreItem>
</file>

<file path=customXml/itemProps53.xml><?xml version="1.0" encoding="utf-8"?>
<ds:datastoreItem xmlns:ds="http://schemas.openxmlformats.org/officeDocument/2006/customXml" ds:itemID="{E7E16124-BA10-4968-B225-31A865DD5E72}">
  <ds:schemaRefs/>
</ds:datastoreItem>
</file>

<file path=customXml/itemProps54.xml><?xml version="1.0" encoding="utf-8"?>
<ds:datastoreItem xmlns:ds="http://schemas.openxmlformats.org/officeDocument/2006/customXml" ds:itemID="{A085F589-DBC6-489D-BB23-6024CF31D706}">
  <ds:schemaRefs/>
</ds:datastoreItem>
</file>

<file path=customXml/itemProps55.xml><?xml version="1.0" encoding="utf-8"?>
<ds:datastoreItem xmlns:ds="http://schemas.openxmlformats.org/officeDocument/2006/customXml" ds:itemID="{2D310F0F-0B06-4C9E-A36A-9E01ED516084}">
  <ds:schemaRefs/>
</ds:datastoreItem>
</file>

<file path=customXml/itemProps56.xml><?xml version="1.0" encoding="utf-8"?>
<ds:datastoreItem xmlns:ds="http://schemas.openxmlformats.org/officeDocument/2006/customXml" ds:itemID="{EC2BA237-36F8-451E-9F90-99354A415DB9}">
  <ds:schemaRefs/>
</ds:datastoreItem>
</file>

<file path=customXml/itemProps57.xml><?xml version="1.0" encoding="utf-8"?>
<ds:datastoreItem xmlns:ds="http://schemas.openxmlformats.org/officeDocument/2006/customXml" ds:itemID="{3FD80BAE-5697-4E95-BDE8-9E97AC1688F2}">
  <ds:schemaRefs/>
</ds:datastoreItem>
</file>

<file path=customXml/itemProps58.xml><?xml version="1.0" encoding="utf-8"?>
<ds:datastoreItem xmlns:ds="http://schemas.openxmlformats.org/officeDocument/2006/customXml" ds:itemID="{2F56751F-41C1-4513-8DD2-E4C7087553DF}">
  <ds:schemaRefs/>
</ds:datastoreItem>
</file>

<file path=customXml/itemProps59.xml><?xml version="1.0" encoding="utf-8"?>
<ds:datastoreItem xmlns:ds="http://schemas.openxmlformats.org/officeDocument/2006/customXml" ds:itemID="{F2F48089-A7F4-4CA6-8F0F-5CF73B8124FA}">
  <ds:schemaRefs/>
</ds:datastoreItem>
</file>

<file path=customXml/itemProps6.xml><?xml version="1.0" encoding="utf-8"?>
<ds:datastoreItem xmlns:ds="http://schemas.openxmlformats.org/officeDocument/2006/customXml" ds:itemID="{0F4B750B-5904-4FB7-92A9-D355717AD495}">
  <ds:schemaRefs/>
</ds:datastoreItem>
</file>

<file path=customXml/itemProps60.xml><?xml version="1.0" encoding="utf-8"?>
<ds:datastoreItem xmlns:ds="http://schemas.openxmlformats.org/officeDocument/2006/customXml" ds:itemID="{86D31F17-4ACD-4AA3-9599-C32B039BA05F}">
  <ds:schemaRefs/>
</ds:datastoreItem>
</file>

<file path=customXml/itemProps61.xml><?xml version="1.0" encoding="utf-8"?>
<ds:datastoreItem xmlns:ds="http://schemas.openxmlformats.org/officeDocument/2006/customXml" ds:itemID="{F5875775-2C37-410A-91B8-3490437AA414}">
  <ds:schemaRefs/>
</ds:datastoreItem>
</file>

<file path=customXml/itemProps62.xml><?xml version="1.0" encoding="utf-8"?>
<ds:datastoreItem xmlns:ds="http://schemas.openxmlformats.org/officeDocument/2006/customXml" ds:itemID="{53FB7F40-F4FA-4242-A201-0AD090F17CDB}">
  <ds:schemaRefs/>
</ds:datastoreItem>
</file>

<file path=customXml/itemProps7.xml><?xml version="1.0" encoding="utf-8"?>
<ds:datastoreItem xmlns:ds="http://schemas.openxmlformats.org/officeDocument/2006/customXml" ds:itemID="{F29BBA61-ED39-420A-B5EB-D89CDDEDA9B3}">
  <ds:schemaRefs>
    <ds:schemaRef ds:uri="http://gemini/pivotcustomization/f1e1cd74-cf37-4d95-8d7e-ef5aa373a0e4"/>
  </ds:schemaRefs>
</ds:datastoreItem>
</file>

<file path=customXml/itemProps8.xml><?xml version="1.0" encoding="utf-8"?>
<ds:datastoreItem xmlns:ds="http://schemas.openxmlformats.org/officeDocument/2006/customXml" ds:itemID="{A64AF918-FC16-4708-A76D-F4445354D3B6}">
  <ds:schemaRefs/>
</ds:datastoreItem>
</file>

<file path=customXml/itemProps9.xml><?xml version="1.0" encoding="utf-8"?>
<ds:datastoreItem xmlns:ds="http://schemas.openxmlformats.org/officeDocument/2006/customXml" ds:itemID="{158F1476-0138-41D3-B918-990269053B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SampleData</vt:lpstr>
      <vt:lpstr>Careworker Profile</vt:lpstr>
      <vt:lpstr>Monthly work info</vt:lpstr>
      <vt:lpstr>Profits and Earnings by year</vt:lpstr>
      <vt:lpstr>Careworker Availability</vt:lpstr>
      <vt:lpstr>Careworker Visit Preferences</vt:lpstr>
      <vt:lpstr>D2-RevenueEarningsChart</vt:lpstr>
      <vt:lpstr>D2-Visits by month</vt:lpstr>
      <vt:lpstr>D1-Education-Expertise-CorpFee</vt:lpstr>
      <vt:lpstr>AvailaDH</vt:lpstr>
      <vt:lpstr>D3-Preferences</vt:lpstr>
      <vt:lpstr>Dashboard1</vt:lpstr>
      <vt:lpstr>Dashboard2</vt:lpstr>
      <vt:lpstr>Dashboard3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arand</dc:creator>
  <cp:keywords/>
  <dc:description/>
  <cp:lastModifiedBy>arand</cp:lastModifiedBy>
  <cp:revision/>
  <cp:lastPrinted>2022-04-04T20:53:44Z</cp:lastPrinted>
  <dcterms:created xsi:type="dcterms:W3CDTF">2022-03-02T14:06:08Z</dcterms:created>
  <dcterms:modified xsi:type="dcterms:W3CDTF">2022-04-12T15:22:24Z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0x0101007689BC957966CC438FA8D09FD587A596</vt:lpwstr>
  </property>
</Properties>
</file>