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 Marzolf\Desktop\NCSU\STREAMS\Projects\Long-term Wood decomp\LTCWD\Data\"/>
    </mc:Choice>
  </mc:AlternateContent>
  <xr:revisionPtr revIDLastSave="0" documentId="13_ncr:1_{F4CF055A-F39F-49D9-9A11-AB72AA39DE96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heet1" sheetId="1" r:id="rId1"/>
    <sheet name="Sheet2" sheetId="4" r:id="rId2"/>
    <sheet name="Chemistry" sheetId="3" r:id="rId3"/>
    <sheet name="Wood Morphology" sheetId="2" r:id="rId4"/>
  </sheets>
  <definedNames>
    <definedName name="_xlnm._FilterDatabase" localSheetId="2" hidden="1">Chemistry!$A$1:$A$31</definedName>
    <definedName name="_xlnm._FilterDatabase" localSheetId="0" hidden="1">Sheet1!$A$1:$B$96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2" i="2"/>
  <c r="E90" i="1"/>
  <c r="E91" i="1"/>
  <c r="M87" i="1"/>
  <c r="M88" i="1"/>
  <c r="AC88" i="1" s="1"/>
  <c r="S87" i="1"/>
  <c r="R87" i="1"/>
  <c r="L24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7" i="4"/>
  <c r="E82" i="1"/>
  <c r="E83" i="1"/>
  <c r="E84" i="1"/>
  <c r="E85" i="1"/>
  <c r="E86" i="1"/>
  <c r="E87" i="1"/>
  <c r="E88" i="1"/>
  <c r="E89" i="1"/>
  <c r="E92" i="1"/>
  <c r="E93" i="1"/>
  <c r="E94" i="1"/>
  <c r="E95" i="1"/>
  <c r="E96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L3" i="4"/>
  <c r="M3" i="4" s="1"/>
  <c r="L4" i="4"/>
  <c r="M4" i="4" s="1"/>
  <c r="L5" i="4"/>
  <c r="M5" i="4" s="1"/>
  <c r="L6" i="4"/>
  <c r="M6" i="4" s="1"/>
  <c r="L7" i="4"/>
  <c r="M7" i="4" s="1"/>
  <c r="L8" i="4"/>
  <c r="M8" i="4" s="1"/>
  <c r="L9" i="4"/>
  <c r="M9" i="4" s="1"/>
  <c r="L10" i="4"/>
  <c r="M10" i="4"/>
  <c r="L11" i="4"/>
  <c r="M11" i="4" s="1"/>
  <c r="L12" i="4"/>
  <c r="M12" i="4" s="1"/>
  <c r="L13" i="4"/>
  <c r="M13" i="4" s="1"/>
  <c r="L14" i="4"/>
  <c r="M14" i="4" s="1"/>
  <c r="L15" i="4"/>
  <c r="M15" i="4" s="1"/>
  <c r="L16" i="4"/>
  <c r="M16" i="4" s="1"/>
  <c r="L17" i="4"/>
  <c r="M17" i="4" s="1"/>
  <c r="L18" i="4"/>
  <c r="M18" i="4" s="1"/>
  <c r="L19" i="4"/>
  <c r="M19" i="4" s="1"/>
  <c r="L20" i="4"/>
  <c r="M20" i="4" s="1"/>
  <c r="L21" i="4"/>
  <c r="M21" i="4" s="1"/>
  <c r="L22" i="4"/>
  <c r="M22" i="4" s="1"/>
  <c r="L23" i="4"/>
  <c r="M23" i="4" s="1"/>
  <c r="M24" i="4"/>
  <c r="L25" i="4"/>
  <c r="M25" i="4" s="1"/>
  <c r="L26" i="4"/>
  <c r="M26" i="4" s="1"/>
  <c r="L27" i="4"/>
  <c r="M27" i="4" s="1"/>
  <c r="L28" i="4"/>
  <c r="M28" i="4" s="1"/>
  <c r="L29" i="4"/>
  <c r="M29" i="4" s="1"/>
  <c r="L30" i="4"/>
  <c r="M30" i="4" s="1"/>
  <c r="L31" i="4"/>
  <c r="M31" i="4" s="1"/>
  <c r="L32" i="4"/>
  <c r="M32" i="4" s="1"/>
  <c r="L33" i="4"/>
  <c r="M33" i="4" s="1"/>
  <c r="L34" i="4"/>
  <c r="M34" i="4" s="1"/>
  <c r="L35" i="4"/>
  <c r="M35" i="4" s="1"/>
  <c r="L36" i="4"/>
  <c r="M36" i="4" s="1"/>
  <c r="L37" i="4"/>
  <c r="M37" i="4" s="1"/>
  <c r="L38" i="4"/>
  <c r="M38" i="4" s="1"/>
  <c r="L39" i="4"/>
  <c r="M39" i="4" s="1"/>
  <c r="L40" i="4"/>
  <c r="M40" i="4" s="1"/>
  <c r="L41" i="4"/>
  <c r="M41" i="4" s="1"/>
  <c r="L42" i="4"/>
  <c r="M42" i="4" s="1"/>
  <c r="L43" i="4"/>
  <c r="M43" i="4" s="1"/>
  <c r="L44" i="4"/>
  <c r="M44" i="4" s="1"/>
  <c r="L45" i="4"/>
  <c r="M45" i="4" s="1"/>
  <c r="L46" i="4"/>
  <c r="M46" i="4" s="1"/>
  <c r="L47" i="4"/>
  <c r="M47" i="4" s="1"/>
  <c r="L48" i="4"/>
  <c r="M48" i="4" s="1"/>
  <c r="L49" i="4"/>
  <c r="M49" i="4" s="1"/>
  <c r="L50" i="4"/>
  <c r="M50" i="4" s="1"/>
  <c r="L51" i="4"/>
  <c r="M51" i="4" s="1"/>
  <c r="L52" i="4"/>
  <c r="M52" i="4" s="1"/>
  <c r="L53" i="4"/>
  <c r="M53" i="4" s="1"/>
  <c r="L54" i="4"/>
  <c r="M54" i="4" s="1"/>
  <c r="L55" i="4"/>
  <c r="M55" i="4" s="1"/>
  <c r="L56" i="4"/>
  <c r="M56" i="4" s="1"/>
  <c r="L57" i="4"/>
  <c r="M57" i="4" s="1"/>
  <c r="L58" i="4"/>
  <c r="M58" i="4" s="1"/>
  <c r="L59" i="4"/>
  <c r="M59" i="4" s="1"/>
  <c r="L60" i="4"/>
  <c r="M60" i="4" s="1"/>
  <c r="L61" i="4"/>
  <c r="M61" i="4" s="1"/>
  <c r="L62" i="4"/>
  <c r="M62" i="4" s="1"/>
  <c r="L63" i="4"/>
  <c r="M63" i="4" s="1"/>
  <c r="L64" i="4"/>
  <c r="M64" i="4" s="1"/>
  <c r="L65" i="4"/>
  <c r="M65" i="4" s="1"/>
  <c r="L66" i="4"/>
  <c r="M66" i="4" s="1"/>
  <c r="L67" i="4"/>
  <c r="M67" i="4" s="1"/>
  <c r="L68" i="4"/>
  <c r="M68" i="4" s="1"/>
  <c r="L69" i="4"/>
  <c r="M69" i="4" s="1"/>
  <c r="L70" i="4"/>
  <c r="M70" i="4" s="1"/>
  <c r="L71" i="4"/>
  <c r="M71" i="4" s="1"/>
  <c r="L72" i="4"/>
  <c r="M72" i="4" s="1"/>
  <c r="L73" i="4"/>
  <c r="M73" i="4" s="1"/>
  <c r="L74" i="4"/>
  <c r="M74" i="4"/>
  <c r="L75" i="4"/>
  <c r="M75" i="4" s="1"/>
  <c r="L76" i="4"/>
  <c r="M76" i="4" s="1"/>
  <c r="L77" i="4"/>
  <c r="M77" i="4" s="1"/>
  <c r="L78" i="4"/>
  <c r="M78" i="4" s="1"/>
  <c r="L79" i="4"/>
  <c r="M79" i="4" s="1"/>
  <c r="L80" i="4"/>
  <c r="M80" i="4" s="1"/>
  <c r="L81" i="4"/>
  <c r="M81" i="4" s="1"/>
  <c r="L2" i="4"/>
  <c r="M2" i="4" s="1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S83" i="1"/>
  <c r="S6" i="1"/>
  <c r="M2" i="1"/>
  <c r="N87" i="1" l="1"/>
  <c r="U87" i="1"/>
  <c r="V87" i="1" s="1"/>
  <c r="AC87" i="1"/>
  <c r="T87" i="1"/>
  <c r="W87" i="1"/>
  <c r="N61" i="4"/>
  <c r="N53" i="4"/>
  <c r="N27" i="4"/>
  <c r="N32" i="4"/>
  <c r="N7" i="4"/>
  <c r="N2" i="4"/>
  <c r="N21" i="4"/>
  <c r="N73" i="4"/>
  <c r="N30" i="4"/>
  <c r="N9" i="4"/>
  <c r="N50" i="4"/>
  <c r="N22" i="4"/>
  <c r="N59" i="4"/>
  <c r="N40" i="4"/>
  <c r="N48" i="4"/>
  <c r="N72" i="4"/>
  <c r="N56" i="4"/>
  <c r="N44" i="4"/>
  <c r="N31" i="4"/>
  <c r="N71" i="4"/>
  <c r="N39" i="4"/>
  <c r="N62" i="4"/>
  <c r="N4" i="4"/>
  <c r="N54" i="4"/>
  <c r="N18" i="4"/>
  <c r="N68" i="4"/>
  <c r="N81" i="4"/>
  <c r="N29" i="4"/>
  <c r="N79" i="4"/>
  <c r="N67" i="4"/>
  <c r="N55" i="4"/>
  <c r="N43" i="4"/>
  <c r="N38" i="4"/>
  <c r="N20" i="4"/>
  <c r="N15" i="4"/>
  <c r="N3" i="4"/>
  <c r="N78" i="4"/>
  <c r="N66" i="4"/>
  <c r="N60" i="4"/>
  <c r="N49" i="4"/>
  <c r="N42" i="4"/>
  <c r="N37" i="4"/>
  <c r="N26" i="4"/>
  <c r="N19" i="4"/>
  <c r="N14" i="4"/>
  <c r="N8" i="4"/>
  <c r="N16" i="4"/>
  <c r="N80" i="4"/>
  <c r="N77" i="4"/>
  <c r="N65" i="4"/>
  <c r="N36" i="4"/>
  <c r="N25" i="4"/>
  <c r="N13" i="4"/>
  <c r="N76" i="4"/>
  <c r="N64" i="4"/>
  <c r="N41" i="4"/>
  <c r="N24" i="4"/>
  <c r="N12" i="4"/>
  <c r="N75" i="4"/>
  <c r="N70" i="4"/>
  <c r="N63" i="4"/>
  <c r="N52" i="4"/>
  <c r="N47" i="4"/>
  <c r="N35" i="4"/>
  <c r="N23" i="4"/>
  <c r="N11" i="4"/>
  <c r="N6" i="4"/>
  <c r="N74" i="4"/>
  <c r="N69" i="4"/>
  <c r="N58" i="4"/>
  <c r="N51" i="4"/>
  <c r="N46" i="4"/>
  <c r="N34" i="4"/>
  <c r="N28" i="4"/>
  <c r="N17" i="4"/>
  <c r="N10" i="4"/>
  <c r="N5" i="4"/>
  <c r="N57" i="4"/>
  <c r="N45" i="4"/>
  <c r="N33" i="4"/>
  <c r="M82" i="1"/>
  <c r="M83" i="1"/>
  <c r="M84" i="1"/>
  <c r="M85" i="1"/>
  <c r="M86" i="1"/>
  <c r="N88" i="1"/>
  <c r="M89" i="1"/>
  <c r="M90" i="1"/>
  <c r="M91" i="1"/>
  <c r="M92" i="1"/>
  <c r="M93" i="1"/>
  <c r="M94" i="1"/>
  <c r="M95" i="1"/>
  <c r="M96" i="1"/>
  <c r="M6" i="1"/>
  <c r="R3" i="1"/>
  <c r="R4" i="1"/>
  <c r="R5" i="1"/>
  <c r="R6" i="1"/>
  <c r="U6" i="1" s="1"/>
  <c r="R82" i="1"/>
  <c r="R83" i="1"/>
  <c r="R84" i="1"/>
  <c r="R85" i="1"/>
  <c r="R86" i="1"/>
  <c r="R88" i="1"/>
  <c r="R89" i="1"/>
  <c r="R90" i="1"/>
  <c r="R91" i="1"/>
  <c r="R92" i="1"/>
  <c r="R93" i="1"/>
  <c r="R94" i="1"/>
  <c r="R95" i="1"/>
  <c r="R96" i="1"/>
  <c r="R2" i="1"/>
  <c r="S3" i="1"/>
  <c r="S4" i="1"/>
  <c r="V4" i="1" s="1"/>
  <c r="S5" i="1"/>
  <c r="V5" i="1" s="1"/>
  <c r="S82" i="1"/>
  <c r="S84" i="1"/>
  <c r="S85" i="1"/>
  <c r="S86" i="1"/>
  <c r="S88" i="1"/>
  <c r="S89" i="1"/>
  <c r="S90" i="1"/>
  <c r="S91" i="1"/>
  <c r="S92" i="1"/>
  <c r="S93" i="1"/>
  <c r="S94" i="1"/>
  <c r="S95" i="1"/>
  <c r="S96" i="1"/>
  <c r="S2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M3" i="1"/>
  <c r="M4" i="1"/>
  <c r="M5" i="1"/>
  <c r="D3" i="1"/>
  <c r="E3" i="1" s="1"/>
  <c r="D4" i="1"/>
  <c r="E4" i="1" s="1"/>
  <c r="D5" i="1"/>
  <c r="E5" i="1" s="1"/>
  <c r="D6" i="1"/>
  <c r="E6" i="1" s="1"/>
  <c r="D2" i="1"/>
  <c r="E2" i="1" s="1"/>
  <c r="N96" i="1" l="1"/>
  <c r="AC96" i="1"/>
  <c r="N95" i="1"/>
  <c r="AC95" i="1"/>
  <c r="N86" i="1"/>
  <c r="AC86" i="1"/>
  <c r="N94" i="1"/>
  <c r="AC94" i="1"/>
  <c r="N93" i="1"/>
  <c r="AC93" i="1"/>
  <c r="N84" i="1"/>
  <c r="AC84" i="1"/>
  <c r="N89" i="1"/>
  <c r="AC89" i="1"/>
  <c r="N85" i="1"/>
  <c r="AC85" i="1"/>
  <c r="N92" i="1"/>
  <c r="AC92" i="1"/>
  <c r="N83" i="1"/>
  <c r="AC83" i="1"/>
  <c r="N91" i="1"/>
  <c r="AC91" i="1"/>
  <c r="N82" i="1"/>
  <c r="AC82" i="1"/>
  <c r="N90" i="1"/>
  <c r="AC90" i="1"/>
  <c r="T2" i="1"/>
  <c r="V2" i="1"/>
  <c r="W2" i="1" s="1"/>
  <c r="U2" i="1"/>
  <c r="U94" i="1"/>
  <c r="V94" i="1" s="1"/>
  <c r="W94" i="1" s="1"/>
  <c r="U92" i="1"/>
  <c r="V92" i="1" s="1"/>
  <c r="W92" i="1" s="1"/>
  <c r="U84" i="1"/>
  <c r="V84" i="1" s="1"/>
  <c r="W84" i="1" s="1"/>
  <c r="U90" i="1"/>
  <c r="V90" i="1" s="1"/>
  <c r="W90" i="1" s="1"/>
  <c r="U82" i="1"/>
  <c r="V82" i="1" s="1"/>
  <c r="W82" i="1" s="1"/>
  <c r="U95" i="1"/>
  <c r="V95" i="1" s="1"/>
  <c r="W95" i="1" s="1"/>
  <c r="U86" i="1"/>
  <c r="V86" i="1" s="1"/>
  <c r="W86" i="1" s="1"/>
  <c r="T3" i="1"/>
  <c r="T6" i="1"/>
  <c r="T5" i="1"/>
  <c r="T4" i="1"/>
  <c r="U89" i="1"/>
  <c r="V89" i="1" s="1"/>
  <c r="W89" i="1" s="1"/>
  <c r="T96" i="1"/>
  <c r="T88" i="1"/>
  <c r="U3" i="1"/>
  <c r="U91" i="1"/>
  <c r="V91" i="1" s="1"/>
  <c r="W91" i="1" s="1"/>
  <c r="U83" i="1"/>
  <c r="V83" i="1" s="1"/>
  <c r="W83" i="1" s="1"/>
  <c r="T84" i="1"/>
  <c r="W5" i="1"/>
  <c r="T95" i="1"/>
  <c r="T86" i="1"/>
  <c r="W4" i="1"/>
  <c r="T94" i="1"/>
  <c r="T92" i="1"/>
  <c r="T91" i="1"/>
  <c r="T90" i="1"/>
  <c r="T82" i="1"/>
  <c r="U93" i="1"/>
  <c r="V93" i="1" s="1"/>
  <c r="W93" i="1" s="1"/>
  <c r="T93" i="1"/>
  <c r="T83" i="1"/>
  <c r="U96" i="1"/>
  <c r="V96" i="1" s="1"/>
  <c r="W96" i="1" s="1"/>
  <c r="U88" i="1"/>
  <c r="V88" i="1" s="1"/>
  <c r="W88" i="1" s="1"/>
  <c r="T89" i="1"/>
  <c r="U4" i="1"/>
  <c r="U85" i="1"/>
  <c r="V85" i="1" s="1"/>
  <c r="W85" i="1" s="1"/>
  <c r="T85" i="1"/>
  <c r="U5" i="1"/>
  <c r="V3" i="1"/>
  <c r="W3" i="1" s="1"/>
  <c r="V6" i="1"/>
  <c r="W6" i="1" s="1"/>
  <c r="X87" i="1" l="1"/>
  <c r="X84" i="1"/>
  <c r="X94" i="1"/>
  <c r="X82" i="1"/>
  <c r="X88" i="1"/>
  <c r="X96" i="1"/>
  <c r="X90" i="1"/>
  <c r="X85" i="1"/>
  <c r="X86" i="1"/>
  <c r="X93" i="1"/>
  <c r="X2" i="1"/>
  <c r="X83" i="1"/>
  <c r="X92" i="1"/>
  <c r="X95" i="1"/>
  <c r="X89" i="1"/>
  <c r="X91" i="1"/>
</calcChain>
</file>

<file path=xl/sharedStrings.xml><?xml version="1.0" encoding="utf-8"?>
<sst xmlns="http://schemas.openxmlformats.org/spreadsheetml/2006/main" count="592" uniqueCount="55">
  <si>
    <t>Site</t>
  </si>
  <si>
    <t>Collection Month</t>
  </si>
  <si>
    <t>Rep</t>
  </si>
  <si>
    <t>Arb</t>
  </si>
  <si>
    <t>A</t>
  </si>
  <si>
    <t>B</t>
  </si>
  <si>
    <t>C</t>
  </si>
  <si>
    <t>Sur30</t>
  </si>
  <si>
    <t>Tito60</t>
  </si>
  <si>
    <t>Piper</t>
  </si>
  <si>
    <t>Tac</t>
  </si>
  <si>
    <t>initial CWD mass (g)</t>
  </si>
  <si>
    <t>brown bag mass (g)</t>
  </si>
  <si>
    <t>foil 1 mass (g)</t>
  </si>
  <si>
    <t>foil 1 + dry CWD (g)</t>
  </si>
  <si>
    <t>foil 2 mass (g)</t>
  </si>
  <si>
    <t>foil 2 + ground CWD (g)</t>
  </si>
  <si>
    <t>bag + dry CWD (g)</t>
  </si>
  <si>
    <t>foil 1 + ash CWD (g)</t>
  </si>
  <si>
    <t>Sac</t>
  </si>
  <si>
    <t>D</t>
  </si>
  <si>
    <t>E</t>
  </si>
  <si>
    <t>bag+ wet (g)</t>
  </si>
  <si>
    <t>Dry Mass (g)</t>
  </si>
  <si>
    <t>foil + dry (g)</t>
  </si>
  <si>
    <t>initial length (cm)</t>
  </si>
  <si>
    <t>init circumference (cm)</t>
  </si>
  <si>
    <t>wood volume (cm^3)</t>
  </si>
  <si>
    <t>wood density (g/cm^3)</t>
  </si>
  <si>
    <t>Notes</t>
  </si>
  <si>
    <t>CWD Pack Dry Mass (g)</t>
  </si>
  <si>
    <t>Sub Ash Mass (g)</t>
  </si>
  <si>
    <t>AFDM Remaining</t>
  </si>
  <si>
    <t>Ash Fraction</t>
  </si>
  <si>
    <t>Organic Fraction</t>
  </si>
  <si>
    <t>Pack AFDM (g)</t>
  </si>
  <si>
    <t>Date</t>
  </si>
  <si>
    <t>pH</t>
  </si>
  <si>
    <t>Cond</t>
  </si>
  <si>
    <t>Temp</t>
  </si>
  <si>
    <t>Q</t>
  </si>
  <si>
    <t>SRP (ug/L)</t>
  </si>
  <si>
    <t>NO3-N (ug/L)</t>
  </si>
  <si>
    <t>NH4-N (ug/L)</t>
  </si>
  <si>
    <t>AFDM (g)</t>
  </si>
  <si>
    <t>foil dry CWD (g)</t>
  </si>
  <si>
    <t>foil ash CWD (g)</t>
  </si>
  <si>
    <t>% organic</t>
  </si>
  <si>
    <t>est init dry mass (g)</t>
  </si>
  <si>
    <t>% ash</t>
  </si>
  <si>
    <t>Percent AFDM</t>
  </si>
  <si>
    <t>final wood density (g/cm3)</t>
  </si>
  <si>
    <t>init wood density (g/cm3)</t>
  </si>
  <si>
    <t>Flag</t>
  </si>
  <si>
    <t>wood surface area (cm^2)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</si>
</sst>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14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96"/>
  <sheetViews>
    <sheetView zoomScale="70" zoomScaleNormal="70" workbookViewId="0">
      <pane ySplit="1" topLeftCell="A2" activePane="bottomLeft" state="frozen"/>
      <selection activeCell="H1" sqref="H1"/>
      <selection pane="bottomLeft" activeCell="N6" sqref="N6"/>
    </sheetView>
  </sheetViews>
  <sheetFormatPr defaultColWidth="11" defaultRowHeight="15.75" x14ac:dyDescent="0.25"/>
  <cols>
    <col min="1" max="1" width="10.125" style="1" bestFit="1" customWidth="1"/>
    <col min="2" max="2" width="21.5" bestFit="1" customWidth="1"/>
    <col min="3" max="3" width="4.375" style="1" bestFit="1" customWidth="1"/>
    <col min="4" max="4" width="18" style="1" bestFit="1" customWidth="1"/>
    <col min="5" max="5" width="17.5" style="1" bestFit="1" customWidth="1"/>
    <col min="6" max="6" width="16" style="1" hidden="1" customWidth="1"/>
    <col min="7" max="7" width="20.875" style="1" hidden="1" customWidth="1"/>
    <col min="8" max="8" width="18.75" style="1" hidden="1" customWidth="1"/>
    <col min="9" max="9" width="22.625" style="1" hidden="1" customWidth="1"/>
    <col min="10" max="10" width="17.25" style="1" hidden="1" customWidth="1"/>
    <col min="11" max="11" width="11.125" style="1" hidden="1" customWidth="1"/>
    <col min="12" max="12" width="15.875" style="1" hidden="1" customWidth="1"/>
    <col min="13" max="13" width="20.375" style="1" bestFit="1" customWidth="1"/>
    <col min="14" max="14" width="23.75" style="1" bestFit="1" customWidth="1"/>
    <col min="15" max="15" width="12.5" style="1" bestFit="1" customWidth="1"/>
    <col min="16" max="16" width="17.125" style="1" bestFit="1" customWidth="1"/>
    <col min="17" max="17" width="17.5" style="1" bestFit="1" customWidth="1"/>
    <col min="18" max="18" width="11.25" style="1" bestFit="1" customWidth="1"/>
    <col min="19" max="19" width="15" style="1" bestFit="1" customWidth="1"/>
    <col min="20" max="20" width="8.5" style="1" bestFit="1" customWidth="1"/>
    <col min="21" max="21" width="13.5" style="1" bestFit="1" customWidth="1"/>
    <col min="22" max="22" width="15.125" style="1" bestFit="1" customWidth="1"/>
    <col min="23" max="23" width="13" style="1" bestFit="1" customWidth="1"/>
    <col min="24" max="24" width="15.5" style="1" bestFit="1" customWidth="1"/>
    <col min="25" max="25" width="12.5" style="1" bestFit="1" customWidth="1"/>
    <col min="26" max="26" width="10.75" style="1" bestFit="1" customWidth="1"/>
    <col min="27" max="27" width="20.25" style="1" bestFit="1" customWidth="1"/>
    <col min="28" max="28" width="6.25" bestFit="1" customWidth="1"/>
  </cols>
  <sheetData>
    <row r="1" spans="1:29" x14ac:dyDescent="0.25">
      <c r="A1" s="1" t="s">
        <v>0</v>
      </c>
      <c r="B1" s="1" t="s">
        <v>1</v>
      </c>
      <c r="C1" s="1" t="s">
        <v>2</v>
      </c>
      <c r="D1" s="1" t="s">
        <v>11</v>
      </c>
      <c r="E1" s="1" t="s">
        <v>48</v>
      </c>
      <c r="F1" s="1" t="s">
        <v>25</v>
      </c>
      <c r="G1" s="1" t="s">
        <v>26</v>
      </c>
      <c r="H1" s="1" t="s">
        <v>27</v>
      </c>
      <c r="I1" s="1" t="s">
        <v>52</v>
      </c>
      <c r="J1" s="2" t="s">
        <v>12</v>
      </c>
      <c r="K1" s="2" t="s">
        <v>22</v>
      </c>
      <c r="L1" s="2" t="s">
        <v>17</v>
      </c>
      <c r="M1" s="2" t="s">
        <v>30</v>
      </c>
      <c r="N1" s="2" t="s">
        <v>51</v>
      </c>
      <c r="O1" s="3" t="s">
        <v>13</v>
      </c>
      <c r="P1" s="3" t="s">
        <v>14</v>
      </c>
      <c r="Q1" s="3" t="s">
        <v>18</v>
      </c>
      <c r="R1" s="6" t="s">
        <v>23</v>
      </c>
      <c r="S1" s="6" t="s">
        <v>31</v>
      </c>
      <c r="T1" s="6" t="s">
        <v>44</v>
      </c>
      <c r="U1" s="6" t="s">
        <v>33</v>
      </c>
      <c r="V1" s="6" t="s">
        <v>34</v>
      </c>
      <c r="W1" s="6" t="s">
        <v>35</v>
      </c>
      <c r="X1" s="6" t="s">
        <v>32</v>
      </c>
      <c r="Y1" s="4" t="s">
        <v>15</v>
      </c>
      <c r="Z1" s="4" t="s">
        <v>24</v>
      </c>
      <c r="AA1" s="4" t="s">
        <v>16</v>
      </c>
      <c r="AB1" s="4" t="s">
        <v>29</v>
      </c>
      <c r="AC1" s="4" t="s">
        <v>53</v>
      </c>
    </row>
    <row r="2" spans="1:29" x14ac:dyDescent="0.25">
      <c r="A2" s="1" t="s">
        <v>19</v>
      </c>
      <c r="B2">
        <v>0</v>
      </c>
      <c r="C2" s="1" t="s">
        <v>4</v>
      </c>
      <c r="D2" s="1">
        <f>K2-J2</f>
        <v>61.600000000000009</v>
      </c>
      <c r="E2" s="1">
        <f>D2*0.81</f>
        <v>49.896000000000008</v>
      </c>
      <c r="J2" s="1">
        <v>14.8</v>
      </c>
      <c r="K2" s="1">
        <v>76.400000000000006</v>
      </c>
      <c r="L2" s="1">
        <v>63.9</v>
      </c>
      <c r="M2" s="1">
        <f>L2-J2</f>
        <v>49.099999999999994</v>
      </c>
      <c r="O2" s="1">
        <v>0.53690000000000004</v>
      </c>
      <c r="P2" s="1">
        <v>1.8474999999999999</v>
      </c>
      <c r="Q2" s="1">
        <v>0.52010000000000001</v>
      </c>
      <c r="R2" s="1">
        <f t="shared" ref="R2:R6" si="0">P2-O2</f>
        <v>1.3106</v>
      </c>
      <c r="S2" s="1">
        <f t="shared" ref="S2:S6" si="1">Q2-O2</f>
        <v>-1.6800000000000037E-2</v>
      </c>
      <c r="T2" s="1">
        <f>R2-S2</f>
        <v>1.3273999999999999</v>
      </c>
      <c r="U2" s="1">
        <f>(S2/R2)</f>
        <v>-1.2818556386387943E-2</v>
      </c>
      <c r="V2" s="1">
        <f>1-S2</f>
        <v>1.0167999999999999</v>
      </c>
      <c r="W2" s="1">
        <f>V2*M2</f>
        <v>49.924879999999987</v>
      </c>
      <c r="X2" s="1">
        <f>AVERAGE($W$2:$W$6)</f>
        <v>41.457489999999993</v>
      </c>
      <c r="Y2" s="1">
        <v>0.51180000000000003</v>
      </c>
      <c r="Z2" s="1">
        <v>0.80330000000000001</v>
      </c>
    </row>
    <row r="3" spans="1:29" x14ac:dyDescent="0.25">
      <c r="A3" s="1" t="s">
        <v>19</v>
      </c>
      <c r="B3">
        <v>0</v>
      </c>
      <c r="C3" s="1" t="s">
        <v>5</v>
      </c>
      <c r="D3" s="1">
        <f t="shared" ref="D3:D6" si="2">K3-J3</f>
        <v>50.900000000000006</v>
      </c>
      <c r="E3" s="1">
        <f t="shared" ref="E3:E6" si="3">D3*0.81</f>
        <v>41.229000000000006</v>
      </c>
      <c r="J3" s="1">
        <v>14.8</v>
      </c>
      <c r="K3" s="1">
        <v>65.7</v>
      </c>
      <c r="L3" s="1">
        <v>55.6</v>
      </c>
      <c r="M3" s="1">
        <f t="shared" ref="M3:M5" si="4">L3-J3</f>
        <v>40.799999999999997</v>
      </c>
      <c r="O3" s="1">
        <v>0.36309999999999998</v>
      </c>
      <c r="P3" s="1">
        <v>0.95609999999999995</v>
      </c>
      <c r="Q3" s="1">
        <v>0.34050000000000002</v>
      </c>
      <c r="R3" s="1">
        <f t="shared" si="0"/>
        <v>0.59299999999999997</v>
      </c>
      <c r="S3" s="1">
        <f t="shared" si="1"/>
        <v>-2.2599999999999953E-2</v>
      </c>
      <c r="T3" s="1">
        <f t="shared" ref="T3:T6" si="5">R3-S3</f>
        <v>0.61559999999999993</v>
      </c>
      <c r="U3" s="1">
        <f t="shared" ref="U3:U6" si="6">(S3/R3)</f>
        <v>-3.8111298482293346E-2</v>
      </c>
      <c r="V3" s="1">
        <f>1-S3</f>
        <v>1.0226</v>
      </c>
      <c r="W3" s="1">
        <f>V3*M3</f>
        <v>41.722079999999998</v>
      </c>
      <c r="Y3" s="1">
        <v>0.33479999999999999</v>
      </c>
      <c r="Z3" s="1">
        <v>0.70140000000000002</v>
      </c>
    </row>
    <row r="4" spans="1:29" x14ac:dyDescent="0.25">
      <c r="A4" s="1" t="s">
        <v>19</v>
      </c>
      <c r="B4">
        <v>0</v>
      </c>
      <c r="C4" s="1" t="s">
        <v>6</v>
      </c>
      <c r="D4" s="1">
        <f t="shared" si="2"/>
        <v>43.7</v>
      </c>
      <c r="E4" s="1">
        <f t="shared" si="3"/>
        <v>35.397000000000006</v>
      </c>
      <c r="J4" s="1">
        <v>14.9</v>
      </c>
      <c r="K4" s="1">
        <v>58.6</v>
      </c>
      <c r="L4" s="1">
        <v>49.8</v>
      </c>
      <c r="M4" s="1">
        <f t="shared" si="4"/>
        <v>34.9</v>
      </c>
      <c r="O4" s="1">
        <v>0.78300000000000003</v>
      </c>
      <c r="P4" s="1">
        <v>2.1625000000000001</v>
      </c>
      <c r="Q4" s="1">
        <v>0.81040000000000001</v>
      </c>
      <c r="R4" s="1">
        <f t="shared" si="0"/>
        <v>1.3795000000000002</v>
      </c>
      <c r="S4" s="1">
        <f t="shared" si="1"/>
        <v>2.739999999999998E-2</v>
      </c>
      <c r="T4" s="1">
        <f t="shared" si="5"/>
        <v>1.3521000000000001</v>
      </c>
      <c r="U4" s="1">
        <f t="shared" si="6"/>
        <v>1.9862268938021004E-2</v>
      </c>
      <c r="V4" s="1">
        <f>1-S4</f>
        <v>0.97260000000000002</v>
      </c>
      <c r="W4" s="1">
        <f>V4*M4</f>
        <v>33.943739999999998</v>
      </c>
      <c r="Y4" s="1">
        <v>0.80969999999999998</v>
      </c>
      <c r="Z4" s="1">
        <v>2.2206000000000001</v>
      </c>
    </row>
    <row r="5" spans="1:29" x14ac:dyDescent="0.25">
      <c r="A5" s="1" t="s">
        <v>19</v>
      </c>
      <c r="B5">
        <v>0</v>
      </c>
      <c r="C5" s="1" t="s">
        <v>20</v>
      </c>
      <c r="D5" s="1">
        <f t="shared" si="2"/>
        <v>53.2</v>
      </c>
      <c r="E5" s="1">
        <f t="shared" si="3"/>
        <v>43.092000000000006</v>
      </c>
      <c r="J5" s="1">
        <v>14.7</v>
      </c>
      <c r="K5" s="1">
        <v>67.900000000000006</v>
      </c>
      <c r="L5" s="1">
        <v>59.1</v>
      </c>
      <c r="M5" s="1">
        <f t="shared" si="4"/>
        <v>44.400000000000006</v>
      </c>
      <c r="O5" s="1">
        <v>0.7298</v>
      </c>
      <c r="P5" s="1">
        <v>2.2395</v>
      </c>
      <c r="Q5" s="1">
        <v>0.77480000000000004</v>
      </c>
      <c r="R5" s="1">
        <f t="shared" si="0"/>
        <v>1.5097</v>
      </c>
      <c r="S5" s="1">
        <f t="shared" si="1"/>
        <v>4.500000000000004E-2</v>
      </c>
      <c r="T5" s="1">
        <f t="shared" si="5"/>
        <v>1.4647000000000001</v>
      </c>
      <c r="U5" s="1">
        <f t="shared" si="6"/>
        <v>2.9807246472809194E-2</v>
      </c>
      <c r="V5" s="1">
        <f>1-S5</f>
        <v>0.95499999999999996</v>
      </c>
      <c r="W5" s="1">
        <f>V5*M5</f>
        <v>42.402000000000001</v>
      </c>
      <c r="Y5" s="1">
        <v>0.53779999999999994</v>
      </c>
      <c r="Z5" s="1">
        <v>1.5749</v>
      </c>
    </row>
    <row r="6" spans="1:29" x14ac:dyDescent="0.25">
      <c r="A6" s="1" t="s">
        <v>19</v>
      </c>
      <c r="B6">
        <v>0</v>
      </c>
      <c r="C6" s="1" t="s">
        <v>21</v>
      </c>
      <c r="D6" s="1">
        <f t="shared" si="2"/>
        <v>52.9</v>
      </c>
      <c r="E6" s="1">
        <f t="shared" si="3"/>
        <v>42.849000000000004</v>
      </c>
      <c r="J6" s="1">
        <v>14.6</v>
      </c>
      <c r="K6" s="1">
        <v>67.5</v>
      </c>
      <c r="L6" s="1">
        <v>57.9</v>
      </c>
      <c r="M6" s="1">
        <f>L6-J6</f>
        <v>43.3</v>
      </c>
      <c r="O6" s="1">
        <v>1.3263</v>
      </c>
      <c r="P6" s="1">
        <v>2.9857999999999998</v>
      </c>
      <c r="Q6" s="1">
        <v>1.4188000000000001</v>
      </c>
      <c r="R6" s="1">
        <f t="shared" si="0"/>
        <v>1.6594999999999998</v>
      </c>
      <c r="S6" s="1">
        <f t="shared" si="1"/>
        <v>9.2500000000000027E-2</v>
      </c>
      <c r="T6" s="1">
        <f t="shared" si="5"/>
        <v>1.5669999999999997</v>
      </c>
      <c r="U6" s="1">
        <f t="shared" si="6"/>
        <v>5.5739680626694814E-2</v>
      </c>
      <c r="V6" s="1">
        <f>1-S6</f>
        <v>0.90749999999999997</v>
      </c>
      <c r="W6" s="1">
        <f>V6*M6</f>
        <v>39.294749999999993</v>
      </c>
      <c r="Y6" s="1">
        <v>1.1372</v>
      </c>
      <c r="Z6" s="1">
        <v>2.7265000000000001</v>
      </c>
    </row>
    <row r="7" spans="1:29" x14ac:dyDescent="0.25">
      <c r="A7" s="1" t="s">
        <v>3</v>
      </c>
      <c r="B7">
        <v>0</v>
      </c>
      <c r="C7" s="1" t="s">
        <v>4</v>
      </c>
      <c r="D7" s="1">
        <v>1</v>
      </c>
      <c r="M7" s="1">
        <v>1</v>
      </c>
      <c r="AC7">
        <v>0</v>
      </c>
    </row>
    <row r="8" spans="1:29" x14ac:dyDescent="0.25">
      <c r="A8" s="1" t="s">
        <v>3</v>
      </c>
      <c r="B8">
        <v>0</v>
      </c>
      <c r="C8" s="1" t="s">
        <v>5</v>
      </c>
      <c r="D8" s="1">
        <v>1</v>
      </c>
      <c r="M8" s="1">
        <v>1</v>
      </c>
      <c r="AC8">
        <v>0</v>
      </c>
    </row>
    <row r="9" spans="1:29" x14ac:dyDescent="0.25">
      <c r="A9" s="1" t="s">
        <v>3</v>
      </c>
      <c r="B9">
        <v>0</v>
      </c>
      <c r="C9" s="1" t="s">
        <v>6</v>
      </c>
      <c r="D9" s="1">
        <v>1</v>
      </c>
      <c r="M9" s="1">
        <v>1</v>
      </c>
      <c r="AC9">
        <v>0</v>
      </c>
    </row>
    <row r="10" spans="1:29" x14ac:dyDescent="0.25">
      <c r="A10" s="1" t="s">
        <v>7</v>
      </c>
      <c r="B10">
        <v>0</v>
      </c>
      <c r="C10" s="1" t="s">
        <v>4</v>
      </c>
      <c r="D10" s="1">
        <v>1</v>
      </c>
      <c r="M10" s="1">
        <v>1</v>
      </c>
      <c r="AC10">
        <v>0</v>
      </c>
    </row>
    <row r="11" spans="1:29" x14ac:dyDescent="0.25">
      <c r="A11" s="1" t="s">
        <v>7</v>
      </c>
      <c r="B11">
        <v>0</v>
      </c>
      <c r="C11" s="1" t="s">
        <v>5</v>
      </c>
      <c r="D11" s="1">
        <v>1</v>
      </c>
      <c r="M11" s="1">
        <v>1</v>
      </c>
      <c r="AC11">
        <v>0</v>
      </c>
    </row>
    <row r="12" spans="1:29" x14ac:dyDescent="0.25">
      <c r="A12" s="1" t="s">
        <v>7</v>
      </c>
      <c r="B12">
        <v>0</v>
      </c>
      <c r="C12" s="1" t="s">
        <v>6</v>
      </c>
      <c r="D12" s="1">
        <v>1</v>
      </c>
      <c r="M12" s="1">
        <v>1</v>
      </c>
      <c r="AC12">
        <v>0</v>
      </c>
    </row>
    <row r="13" spans="1:29" x14ac:dyDescent="0.25">
      <c r="A13" s="1" t="s">
        <v>8</v>
      </c>
      <c r="B13">
        <v>0</v>
      </c>
      <c r="C13" s="1" t="s">
        <v>4</v>
      </c>
      <c r="D13" s="1">
        <v>1</v>
      </c>
      <c r="M13" s="1">
        <v>1</v>
      </c>
      <c r="AC13">
        <v>0</v>
      </c>
    </row>
    <row r="14" spans="1:29" x14ac:dyDescent="0.25">
      <c r="A14" s="1" t="s">
        <v>8</v>
      </c>
      <c r="B14">
        <v>0</v>
      </c>
      <c r="C14" s="1" t="s">
        <v>5</v>
      </c>
      <c r="D14" s="1">
        <v>1</v>
      </c>
      <c r="M14" s="1">
        <v>1</v>
      </c>
      <c r="AC14">
        <v>0</v>
      </c>
    </row>
    <row r="15" spans="1:29" x14ac:dyDescent="0.25">
      <c r="A15" s="1" t="s">
        <v>8</v>
      </c>
      <c r="B15">
        <v>0</v>
      </c>
      <c r="C15" s="1" t="s">
        <v>6</v>
      </c>
      <c r="D15" s="1">
        <v>1</v>
      </c>
      <c r="M15" s="1">
        <v>1</v>
      </c>
      <c r="AC15">
        <v>0</v>
      </c>
    </row>
    <row r="16" spans="1:29" x14ac:dyDescent="0.25">
      <c r="A16" s="1" t="s">
        <v>9</v>
      </c>
      <c r="B16">
        <v>0</v>
      </c>
      <c r="C16" s="1" t="s">
        <v>4</v>
      </c>
      <c r="D16" s="1">
        <v>1</v>
      </c>
      <c r="M16" s="1">
        <v>1</v>
      </c>
      <c r="AC16">
        <v>0</v>
      </c>
    </row>
    <row r="17" spans="1:29" x14ac:dyDescent="0.25">
      <c r="A17" s="1" t="s">
        <v>9</v>
      </c>
      <c r="B17">
        <v>0</v>
      </c>
      <c r="C17" s="1" t="s">
        <v>5</v>
      </c>
      <c r="D17" s="1">
        <v>1</v>
      </c>
      <c r="M17" s="1">
        <v>1</v>
      </c>
      <c r="AC17">
        <v>0</v>
      </c>
    </row>
    <row r="18" spans="1:29" x14ac:dyDescent="0.25">
      <c r="A18" s="1" t="s">
        <v>9</v>
      </c>
      <c r="B18">
        <v>0</v>
      </c>
      <c r="C18" s="1" t="s">
        <v>6</v>
      </c>
      <c r="D18" s="1">
        <v>1</v>
      </c>
      <c r="M18" s="1">
        <v>1</v>
      </c>
      <c r="AC18">
        <v>0</v>
      </c>
    </row>
    <row r="19" spans="1:29" x14ac:dyDescent="0.25">
      <c r="A19" s="1" t="s">
        <v>10</v>
      </c>
      <c r="B19">
        <v>0</v>
      </c>
      <c r="C19" s="1" t="s">
        <v>4</v>
      </c>
      <c r="D19" s="1">
        <v>1</v>
      </c>
      <c r="M19" s="1">
        <v>1</v>
      </c>
      <c r="AC19">
        <v>0</v>
      </c>
    </row>
    <row r="20" spans="1:29" x14ac:dyDescent="0.25">
      <c r="A20" s="2" t="s">
        <v>10</v>
      </c>
      <c r="B20">
        <v>0</v>
      </c>
      <c r="C20" s="2" t="s">
        <v>5</v>
      </c>
      <c r="D20" s="1">
        <v>1</v>
      </c>
      <c r="M20" s="1">
        <v>1</v>
      </c>
      <c r="AC20">
        <v>0</v>
      </c>
    </row>
    <row r="21" spans="1:29" x14ac:dyDescent="0.25">
      <c r="A21" s="2" t="s">
        <v>10</v>
      </c>
      <c r="B21">
        <v>0</v>
      </c>
      <c r="C21" s="2" t="s">
        <v>6</v>
      </c>
      <c r="D21" s="1">
        <v>1</v>
      </c>
      <c r="M21" s="1">
        <v>1</v>
      </c>
      <c r="AC21">
        <v>0</v>
      </c>
    </row>
    <row r="22" spans="1:29" x14ac:dyDescent="0.25">
      <c r="A22" s="1" t="s">
        <v>3</v>
      </c>
      <c r="B22">
        <v>1</v>
      </c>
      <c r="C22" s="1" t="s">
        <v>4</v>
      </c>
      <c r="D22" s="1">
        <v>71</v>
      </c>
      <c r="E22" s="1">
        <v>57.510000000000005</v>
      </c>
      <c r="F22" s="1">
        <v>18.5</v>
      </c>
      <c r="G22" s="1">
        <v>8.5</v>
      </c>
      <c r="H22" s="1">
        <v>78.625</v>
      </c>
      <c r="I22" s="1">
        <v>0.9030206677265501</v>
      </c>
      <c r="J22" s="1">
        <v>3.6</v>
      </c>
      <c r="K22"/>
      <c r="L22" s="1">
        <v>58.3</v>
      </c>
      <c r="M22" s="1">
        <v>54.699999999999996</v>
      </c>
      <c r="N22" s="1">
        <v>0.69570747217806039</v>
      </c>
      <c r="O22" s="1">
        <v>2.96</v>
      </c>
      <c r="P22" s="1">
        <v>5.57</v>
      </c>
      <c r="Q22" s="1">
        <v>3.36</v>
      </c>
      <c r="R22" s="1">
        <v>2.6100000000000003</v>
      </c>
      <c r="S22" s="1">
        <v>0.39999999999999991</v>
      </c>
      <c r="T22" s="1">
        <v>2.2100000000000004</v>
      </c>
      <c r="U22" s="1">
        <v>0.15325670498084287</v>
      </c>
      <c r="V22" s="1">
        <v>0.84674329501915713</v>
      </c>
      <c r="W22" s="1">
        <v>46.316858237547891</v>
      </c>
      <c r="X22" s="1">
        <v>1.1172132764802669</v>
      </c>
      <c r="Y22" s="1">
        <v>2.65</v>
      </c>
      <c r="Z22" s="1">
        <v>4.88</v>
      </c>
      <c r="AA22" s="1">
        <v>4.84</v>
      </c>
      <c r="AC22">
        <v>0</v>
      </c>
    </row>
    <row r="23" spans="1:29" x14ac:dyDescent="0.25">
      <c r="A23" s="1" t="s">
        <v>3</v>
      </c>
      <c r="B23">
        <v>1</v>
      </c>
      <c r="C23" s="1" t="s">
        <v>5</v>
      </c>
      <c r="D23" s="1">
        <v>73.7</v>
      </c>
      <c r="E23" s="1">
        <v>59.697000000000003</v>
      </c>
      <c r="F23" s="1">
        <v>17.25</v>
      </c>
      <c r="G23" s="1">
        <v>10.3</v>
      </c>
      <c r="H23" s="1">
        <v>88.837500000000006</v>
      </c>
      <c r="I23" s="1">
        <v>0.8296046151681441</v>
      </c>
      <c r="J23" s="1">
        <v>3.6</v>
      </c>
      <c r="K23"/>
      <c r="L23" s="1">
        <v>70.8</v>
      </c>
      <c r="M23" s="1">
        <v>67.2</v>
      </c>
      <c r="N23" s="1">
        <v>0.75643731532292102</v>
      </c>
      <c r="O23" s="1">
        <v>2.84</v>
      </c>
      <c r="P23" s="1">
        <v>5.42</v>
      </c>
      <c r="Q23" s="1">
        <v>3.23</v>
      </c>
      <c r="R23" s="1">
        <v>2.58</v>
      </c>
      <c r="S23" s="1">
        <v>0.39000000000000012</v>
      </c>
      <c r="T23" s="1">
        <v>2.19</v>
      </c>
      <c r="U23" s="1">
        <v>0.15116279069767447</v>
      </c>
      <c r="V23" s="1">
        <v>0.84883720930232553</v>
      </c>
      <c r="W23" s="1">
        <v>57.041860465116279</v>
      </c>
      <c r="X23" s="1">
        <v>1.3759120599224963</v>
      </c>
      <c r="Y23" s="1">
        <v>2.6</v>
      </c>
      <c r="Z23" s="1">
        <v>4.78</v>
      </c>
      <c r="AA23" s="1">
        <v>4.76</v>
      </c>
      <c r="AC23">
        <v>0</v>
      </c>
    </row>
    <row r="24" spans="1:29" x14ac:dyDescent="0.25">
      <c r="A24" s="1" t="s">
        <v>3</v>
      </c>
      <c r="B24">
        <v>1</v>
      </c>
      <c r="C24" s="1" t="s">
        <v>6</v>
      </c>
      <c r="D24" s="1">
        <v>88.7</v>
      </c>
      <c r="E24" s="1">
        <v>71.847000000000008</v>
      </c>
      <c r="F24" s="1">
        <v>19</v>
      </c>
      <c r="G24" s="1">
        <v>10.5</v>
      </c>
      <c r="H24" s="1">
        <v>99.75</v>
      </c>
      <c r="I24" s="1">
        <v>0.88922305764411036</v>
      </c>
      <c r="J24" s="1">
        <v>3.6</v>
      </c>
      <c r="K24"/>
      <c r="L24" s="1">
        <v>71.099999999999994</v>
      </c>
      <c r="M24" s="1">
        <v>67.5</v>
      </c>
      <c r="N24" s="1">
        <v>0.67669172932330823</v>
      </c>
      <c r="O24" s="1">
        <v>2.69</v>
      </c>
      <c r="P24" s="1">
        <v>5.97</v>
      </c>
      <c r="Q24" s="1">
        <v>3.08</v>
      </c>
      <c r="R24" s="1">
        <v>3.28</v>
      </c>
      <c r="S24" s="1">
        <v>0.39000000000000012</v>
      </c>
      <c r="T24" s="1">
        <v>2.8899999999999997</v>
      </c>
      <c r="U24" s="1">
        <v>0.11890243902439029</v>
      </c>
      <c r="V24" s="1">
        <v>0.88109756097560976</v>
      </c>
      <c r="W24" s="1">
        <v>59.474085365853661</v>
      </c>
      <c r="X24" s="1">
        <v>1.4345799846023883</v>
      </c>
      <c r="Y24" s="1">
        <v>2.6</v>
      </c>
      <c r="Z24" s="1">
        <v>6.46</v>
      </c>
      <c r="AA24" s="1">
        <v>6.44</v>
      </c>
      <c r="AC24">
        <v>0</v>
      </c>
    </row>
    <row r="25" spans="1:29" x14ac:dyDescent="0.25">
      <c r="A25" s="1" t="s">
        <v>7</v>
      </c>
      <c r="B25">
        <v>1</v>
      </c>
      <c r="C25" s="1" t="s">
        <v>4</v>
      </c>
      <c r="D25" s="1">
        <v>34</v>
      </c>
      <c r="E25" s="1">
        <v>27.540000000000003</v>
      </c>
      <c r="F25" s="1">
        <v>22</v>
      </c>
      <c r="G25" s="1">
        <v>6.5</v>
      </c>
      <c r="H25" s="1">
        <v>71.499999999999986</v>
      </c>
      <c r="I25" s="1">
        <v>0.47552447552447563</v>
      </c>
      <c r="J25" s="1">
        <v>3.5</v>
      </c>
      <c r="K25"/>
      <c r="L25" s="1">
        <v>32.700000000000003</v>
      </c>
      <c r="M25" s="1">
        <v>29.200000000000003</v>
      </c>
      <c r="N25" s="1">
        <v>0.40839160839160848</v>
      </c>
      <c r="O25" s="1">
        <v>2.86</v>
      </c>
      <c r="P25" s="1">
        <v>5.99</v>
      </c>
      <c r="Q25" s="1">
        <v>3.12</v>
      </c>
      <c r="R25" s="1">
        <v>3.1300000000000003</v>
      </c>
      <c r="S25" s="1">
        <v>0.26000000000000023</v>
      </c>
      <c r="T25" s="1">
        <v>2.87</v>
      </c>
      <c r="U25" s="1">
        <v>8.3067092651757254E-2</v>
      </c>
      <c r="V25" s="1">
        <v>0.91693290734824273</v>
      </c>
      <c r="W25" s="1">
        <v>26.774440894568691</v>
      </c>
      <c r="X25" s="1">
        <v>0.64582879702964879</v>
      </c>
      <c r="Y25" s="1">
        <v>2.61</v>
      </c>
      <c r="Z25" s="1">
        <v>4.9800000000000004</v>
      </c>
      <c r="AA25" s="1">
        <v>4.8899999999999997</v>
      </c>
      <c r="AC25">
        <v>0</v>
      </c>
    </row>
    <row r="26" spans="1:29" x14ac:dyDescent="0.25">
      <c r="A26" s="1" t="s">
        <v>7</v>
      </c>
      <c r="B26">
        <v>1</v>
      </c>
      <c r="C26" s="1" t="s">
        <v>5</v>
      </c>
      <c r="D26" s="1">
        <v>77.599999999999994</v>
      </c>
      <c r="E26" s="1">
        <v>62.856000000000002</v>
      </c>
      <c r="F26" s="1">
        <v>23.5</v>
      </c>
      <c r="G26" s="1">
        <v>7.75</v>
      </c>
      <c r="H26" s="1">
        <v>91.0625</v>
      </c>
      <c r="I26" s="1">
        <v>0.85216197666437876</v>
      </c>
      <c r="J26" s="1">
        <v>3.6</v>
      </c>
      <c r="K26"/>
      <c r="L26" s="1">
        <v>53.4</v>
      </c>
      <c r="M26" s="1">
        <v>49.8</v>
      </c>
      <c r="N26" s="1">
        <v>0.54687714481811944</v>
      </c>
      <c r="O26" s="1">
        <v>2.5099999999999998</v>
      </c>
      <c r="P26" s="1">
        <v>7.98</v>
      </c>
      <c r="Q26" s="1">
        <v>3.21</v>
      </c>
      <c r="R26" s="1">
        <v>5.4700000000000006</v>
      </c>
      <c r="S26" s="1">
        <v>0.70000000000000018</v>
      </c>
      <c r="T26" s="1">
        <v>4.7700000000000005</v>
      </c>
      <c r="U26" s="1">
        <v>0.12797074954296161</v>
      </c>
      <c r="V26" s="1">
        <v>0.87202925045703839</v>
      </c>
      <c r="W26" s="1">
        <v>43.427056672760507</v>
      </c>
      <c r="X26" s="1">
        <v>1.0475081022213482</v>
      </c>
      <c r="Y26" s="1">
        <v>2.68</v>
      </c>
      <c r="Z26" s="1">
        <v>9.25</v>
      </c>
      <c r="AA26" s="1">
        <v>8.92</v>
      </c>
      <c r="AC26">
        <v>0</v>
      </c>
    </row>
    <row r="27" spans="1:29" x14ac:dyDescent="0.25">
      <c r="A27" s="1" t="s">
        <v>7</v>
      </c>
      <c r="B27">
        <v>1</v>
      </c>
      <c r="C27" s="1" t="s">
        <v>6</v>
      </c>
      <c r="D27" s="1">
        <v>64.400000000000006</v>
      </c>
      <c r="E27" s="1">
        <v>52.164000000000009</v>
      </c>
      <c r="F27" s="1">
        <v>25.5</v>
      </c>
      <c r="G27" s="1">
        <v>9</v>
      </c>
      <c r="H27" s="1">
        <v>114.75</v>
      </c>
      <c r="I27" s="1">
        <v>0.56122004357298483</v>
      </c>
      <c r="J27" s="1">
        <v>3.6</v>
      </c>
      <c r="K27"/>
      <c r="L27" s="1">
        <v>62</v>
      </c>
      <c r="M27" s="1">
        <v>58.4</v>
      </c>
      <c r="N27" s="1">
        <v>0.50893246187363839</v>
      </c>
      <c r="O27" s="1">
        <v>2.89</v>
      </c>
      <c r="P27" s="1">
        <v>7.84</v>
      </c>
      <c r="Q27" s="1">
        <v>3.62</v>
      </c>
      <c r="R27" s="1">
        <v>4.9499999999999993</v>
      </c>
      <c r="S27" s="1">
        <v>0.73</v>
      </c>
      <c r="T27" s="1">
        <v>4.2199999999999989</v>
      </c>
      <c r="U27" s="1">
        <v>0.14747474747474748</v>
      </c>
      <c r="V27" s="1">
        <v>0.85252525252525246</v>
      </c>
      <c r="W27" s="1">
        <v>49.787474747474739</v>
      </c>
      <c r="X27" s="1">
        <v>1.2009283424412511</v>
      </c>
      <c r="Y27" s="1">
        <v>1.43</v>
      </c>
      <c r="Z27" s="1">
        <v>4.93</v>
      </c>
      <c r="AA27" s="1">
        <v>4.87</v>
      </c>
      <c r="AC27">
        <v>0</v>
      </c>
    </row>
    <row r="28" spans="1:29" x14ac:dyDescent="0.25">
      <c r="A28" s="1" t="s">
        <v>8</v>
      </c>
      <c r="B28">
        <v>1</v>
      </c>
      <c r="C28" s="1" t="s">
        <v>4</v>
      </c>
      <c r="D28" s="1">
        <v>25.6</v>
      </c>
      <c r="E28" s="1">
        <v>20.736000000000004</v>
      </c>
      <c r="F28" s="1">
        <v>14</v>
      </c>
      <c r="G28" s="1">
        <v>6.5</v>
      </c>
      <c r="H28" s="1">
        <v>45.499999999999993</v>
      </c>
      <c r="I28" s="1">
        <v>0.56263736263736275</v>
      </c>
      <c r="J28" s="1">
        <v>3.6</v>
      </c>
      <c r="K28"/>
      <c r="L28" s="1">
        <v>25.6</v>
      </c>
      <c r="M28" s="1">
        <v>22</v>
      </c>
      <c r="N28" s="1">
        <v>0.48351648351648358</v>
      </c>
      <c r="O28" s="1">
        <v>1.47</v>
      </c>
      <c r="P28" s="1">
        <v>4.62</v>
      </c>
      <c r="Q28" s="1">
        <v>1.76</v>
      </c>
      <c r="R28" s="1">
        <v>3.1500000000000004</v>
      </c>
      <c r="S28" s="1">
        <v>0.29000000000000004</v>
      </c>
      <c r="T28" s="1">
        <v>2.8600000000000003</v>
      </c>
      <c r="U28" s="1">
        <v>9.2063492063492069E-2</v>
      </c>
      <c r="V28" s="1">
        <v>0.90793650793650793</v>
      </c>
      <c r="W28" s="1">
        <v>19.974603174603175</v>
      </c>
      <c r="X28" s="1">
        <v>0.48180927438210025</v>
      </c>
      <c r="Y28" s="1">
        <v>1.48</v>
      </c>
      <c r="Z28" s="1">
        <v>4.47</v>
      </c>
      <c r="AA28" s="1">
        <v>4.45</v>
      </c>
      <c r="AC28">
        <v>0</v>
      </c>
    </row>
    <row r="29" spans="1:29" x14ac:dyDescent="0.25">
      <c r="A29" s="1" t="s">
        <v>8</v>
      </c>
      <c r="B29">
        <v>1</v>
      </c>
      <c r="C29" s="1" t="s">
        <v>5</v>
      </c>
      <c r="D29" s="1">
        <v>76.8</v>
      </c>
      <c r="E29" s="1">
        <v>62.207999999999998</v>
      </c>
      <c r="F29" s="1">
        <v>25.25</v>
      </c>
      <c r="G29" s="1">
        <v>6.5</v>
      </c>
      <c r="H29" s="1">
        <v>82.062499999999986</v>
      </c>
      <c r="I29" s="1">
        <v>0.93587204874333596</v>
      </c>
      <c r="J29" s="1">
        <v>3.6</v>
      </c>
      <c r="K29"/>
      <c r="L29" s="1">
        <v>52.4</v>
      </c>
      <c r="M29" s="1">
        <v>48.8</v>
      </c>
      <c r="N29" s="1">
        <v>0.59466869763899477</v>
      </c>
      <c r="O29" s="1">
        <v>1.5</v>
      </c>
      <c r="P29" s="1">
        <v>4.6500000000000004</v>
      </c>
      <c r="Q29" s="1">
        <v>2.06</v>
      </c>
      <c r="R29" s="1">
        <v>3.1500000000000004</v>
      </c>
      <c r="S29" s="1">
        <v>0.56000000000000005</v>
      </c>
      <c r="T29" s="1">
        <v>2.5900000000000003</v>
      </c>
      <c r="U29" s="1">
        <v>0.17777777777777778</v>
      </c>
      <c r="V29" s="1">
        <v>0.82222222222222219</v>
      </c>
      <c r="W29" s="1">
        <v>40.124444444444443</v>
      </c>
      <c r="X29" s="1">
        <v>0.96784548327562647</v>
      </c>
      <c r="Y29" s="1">
        <v>1.42</v>
      </c>
      <c r="Z29" s="1">
        <v>4.5999999999999996</v>
      </c>
      <c r="AA29" s="1">
        <v>4.57</v>
      </c>
      <c r="AC29">
        <v>0</v>
      </c>
    </row>
    <row r="30" spans="1:29" x14ac:dyDescent="0.25">
      <c r="A30" s="1" t="s">
        <v>8</v>
      </c>
      <c r="B30">
        <v>1</v>
      </c>
      <c r="C30" s="1" t="s">
        <v>6</v>
      </c>
      <c r="D30" s="1">
        <v>24.7</v>
      </c>
      <c r="E30" s="1">
        <v>20.007000000000001</v>
      </c>
      <c r="F30" s="1">
        <v>14.5</v>
      </c>
      <c r="G30" s="1">
        <v>7</v>
      </c>
      <c r="H30" s="1">
        <v>50.75</v>
      </c>
      <c r="I30" s="1">
        <v>0.48669950738916257</v>
      </c>
      <c r="J30" s="1">
        <v>3.6</v>
      </c>
      <c r="K30"/>
      <c r="L30" s="1">
        <v>25</v>
      </c>
      <c r="M30" s="1">
        <v>21.4</v>
      </c>
      <c r="N30" s="1">
        <v>0.4216748768472906</v>
      </c>
      <c r="O30" s="1">
        <v>1.44</v>
      </c>
      <c r="P30" s="1">
        <v>4.8600000000000003</v>
      </c>
      <c r="Q30" s="1">
        <v>1.79</v>
      </c>
      <c r="R30" s="1">
        <v>3.4200000000000004</v>
      </c>
      <c r="S30" s="1">
        <v>0.35000000000000009</v>
      </c>
      <c r="T30" s="1">
        <v>3.0700000000000003</v>
      </c>
      <c r="U30" s="1">
        <v>0.10233918128654972</v>
      </c>
      <c r="V30" s="1">
        <v>0.89766081871345027</v>
      </c>
      <c r="W30" s="1">
        <v>19.209941520467833</v>
      </c>
      <c r="X30" s="1">
        <v>0.46336479898970817</v>
      </c>
      <c r="Y30" s="1">
        <v>1.39</v>
      </c>
      <c r="Z30" s="1">
        <v>4.8099999999999996</v>
      </c>
      <c r="AA30" s="1">
        <v>4.8</v>
      </c>
      <c r="AC30">
        <v>0</v>
      </c>
    </row>
    <row r="31" spans="1:29" x14ac:dyDescent="0.25">
      <c r="A31" s="1" t="s">
        <v>9</v>
      </c>
      <c r="B31">
        <v>1</v>
      </c>
      <c r="C31" s="1" t="s">
        <v>4</v>
      </c>
      <c r="D31" s="1">
        <v>52.6</v>
      </c>
      <c r="E31" s="1">
        <v>42.606000000000002</v>
      </c>
      <c r="F31" s="1">
        <v>24</v>
      </c>
      <c r="G31" s="1">
        <v>5.5</v>
      </c>
      <c r="H31" s="1">
        <v>66</v>
      </c>
      <c r="I31" s="1">
        <v>0.79696969696969699</v>
      </c>
      <c r="J31" s="1">
        <v>3.6</v>
      </c>
      <c r="K31"/>
      <c r="L31" s="1">
        <v>35.700000000000003</v>
      </c>
      <c r="M31" s="1">
        <v>32.1</v>
      </c>
      <c r="N31" s="1">
        <v>0.48636363636363639</v>
      </c>
      <c r="O31" s="1">
        <v>1.55</v>
      </c>
      <c r="P31" s="1">
        <v>5.33</v>
      </c>
      <c r="Q31" s="1">
        <v>2</v>
      </c>
      <c r="R31" s="1">
        <v>3.7800000000000002</v>
      </c>
      <c r="S31" s="1">
        <v>0.44999999999999996</v>
      </c>
      <c r="T31" s="1">
        <v>3.33</v>
      </c>
      <c r="U31" s="1">
        <v>0.11904761904761903</v>
      </c>
      <c r="V31" s="1">
        <v>0.88095238095238093</v>
      </c>
      <c r="W31" s="1">
        <v>28.278571428571428</v>
      </c>
      <c r="X31" s="1">
        <v>0.68211007054627359</v>
      </c>
      <c r="Y31" s="1">
        <v>1.42</v>
      </c>
      <c r="Z31" s="1">
        <v>5.98</v>
      </c>
      <c r="AA31" s="1">
        <v>5.86</v>
      </c>
      <c r="AC31">
        <v>0</v>
      </c>
    </row>
    <row r="32" spans="1:29" x14ac:dyDescent="0.25">
      <c r="A32" s="1" t="s">
        <v>9</v>
      </c>
      <c r="B32">
        <v>1</v>
      </c>
      <c r="C32" s="1" t="s">
        <v>5</v>
      </c>
      <c r="D32" s="1">
        <v>49.1</v>
      </c>
      <c r="E32" s="1">
        <v>39.771000000000001</v>
      </c>
      <c r="F32" s="1">
        <v>24.5</v>
      </c>
      <c r="G32" s="1">
        <v>6</v>
      </c>
      <c r="H32" s="1">
        <v>73.5</v>
      </c>
      <c r="I32" s="1">
        <v>0.66802721088435379</v>
      </c>
      <c r="J32" s="1">
        <v>3.5</v>
      </c>
      <c r="K32"/>
      <c r="L32" s="1">
        <v>29.7</v>
      </c>
      <c r="M32" s="1">
        <v>26.2</v>
      </c>
      <c r="N32" s="1">
        <v>0.35646258503401357</v>
      </c>
      <c r="O32" s="1">
        <v>1.52</v>
      </c>
      <c r="P32" s="1">
        <v>5.74</v>
      </c>
      <c r="Q32" s="1">
        <v>2.35</v>
      </c>
      <c r="R32" s="1">
        <v>4.2200000000000006</v>
      </c>
      <c r="S32" s="1">
        <v>0.83000000000000007</v>
      </c>
      <c r="T32" s="1">
        <v>3.3900000000000006</v>
      </c>
      <c r="U32" s="1">
        <v>0.19668246445497628</v>
      </c>
      <c r="V32" s="1">
        <v>0.80331753554502372</v>
      </c>
      <c r="W32" s="1">
        <v>21.046919431279623</v>
      </c>
      <c r="X32" s="1">
        <v>0.50767471526326424</v>
      </c>
      <c r="Y32" s="1">
        <v>3.03</v>
      </c>
      <c r="Z32" s="1">
        <v>6.12</v>
      </c>
      <c r="AA32" s="1">
        <v>6.08</v>
      </c>
      <c r="AC32">
        <v>0</v>
      </c>
    </row>
    <row r="33" spans="1:29" x14ac:dyDescent="0.25">
      <c r="A33" s="1" t="s">
        <v>9</v>
      </c>
      <c r="B33">
        <v>1</v>
      </c>
      <c r="C33" s="1" t="s">
        <v>6</v>
      </c>
      <c r="D33" s="1">
        <v>54</v>
      </c>
      <c r="E33" s="1">
        <v>43.74</v>
      </c>
      <c r="F33" s="1">
        <v>27.5</v>
      </c>
      <c r="G33" s="1">
        <v>7</v>
      </c>
      <c r="H33" s="1">
        <v>96.25</v>
      </c>
      <c r="I33" s="1">
        <v>0.561038961038961</v>
      </c>
      <c r="J33" s="1">
        <v>3.6</v>
      </c>
      <c r="K33"/>
      <c r="L33" s="1">
        <v>34.9</v>
      </c>
      <c r="M33" s="1">
        <v>31.299999999999997</v>
      </c>
      <c r="N33" s="1">
        <v>0.32519480519480515</v>
      </c>
      <c r="O33" s="1">
        <v>2.44</v>
      </c>
      <c r="P33" s="1">
        <v>6.6</v>
      </c>
      <c r="Q33" s="1">
        <v>3</v>
      </c>
      <c r="R33" s="1">
        <v>4.16</v>
      </c>
      <c r="S33" s="1">
        <v>0.56000000000000005</v>
      </c>
      <c r="T33" s="1">
        <v>3.6</v>
      </c>
      <c r="U33" s="1">
        <v>0.13461538461538464</v>
      </c>
      <c r="V33" s="1">
        <v>0.86538461538461542</v>
      </c>
      <c r="W33" s="1">
        <v>27.08653846153846</v>
      </c>
      <c r="X33" s="1">
        <v>0.65335693167961839</v>
      </c>
      <c r="Y33" s="1">
        <v>2.88</v>
      </c>
      <c r="Z33" s="1">
        <v>6.35</v>
      </c>
      <c r="AA33" s="1">
        <v>6.35</v>
      </c>
      <c r="AC33">
        <v>0</v>
      </c>
    </row>
    <row r="34" spans="1:29" x14ac:dyDescent="0.25">
      <c r="A34" s="1" t="s">
        <v>10</v>
      </c>
      <c r="B34">
        <v>1</v>
      </c>
      <c r="C34" s="1" t="s">
        <v>4</v>
      </c>
      <c r="D34" s="1">
        <v>50.1</v>
      </c>
      <c r="E34" s="1">
        <v>40.581000000000003</v>
      </c>
      <c r="F34" s="1">
        <v>19.5</v>
      </c>
      <c r="G34" s="1">
        <v>8.5</v>
      </c>
      <c r="H34" s="1">
        <v>82.875</v>
      </c>
      <c r="I34" s="1">
        <v>0.60452488687782802</v>
      </c>
      <c r="J34" s="1">
        <v>3.6</v>
      </c>
      <c r="K34"/>
      <c r="L34" s="1">
        <v>53.3</v>
      </c>
      <c r="M34" s="1">
        <v>49.699999999999996</v>
      </c>
      <c r="N34" s="1">
        <v>0.59969834087481144</v>
      </c>
      <c r="O34" s="1">
        <v>2.58</v>
      </c>
      <c r="P34" s="1">
        <v>5.82</v>
      </c>
      <c r="Q34" s="1">
        <v>3.15</v>
      </c>
      <c r="R34" s="1">
        <v>3.24</v>
      </c>
      <c r="S34" s="1">
        <v>0.56999999999999984</v>
      </c>
      <c r="T34" s="1">
        <v>2.6700000000000004</v>
      </c>
      <c r="U34" s="1">
        <v>0.17592592592592587</v>
      </c>
      <c r="V34" s="1">
        <v>0.82407407407407418</v>
      </c>
      <c r="W34" s="1">
        <v>40.956481481481482</v>
      </c>
      <c r="X34" s="1">
        <v>0.98791512659067127</v>
      </c>
      <c r="Y34" s="1">
        <v>2.82</v>
      </c>
      <c r="Z34" s="1">
        <v>7.2</v>
      </c>
      <c r="AA34" s="1">
        <v>7.11</v>
      </c>
      <c r="AC34">
        <v>0</v>
      </c>
    </row>
    <row r="35" spans="1:29" s="7" customFormat="1" x14ac:dyDescent="0.25">
      <c r="A35" s="2" t="s">
        <v>10</v>
      </c>
      <c r="B35" s="7">
        <v>1</v>
      </c>
      <c r="C35" s="2" t="s">
        <v>5</v>
      </c>
      <c r="D35" s="2">
        <v>41.1</v>
      </c>
      <c r="E35" s="2">
        <v>33.291000000000004</v>
      </c>
      <c r="F35" s="2">
        <v>17</v>
      </c>
      <c r="G35" s="2">
        <v>9.5</v>
      </c>
      <c r="H35" s="2">
        <v>80.75</v>
      </c>
      <c r="I35" s="2">
        <v>0.50897832817337463</v>
      </c>
      <c r="J35" s="2">
        <v>3.6</v>
      </c>
      <c r="K35" s="2"/>
      <c r="L35" s="2">
        <v>45.3</v>
      </c>
      <c r="M35" s="2">
        <v>41.699999999999996</v>
      </c>
      <c r="N35" s="2">
        <v>0.51640866873065006</v>
      </c>
      <c r="O35" s="2">
        <v>2.5099999999999998</v>
      </c>
      <c r="P35" s="2">
        <v>7.82</v>
      </c>
      <c r="Q35" s="2">
        <v>3.1</v>
      </c>
      <c r="R35" s="2">
        <v>5.3100000000000005</v>
      </c>
      <c r="S35" s="2">
        <v>0.5900000000000003</v>
      </c>
      <c r="T35" s="2">
        <v>4.7200000000000006</v>
      </c>
      <c r="U35" s="2">
        <v>0.11111111111111116</v>
      </c>
      <c r="V35" s="2">
        <v>0.88888888888888884</v>
      </c>
      <c r="W35" s="2">
        <v>37.066666666666663</v>
      </c>
      <c r="X35" s="2">
        <v>0.89408853904726671</v>
      </c>
      <c r="Y35" s="2">
        <v>2.69</v>
      </c>
      <c r="Z35" s="2">
        <v>6.67</v>
      </c>
      <c r="AA35" s="2">
        <v>6.66</v>
      </c>
      <c r="AC35" s="7">
        <v>1</v>
      </c>
    </row>
    <row r="36" spans="1:29" s="7" customFormat="1" x14ac:dyDescent="0.25">
      <c r="A36" s="2" t="s">
        <v>10</v>
      </c>
      <c r="B36" s="7">
        <v>1</v>
      </c>
      <c r="C36" s="2" t="s">
        <v>6</v>
      </c>
      <c r="D36" s="2">
        <v>50.6</v>
      </c>
      <c r="E36" s="2">
        <v>40.986000000000004</v>
      </c>
      <c r="F36" s="2">
        <v>19</v>
      </c>
      <c r="G36" s="2">
        <v>8.5</v>
      </c>
      <c r="H36" s="2">
        <v>80.75</v>
      </c>
      <c r="I36" s="2">
        <v>0.62662538699690407</v>
      </c>
      <c r="J36" s="2">
        <v>3.6</v>
      </c>
      <c r="K36" s="2"/>
      <c r="L36" s="2">
        <v>54.9</v>
      </c>
      <c r="M36" s="2">
        <v>51.3</v>
      </c>
      <c r="N36" s="2">
        <v>0.63529411764705879</v>
      </c>
      <c r="O36" s="2">
        <v>2.59</v>
      </c>
      <c r="P36" s="2">
        <v>8.51</v>
      </c>
      <c r="Q36" s="2">
        <v>2.96</v>
      </c>
      <c r="R36" s="2">
        <v>5.92</v>
      </c>
      <c r="S36" s="2">
        <v>0.37000000000000011</v>
      </c>
      <c r="T36" s="2">
        <v>5.55</v>
      </c>
      <c r="U36" s="2">
        <v>6.2500000000000014E-2</v>
      </c>
      <c r="V36" s="2">
        <v>0.9375</v>
      </c>
      <c r="W36" s="2">
        <v>48.09375</v>
      </c>
      <c r="X36" s="2">
        <v>1.1600738491404088</v>
      </c>
      <c r="Y36" s="2">
        <v>2.69</v>
      </c>
      <c r="Z36" s="2">
        <v>7.99</v>
      </c>
      <c r="AA36" s="2">
        <v>7.93</v>
      </c>
      <c r="AC36" s="7">
        <v>1</v>
      </c>
    </row>
    <row r="37" spans="1:29" x14ac:dyDescent="0.25">
      <c r="A37" s="1" t="s">
        <v>3</v>
      </c>
      <c r="B37">
        <v>3</v>
      </c>
      <c r="C37" s="1" t="s">
        <v>4</v>
      </c>
      <c r="D37" s="1">
        <v>134.5</v>
      </c>
      <c r="E37" s="1">
        <v>108.94500000000001</v>
      </c>
      <c r="F37" s="1">
        <v>22</v>
      </c>
      <c r="G37" s="1">
        <v>11</v>
      </c>
      <c r="H37" s="1">
        <v>121</v>
      </c>
      <c r="I37" s="1">
        <v>1.1115702479338843</v>
      </c>
      <c r="J37" s="1">
        <v>3.7</v>
      </c>
      <c r="K37"/>
      <c r="L37" s="1">
        <v>87.8</v>
      </c>
      <c r="M37" s="1">
        <v>84.1</v>
      </c>
      <c r="N37" s="1">
        <v>0.69504132231404958</v>
      </c>
      <c r="O37" s="1">
        <v>2.34</v>
      </c>
      <c r="P37" s="1">
        <v>5.43</v>
      </c>
      <c r="Q37" s="1">
        <v>2.97</v>
      </c>
      <c r="R37" s="1">
        <v>3.09</v>
      </c>
      <c r="S37" s="1">
        <v>0.63000000000000034</v>
      </c>
      <c r="T37" s="1">
        <v>2.4599999999999995</v>
      </c>
      <c r="U37" s="1">
        <v>0.2038834951456312</v>
      </c>
      <c r="V37" s="1">
        <v>0.7961165048543688</v>
      </c>
      <c r="W37" s="1">
        <v>66.953398058252418</v>
      </c>
      <c r="X37" s="1">
        <v>1.6149891867127613</v>
      </c>
      <c r="Y37" s="1">
        <v>2.5299999999999998</v>
      </c>
      <c r="Z37" s="1">
        <v>5.69</v>
      </c>
      <c r="AA37" s="1">
        <v>5.37</v>
      </c>
      <c r="AC37">
        <v>0</v>
      </c>
    </row>
    <row r="38" spans="1:29" x14ac:dyDescent="0.25">
      <c r="A38" s="1" t="s">
        <v>3</v>
      </c>
      <c r="B38">
        <v>3</v>
      </c>
      <c r="C38" s="1" t="s">
        <v>5</v>
      </c>
      <c r="D38" s="1">
        <v>93.4</v>
      </c>
      <c r="E38" s="1">
        <v>75.654000000000011</v>
      </c>
      <c r="F38" s="1">
        <v>19</v>
      </c>
      <c r="G38" s="1">
        <v>10</v>
      </c>
      <c r="H38" s="1">
        <v>95</v>
      </c>
      <c r="I38" s="1">
        <v>0.98315789473684212</v>
      </c>
      <c r="J38" s="1">
        <v>3.6</v>
      </c>
      <c r="K38"/>
      <c r="L38" s="1">
        <v>56.8</v>
      </c>
      <c r="M38" s="1">
        <v>53.199999999999996</v>
      </c>
      <c r="N38" s="1">
        <v>0.15684210526315789</v>
      </c>
      <c r="O38" s="1">
        <v>2.66</v>
      </c>
      <c r="P38" s="1">
        <v>5.15</v>
      </c>
      <c r="Q38" s="1">
        <v>3.01</v>
      </c>
      <c r="R38" s="1">
        <v>2.4900000000000002</v>
      </c>
      <c r="S38" s="1">
        <v>0.34999999999999964</v>
      </c>
      <c r="T38" s="1">
        <v>2.1400000000000006</v>
      </c>
      <c r="U38" s="1">
        <v>0.14056224899598377</v>
      </c>
      <c r="V38" s="1">
        <v>0.8594377510040162</v>
      </c>
      <c r="W38" s="1">
        <v>12.805622489959841</v>
      </c>
      <c r="X38" s="1">
        <v>0.30888561970249145</v>
      </c>
      <c r="Y38" s="1">
        <v>2.52</v>
      </c>
      <c r="Z38" s="1">
        <v>5.47</v>
      </c>
      <c r="AA38" s="1">
        <v>5.42</v>
      </c>
      <c r="AC38">
        <v>0</v>
      </c>
    </row>
    <row r="39" spans="1:29" x14ac:dyDescent="0.25">
      <c r="A39" s="1" t="s">
        <v>3</v>
      </c>
      <c r="B39">
        <v>3</v>
      </c>
      <c r="C39" s="1" t="s">
        <v>6</v>
      </c>
      <c r="D39" s="1">
        <v>27.5</v>
      </c>
      <c r="E39" s="1">
        <v>22.275000000000002</v>
      </c>
      <c r="F39" s="1">
        <v>20.5</v>
      </c>
      <c r="G39" s="1">
        <v>5</v>
      </c>
      <c r="H39" s="1">
        <v>51.25</v>
      </c>
      <c r="I39" s="1">
        <v>0.53658536585365857</v>
      </c>
      <c r="J39" s="1">
        <v>3.6</v>
      </c>
      <c r="K39"/>
      <c r="L39" s="1">
        <v>18.5</v>
      </c>
      <c r="M39" s="1">
        <v>14.9</v>
      </c>
      <c r="N39" s="1">
        <v>1.0380487804878047</v>
      </c>
      <c r="O39" s="1">
        <v>2.2799999999999998</v>
      </c>
      <c r="P39" s="1">
        <v>6.23</v>
      </c>
      <c r="Q39" s="1">
        <v>3.04</v>
      </c>
      <c r="R39" s="1">
        <v>3.9500000000000006</v>
      </c>
      <c r="S39" s="1">
        <v>0.76000000000000023</v>
      </c>
      <c r="T39" s="1">
        <v>3.1900000000000004</v>
      </c>
      <c r="U39" s="1">
        <v>0.19240506329113927</v>
      </c>
      <c r="V39" s="1">
        <v>0.80759493670886073</v>
      </c>
      <c r="W39" s="1">
        <v>42.964050632911388</v>
      </c>
      <c r="X39" s="1">
        <v>1.0363398901600507</v>
      </c>
      <c r="Y39" s="1">
        <v>2.3199999999999998</v>
      </c>
      <c r="Z39" s="1">
        <v>5.5</v>
      </c>
      <c r="AA39" s="1">
        <v>5.5</v>
      </c>
      <c r="AC39">
        <v>0</v>
      </c>
    </row>
    <row r="40" spans="1:29" x14ac:dyDescent="0.25">
      <c r="A40" s="1" t="s">
        <v>7</v>
      </c>
      <c r="B40">
        <v>3</v>
      </c>
      <c r="C40" s="1" t="s">
        <v>4</v>
      </c>
      <c r="D40" s="1">
        <v>85.4</v>
      </c>
      <c r="E40" s="1">
        <v>69.174000000000007</v>
      </c>
      <c r="F40" s="1">
        <v>20</v>
      </c>
      <c r="G40" s="1">
        <v>10</v>
      </c>
      <c r="H40" s="1">
        <v>100</v>
      </c>
      <c r="I40" s="1">
        <v>0.85400000000000009</v>
      </c>
      <c r="J40" s="1">
        <v>3.6</v>
      </c>
      <c r="K40"/>
      <c r="L40" s="1">
        <v>81.2</v>
      </c>
      <c r="M40" s="1">
        <v>77.600000000000009</v>
      </c>
      <c r="N40" s="1">
        <v>0.77600000000000013</v>
      </c>
      <c r="O40" s="1">
        <v>2.52</v>
      </c>
      <c r="P40" s="1">
        <v>5.0199999999999996</v>
      </c>
      <c r="Q40" s="1">
        <v>2.94</v>
      </c>
      <c r="R40" s="1">
        <v>2.4999999999999996</v>
      </c>
      <c r="S40" s="1">
        <v>0.41999999999999993</v>
      </c>
      <c r="T40" s="1">
        <v>2.0799999999999996</v>
      </c>
      <c r="U40" s="1">
        <v>0.16800000000000001</v>
      </c>
      <c r="V40" s="1">
        <v>0.83199999999999996</v>
      </c>
      <c r="W40" s="1">
        <v>64.563200000000009</v>
      </c>
      <c r="X40" s="1">
        <v>1.5573349954374955</v>
      </c>
      <c r="Y40" s="1">
        <v>2.35</v>
      </c>
      <c r="Z40" s="1">
        <v>6.68</v>
      </c>
      <c r="AA40" s="1">
        <v>6.61</v>
      </c>
      <c r="AC40">
        <v>0</v>
      </c>
    </row>
    <row r="41" spans="1:29" x14ac:dyDescent="0.25">
      <c r="A41" s="1" t="s">
        <v>7</v>
      </c>
      <c r="B41">
        <v>3</v>
      </c>
      <c r="C41" s="1" t="s">
        <v>5</v>
      </c>
      <c r="D41" s="1">
        <v>61.4</v>
      </c>
      <c r="E41" s="1">
        <v>49.734000000000002</v>
      </c>
      <c r="F41" s="1">
        <v>18</v>
      </c>
      <c r="G41" s="1">
        <v>9.5</v>
      </c>
      <c r="H41" s="1">
        <v>85.5</v>
      </c>
      <c r="I41" s="1">
        <v>0.71812865497076017</v>
      </c>
      <c r="J41" s="1">
        <v>3.6</v>
      </c>
      <c r="K41"/>
      <c r="L41" s="1">
        <v>55.1</v>
      </c>
      <c r="M41" s="1">
        <v>51.5</v>
      </c>
      <c r="N41" s="1">
        <v>0.60233918128654973</v>
      </c>
      <c r="O41" s="1">
        <v>2.42</v>
      </c>
      <c r="P41" s="1">
        <v>5.56</v>
      </c>
      <c r="Q41" s="1">
        <v>2.84</v>
      </c>
      <c r="R41" s="1">
        <v>3.1399999999999997</v>
      </c>
      <c r="S41" s="1">
        <v>0.41999999999999993</v>
      </c>
      <c r="T41" s="1">
        <v>2.7199999999999998</v>
      </c>
      <c r="U41" s="1">
        <v>0.13375796178343949</v>
      </c>
      <c r="V41" s="1">
        <v>0.86624203821656054</v>
      </c>
      <c r="W41" s="1">
        <v>44.611464968152866</v>
      </c>
      <c r="X41" s="1">
        <v>1.0760773256690859</v>
      </c>
      <c r="Y41" s="1">
        <v>2.4500000000000002</v>
      </c>
      <c r="Z41" s="1">
        <v>6.39</v>
      </c>
      <c r="AA41" s="1">
        <v>6.2</v>
      </c>
      <c r="AC41">
        <v>0</v>
      </c>
    </row>
    <row r="42" spans="1:29" x14ac:dyDescent="0.25">
      <c r="A42" s="1" t="s">
        <v>7</v>
      </c>
      <c r="B42">
        <v>3</v>
      </c>
      <c r="C42" s="1" t="s">
        <v>6</v>
      </c>
      <c r="D42" s="1">
        <v>44.6</v>
      </c>
      <c r="E42" s="1">
        <v>36.126000000000005</v>
      </c>
      <c r="F42" s="1">
        <v>18.25</v>
      </c>
      <c r="G42" s="1">
        <v>8.1</v>
      </c>
      <c r="H42" s="1">
        <v>73.912499999999994</v>
      </c>
      <c r="I42" s="1">
        <v>0.60341620158971765</v>
      </c>
      <c r="J42" s="1">
        <v>3.6</v>
      </c>
      <c r="K42"/>
      <c r="L42" s="1">
        <v>40.799999999999997</v>
      </c>
      <c r="M42" s="1">
        <v>37.199999999999996</v>
      </c>
      <c r="N42" s="1">
        <v>0.50329781836631149</v>
      </c>
      <c r="O42" s="1">
        <v>2.5</v>
      </c>
      <c r="P42" s="1">
        <v>6.94</v>
      </c>
      <c r="Q42" s="1">
        <v>3.21</v>
      </c>
      <c r="R42" s="1">
        <v>4.4400000000000004</v>
      </c>
      <c r="S42" s="1">
        <v>0.71</v>
      </c>
      <c r="T42" s="1">
        <v>3.7300000000000004</v>
      </c>
      <c r="U42" s="1">
        <v>0.15990990990990989</v>
      </c>
      <c r="V42" s="1">
        <v>0.84009009009009006</v>
      </c>
      <c r="W42" s="1">
        <v>31.251351351351346</v>
      </c>
      <c r="X42" s="1">
        <v>0.75381677355168752</v>
      </c>
      <c r="Y42" s="1">
        <v>2.71</v>
      </c>
      <c r="Z42" s="1">
        <v>6.92</v>
      </c>
      <c r="AA42" s="1">
        <v>6.86</v>
      </c>
      <c r="AC42">
        <v>0</v>
      </c>
    </row>
    <row r="43" spans="1:29" x14ac:dyDescent="0.25">
      <c r="A43" s="1" t="s">
        <v>8</v>
      </c>
      <c r="B43">
        <v>3</v>
      </c>
      <c r="C43" s="1" t="s">
        <v>4</v>
      </c>
      <c r="D43" s="1">
        <v>21.2</v>
      </c>
      <c r="E43" s="1">
        <v>17.172000000000001</v>
      </c>
      <c r="F43" s="1">
        <v>24</v>
      </c>
      <c r="G43" s="1">
        <v>5.25</v>
      </c>
      <c r="H43" s="1">
        <v>63</v>
      </c>
      <c r="I43" s="1">
        <v>0.33650793650793648</v>
      </c>
      <c r="J43" s="1">
        <v>3.6</v>
      </c>
      <c r="K43"/>
      <c r="L43" s="1">
        <v>21.2</v>
      </c>
      <c r="M43" s="1">
        <v>17.599999999999998</v>
      </c>
      <c r="N43" s="1">
        <v>0.27936507936507932</v>
      </c>
      <c r="O43" s="1">
        <v>2.73</v>
      </c>
      <c r="P43" s="1">
        <v>6.97</v>
      </c>
      <c r="Q43" s="1">
        <v>2.75</v>
      </c>
      <c r="R43" s="1">
        <v>4.24</v>
      </c>
      <c r="S43" s="1">
        <v>2.0000000000000018E-2</v>
      </c>
      <c r="T43" s="1">
        <v>4.2200000000000006</v>
      </c>
      <c r="U43" s="1">
        <v>4.7169811320754759E-3</v>
      </c>
      <c r="V43" s="1">
        <v>0.99528301886792447</v>
      </c>
      <c r="W43" s="1">
        <v>17.516981132075468</v>
      </c>
      <c r="X43" s="1">
        <v>0.42252874286589642</v>
      </c>
      <c r="Y43" s="1">
        <v>2.71</v>
      </c>
      <c r="Z43" s="1">
        <v>6.93</v>
      </c>
      <c r="AA43" s="1">
        <v>6.45</v>
      </c>
      <c r="AC43">
        <v>0</v>
      </c>
    </row>
    <row r="44" spans="1:29" x14ac:dyDescent="0.25">
      <c r="A44" s="1" t="s">
        <v>8</v>
      </c>
      <c r="B44">
        <v>3</v>
      </c>
      <c r="C44" s="1" t="s">
        <v>5</v>
      </c>
      <c r="D44" s="1">
        <v>73.400000000000006</v>
      </c>
      <c r="E44" s="1">
        <v>59.454000000000008</v>
      </c>
      <c r="F44" s="1">
        <v>23.5</v>
      </c>
      <c r="G44" s="1">
        <v>6.4</v>
      </c>
      <c r="H44" s="1">
        <v>75.2</v>
      </c>
      <c r="I44" s="1">
        <v>0.97606382978723405</v>
      </c>
      <c r="J44" s="1">
        <v>3.7</v>
      </c>
      <c r="K44"/>
      <c r="L44" s="1">
        <v>42.1</v>
      </c>
      <c r="M44" s="1">
        <v>38.4</v>
      </c>
      <c r="N44" s="1">
        <v>0.51063829787234039</v>
      </c>
      <c r="O44" s="1">
        <v>2.68</v>
      </c>
      <c r="P44" s="1">
        <v>6.35</v>
      </c>
      <c r="Q44" s="1">
        <v>3.49</v>
      </c>
      <c r="R44" s="1">
        <v>3.6699999999999995</v>
      </c>
      <c r="S44" s="1">
        <v>0.81</v>
      </c>
      <c r="T44" s="1">
        <v>2.8599999999999994</v>
      </c>
      <c r="U44" s="1">
        <v>0.22070844686648505</v>
      </c>
      <c r="V44" s="1">
        <v>0.77929155313351495</v>
      </c>
      <c r="W44" s="1">
        <v>29.924795640326973</v>
      </c>
      <c r="X44" s="1">
        <v>0.72181879897521484</v>
      </c>
      <c r="Y44" s="1">
        <v>2.79</v>
      </c>
      <c r="Z44" s="1">
        <v>6.12</v>
      </c>
      <c r="AA44" s="1">
        <v>6.11</v>
      </c>
      <c r="AC44">
        <v>0</v>
      </c>
    </row>
    <row r="45" spans="1:29" x14ac:dyDescent="0.25">
      <c r="A45" s="1" t="s">
        <v>8</v>
      </c>
      <c r="B45">
        <v>3</v>
      </c>
      <c r="C45" s="1" t="s">
        <v>6</v>
      </c>
      <c r="D45" s="1">
        <v>17</v>
      </c>
      <c r="E45" s="1">
        <v>13.770000000000001</v>
      </c>
      <c r="F45" s="1">
        <v>19</v>
      </c>
      <c r="G45" s="1">
        <v>5.5</v>
      </c>
      <c r="H45" s="1">
        <v>52.25</v>
      </c>
      <c r="I45" s="1">
        <v>0.32535885167464113</v>
      </c>
      <c r="J45" s="1">
        <v>3.6</v>
      </c>
      <c r="K45"/>
      <c r="L45" s="1">
        <v>17.8</v>
      </c>
      <c r="M45" s="1">
        <v>14.200000000000001</v>
      </c>
      <c r="N45" s="1">
        <v>0.27177033492822966</v>
      </c>
      <c r="O45" s="1">
        <v>2.59</v>
      </c>
      <c r="P45" s="1">
        <v>5.71</v>
      </c>
      <c r="Q45" s="1">
        <v>2.75</v>
      </c>
      <c r="R45" s="1">
        <v>3.12</v>
      </c>
      <c r="S45" s="1">
        <v>0.16000000000000014</v>
      </c>
      <c r="T45" s="1">
        <v>2.96</v>
      </c>
      <c r="U45" s="1">
        <v>5.1282051282051329E-2</v>
      </c>
      <c r="V45" s="1">
        <v>0.94871794871794868</v>
      </c>
      <c r="W45" s="1">
        <v>13.471794871794872</v>
      </c>
      <c r="X45" s="1">
        <v>0.32495442613131847</v>
      </c>
      <c r="Y45" s="1">
        <v>2.72</v>
      </c>
      <c r="Z45" s="1">
        <v>6.21</v>
      </c>
      <c r="AA45" s="1">
        <v>6.2</v>
      </c>
      <c r="AC45">
        <v>0</v>
      </c>
    </row>
    <row r="46" spans="1:29" x14ac:dyDescent="0.25">
      <c r="A46" s="1" t="s">
        <v>9</v>
      </c>
      <c r="B46">
        <v>3</v>
      </c>
      <c r="C46" s="1" t="s">
        <v>4</v>
      </c>
      <c r="D46" s="1">
        <v>69.5</v>
      </c>
      <c r="E46" s="1">
        <v>56.295000000000002</v>
      </c>
      <c r="F46" s="1">
        <v>27</v>
      </c>
      <c r="G46" s="1">
        <v>7.25</v>
      </c>
      <c r="H46" s="1">
        <v>97.875</v>
      </c>
      <c r="I46" s="1">
        <v>0.71008939974457219</v>
      </c>
      <c r="J46" s="1">
        <v>3.6</v>
      </c>
      <c r="K46"/>
      <c r="L46" s="1">
        <v>41.6</v>
      </c>
      <c r="M46" s="1">
        <v>38</v>
      </c>
      <c r="N46" s="1">
        <v>0.38825031928480203</v>
      </c>
      <c r="O46" s="1">
        <v>2.75</v>
      </c>
      <c r="P46" s="1">
        <v>5.93</v>
      </c>
      <c r="Q46" s="1">
        <v>3.35</v>
      </c>
      <c r="R46" s="1">
        <v>3.1799999999999997</v>
      </c>
      <c r="S46" s="1">
        <v>0.60000000000000009</v>
      </c>
      <c r="T46" s="1">
        <v>2.5799999999999996</v>
      </c>
      <c r="U46" s="1">
        <v>0.18867924528301891</v>
      </c>
      <c r="V46" s="1">
        <v>0.81132075471698106</v>
      </c>
      <c r="W46" s="1">
        <v>30.830188679245282</v>
      </c>
      <c r="X46" s="1">
        <v>0.74365786928357913</v>
      </c>
      <c r="Y46" s="1">
        <v>2.84</v>
      </c>
      <c r="Z46" s="1">
        <v>6.05</v>
      </c>
      <c r="AA46" s="1">
        <v>5.64</v>
      </c>
      <c r="AC46">
        <v>0</v>
      </c>
    </row>
    <row r="47" spans="1:29" x14ac:dyDescent="0.25">
      <c r="A47" s="1" t="s">
        <v>9</v>
      </c>
      <c r="B47">
        <v>3</v>
      </c>
      <c r="C47" s="1" t="s">
        <v>5</v>
      </c>
      <c r="D47" s="1">
        <v>61</v>
      </c>
      <c r="E47" s="1">
        <v>49.410000000000004</v>
      </c>
      <c r="F47" s="1">
        <v>29.5</v>
      </c>
      <c r="G47" s="1">
        <v>6.1</v>
      </c>
      <c r="H47" s="1">
        <v>89.974999999999994</v>
      </c>
      <c r="I47" s="1">
        <v>0.67796610169491534</v>
      </c>
      <c r="J47" s="1">
        <v>3.5</v>
      </c>
      <c r="K47"/>
      <c r="L47" s="1">
        <v>35.6</v>
      </c>
      <c r="M47" s="1">
        <v>32.1</v>
      </c>
      <c r="N47" s="1">
        <v>0.35676576826896361</v>
      </c>
      <c r="O47" s="1">
        <v>2.71</v>
      </c>
      <c r="P47" s="1">
        <v>7.91</v>
      </c>
      <c r="Q47" s="1">
        <v>3.42</v>
      </c>
      <c r="R47" s="1">
        <v>5.2</v>
      </c>
      <c r="S47" s="1">
        <v>0.71</v>
      </c>
      <c r="T47" s="1">
        <v>4.49</v>
      </c>
      <c r="U47" s="1">
        <v>0.13653846153846153</v>
      </c>
      <c r="V47" s="1">
        <v>0.8634615384615385</v>
      </c>
      <c r="W47" s="1">
        <v>27.717115384615386</v>
      </c>
      <c r="X47" s="1">
        <v>0.66856713671318235</v>
      </c>
      <c r="Y47" s="1">
        <v>2.88</v>
      </c>
      <c r="Z47" s="1">
        <v>7.25</v>
      </c>
      <c r="AA47" s="1">
        <v>7.24</v>
      </c>
      <c r="AC47">
        <v>0</v>
      </c>
    </row>
    <row r="48" spans="1:29" x14ac:dyDescent="0.25">
      <c r="A48" s="1" t="s">
        <v>9</v>
      </c>
      <c r="B48">
        <v>3</v>
      </c>
      <c r="C48" s="1" t="s">
        <v>6</v>
      </c>
      <c r="D48" s="1">
        <v>60.8</v>
      </c>
      <c r="E48" s="1">
        <v>49.247999999999998</v>
      </c>
      <c r="F48" s="1">
        <v>25</v>
      </c>
      <c r="G48" s="1">
        <v>7</v>
      </c>
      <c r="H48" s="1">
        <v>87.5</v>
      </c>
      <c r="I48" s="1">
        <v>0.69485714285714284</v>
      </c>
      <c r="J48" s="1">
        <v>3.6</v>
      </c>
      <c r="K48"/>
      <c r="L48" s="1">
        <v>39.799999999999997</v>
      </c>
      <c r="M48" s="1">
        <v>36.199999999999996</v>
      </c>
      <c r="N48" s="1">
        <v>0.41371428571428565</v>
      </c>
      <c r="O48" s="1">
        <v>1.67</v>
      </c>
      <c r="P48" s="1">
        <v>5.19</v>
      </c>
      <c r="Q48" s="1">
        <v>2.16</v>
      </c>
      <c r="R48" s="1">
        <v>3.5200000000000005</v>
      </c>
      <c r="S48" s="1">
        <v>0.49000000000000021</v>
      </c>
      <c r="T48" s="1">
        <v>3.0300000000000002</v>
      </c>
      <c r="U48" s="1">
        <v>0.1392045454545455</v>
      </c>
      <c r="V48" s="1">
        <v>0.86079545454545447</v>
      </c>
      <c r="W48" s="1">
        <v>31.160795454545447</v>
      </c>
      <c r="X48" s="1">
        <v>0.75163246628161651</v>
      </c>
      <c r="Y48" s="1">
        <v>1.59</v>
      </c>
      <c r="Z48" s="1">
        <v>5.75</v>
      </c>
      <c r="AA48" s="1">
        <v>5.73</v>
      </c>
      <c r="AC48">
        <v>0</v>
      </c>
    </row>
    <row r="49" spans="1:29" x14ac:dyDescent="0.25">
      <c r="A49" s="1" t="s">
        <v>10</v>
      </c>
      <c r="B49">
        <v>3</v>
      </c>
      <c r="C49" s="1" t="s">
        <v>4</v>
      </c>
      <c r="D49" s="1">
        <v>69.099999999999994</v>
      </c>
      <c r="E49" s="1">
        <v>55.970999999999997</v>
      </c>
      <c r="F49" s="1">
        <v>18.5</v>
      </c>
      <c r="G49" s="1">
        <v>9.25</v>
      </c>
      <c r="H49" s="1">
        <v>85.5625</v>
      </c>
      <c r="I49" s="1">
        <v>0.80759678597516427</v>
      </c>
      <c r="J49" s="1">
        <v>3.6</v>
      </c>
      <c r="K49"/>
      <c r="L49" s="1">
        <v>64.7</v>
      </c>
      <c r="M49" s="1">
        <v>61.1</v>
      </c>
      <c r="N49" s="1">
        <v>0.7140978816654493</v>
      </c>
      <c r="O49" s="1">
        <v>2.66</v>
      </c>
      <c r="P49" s="1">
        <v>5.29</v>
      </c>
      <c r="Q49" s="1">
        <v>3.03</v>
      </c>
      <c r="R49" s="1">
        <v>2.63</v>
      </c>
      <c r="S49" s="1">
        <v>0.36999999999999966</v>
      </c>
      <c r="T49" s="1">
        <v>2.2600000000000002</v>
      </c>
      <c r="U49" s="1">
        <v>0.1406844106463877</v>
      </c>
      <c r="V49" s="1">
        <v>0.8593155893536123</v>
      </c>
      <c r="W49" s="1">
        <v>52.504182509505711</v>
      </c>
      <c r="X49" s="1">
        <v>1.2664583048685707</v>
      </c>
      <c r="Y49" s="1">
        <v>2.4700000000000002</v>
      </c>
      <c r="Z49" s="1">
        <v>6.49</v>
      </c>
      <c r="AA49" s="1">
        <v>6.46</v>
      </c>
      <c r="AC49">
        <v>0</v>
      </c>
    </row>
    <row r="50" spans="1:29" x14ac:dyDescent="0.25">
      <c r="A50" s="1" t="s">
        <v>10</v>
      </c>
      <c r="B50">
        <v>3</v>
      </c>
      <c r="C50" s="1" t="s">
        <v>5</v>
      </c>
      <c r="D50" s="1">
        <v>90.7</v>
      </c>
      <c r="E50" s="1">
        <v>73.467000000000013</v>
      </c>
      <c r="F50" s="1">
        <v>21.25</v>
      </c>
      <c r="G50" s="1">
        <v>9</v>
      </c>
      <c r="H50" s="1">
        <v>95.625</v>
      </c>
      <c r="I50" s="1">
        <v>0.94849673202614382</v>
      </c>
      <c r="J50" s="1">
        <v>3.6</v>
      </c>
      <c r="K50"/>
      <c r="L50" s="1">
        <v>86.4</v>
      </c>
      <c r="M50" s="1">
        <v>82.800000000000011</v>
      </c>
      <c r="N50" s="1">
        <v>0.86588235294117655</v>
      </c>
      <c r="O50" s="1">
        <v>2.4700000000000002</v>
      </c>
      <c r="P50" s="1">
        <v>6.03</v>
      </c>
      <c r="Q50" s="1">
        <v>2.81</v>
      </c>
      <c r="R50" s="1">
        <v>3.56</v>
      </c>
      <c r="S50" s="1">
        <v>0.33999999999999986</v>
      </c>
      <c r="T50" s="1">
        <v>3.22</v>
      </c>
      <c r="U50" s="1">
        <v>9.5505617977528046E-2</v>
      </c>
      <c r="V50" s="1">
        <v>0.90449438202247201</v>
      </c>
      <c r="W50" s="1">
        <v>74.892134831460694</v>
      </c>
      <c r="X50" s="1">
        <v>1.8064802001148816</v>
      </c>
      <c r="Y50" s="1">
        <v>2.4500000000000002</v>
      </c>
      <c r="Z50" s="1">
        <v>6.13</v>
      </c>
      <c r="AA50" s="1">
        <v>5.94</v>
      </c>
      <c r="AC50">
        <v>0</v>
      </c>
    </row>
    <row r="51" spans="1:29" x14ac:dyDescent="0.25">
      <c r="A51" s="1" t="s">
        <v>10</v>
      </c>
      <c r="B51">
        <v>3</v>
      </c>
      <c r="C51" s="1" t="s">
        <v>6</v>
      </c>
      <c r="D51" s="1">
        <v>58</v>
      </c>
      <c r="E51" s="1">
        <v>46.980000000000004</v>
      </c>
      <c r="F51" s="1">
        <v>17.25</v>
      </c>
      <c r="G51" s="1">
        <v>9</v>
      </c>
      <c r="H51" s="1">
        <v>77.625</v>
      </c>
      <c r="I51" s="1">
        <v>0.74718196457326891</v>
      </c>
      <c r="J51" s="1">
        <v>3.6</v>
      </c>
      <c r="K51"/>
      <c r="L51" s="1">
        <v>53.5</v>
      </c>
      <c r="M51" s="1">
        <v>49.9</v>
      </c>
      <c r="N51" s="1">
        <v>0.64283413848631243</v>
      </c>
      <c r="O51" s="1">
        <v>2.2200000000000002</v>
      </c>
      <c r="P51" s="1">
        <v>5.46</v>
      </c>
      <c r="Q51" s="1">
        <v>2.81</v>
      </c>
      <c r="R51" s="1">
        <v>3.2399999999999998</v>
      </c>
      <c r="S51" s="1">
        <v>0.58999999999999986</v>
      </c>
      <c r="T51" s="1">
        <v>2.65</v>
      </c>
      <c r="U51" s="1">
        <v>0.18209876543209874</v>
      </c>
      <c r="V51" s="1">
        <v>0.81790123456790131</v>
      </c>
      <c r="W51" s="1">
        <v>40.813271604938272</v>
      </c>
      <c r="X51" s="1">
        <v>0.98446074774276682</v>
      </c>
      <c r="Y51" s="1">
        <v>2.33</v>
      </c>
      <c r="Z51" s="1">
        <v>5.74</v>
      </c>
      <c r="AA51" s="1">
        <v>5.68</v>
      </c>
      <c r="AC51">
        <v>0</v>
      </c>
    </row>
    <row r="52" spans="1:29" x14ac:dyDescent="0.25">
      <c r="A52" s="1" t="s">
        <v>3</v>
      </c>
      <c r="B52">
        <v>6</v>
      </c>
      <c r="C52" s="1" t="s">
        <v>4</v>
      </c>
      <c r="D52" s="1">
        <v>64.599999999999994</v>
      </c>
      <c r="E52" s="1">
        <v>52.326000000000001</v>
      </c>
      <c r="F52" s="1">
        <v>29.5</v>
      </c>
      <c r="G52" s="1">
        <v>7</v>
      </c>
      <c r="H52" s="1">
        <v>103.25</v>
      </c>
      <c r="I52" s="1">
        <v>0.62566585956416454</v>
      </c>
      <c r="J52" s="1">
        <v>3.4</v>
      </c>
      <c r="K52"/>
      <c r="L52" s="1">
        <v>39.5</v>
      </c>
      <c r="M52" s="1">
        <v>36.1</v>
      </c>
      <c r="N52" s="1">
        <v>0.34963680387409202</v>
      </c>
      <c r="O52" s="1">
        <v>0.79</v>
      </c>
      <c r="P52" s="1">
        <v>4.2</v>
      </c>
      <c r="Q52" s="1">
        <v>1.35</v>
      </c>
      <c r="R52" s="1">
        <v>3.41</v>
      </c>
      <c r="S52" s="1">
        <v>0.56000000000000005</v>
      </c>
      <c r="T52" s="1">
        <v>2.85</v>
      </c>
      <c r="U52" s="1">
        <v>0.16422287390029328</v>
      </c>
      <c r="V52" s="1">
        <v>0.83577712609970667</v>
      </c>
      <c r="W52" s="1">
        <v>30.17155425219941</v>
      </c>
      <c r="X52" s="1">
        <v>0.72777088656837197</v>
      </c>
      <c r="Y52" s="1">
        <v>0.86</v>
      </c>
      <c r="Z52" s="1">
        <v>4.8899999999999997</v>
      </c>
      <c r="AA52" s="1">
        <v>4.83</v>
      </c>
      <c r="AC52">
        <v>0</v>
      </c>
    </row>
    <row r="53" spans="1:29" x14ac:dyDescent="0.25">
      <c r="A53" s="1" t="s">
        <v>3</v>
      </c>
      <c r="B53">
        <v>6</v>
      </c>
      <c r="C53" s="1" t="s">
        <v>5</v>
      </c>
      <c r="D53" s="1">
        <v>48.8</v>
      </c>
      <c r="E53" s="1">
        <v>39.527999999999999</v>
      </c>
      <c r="F53" s="1">
        <v>21</v>
      </c>
      <c r="G53" s="1">
        <v>7</v>
      </c>
      <c r="H53" s="1">
        <v>73.5</v>
      </c>
      <c r="I53" s="1">
        <v>0.66394557823129252</v>
      </c>
      <c r="J53" s="1">
        <v>3.3</v>
      </c>
      <c r="K53"/>
      <c r="L53" s="1">
        <v>31.1</v>
      </c>
      <c r="M53" s="1">
        <v>27.8</v>
      </c>
      <c r="N53" s="1">
        <v>0.37823129251700682</v>
      </c>
      <c r="O53" s="1">
        <v>0.78</v>
      </c>
      <c r="P53" s="1">
        <v>4.45</v>
      </c>
      <c r="Q53" s="1">
        <v>1.32</v>
      </c>
      <c r="R53" s="1">
        <v>3.67</v>
      </c>
      <c r="S53" s="1">
        <v>0.54</v>
      </c>
      <c r="T53" s="1">
        <v>3.13</v>
      </c>
      <c r="U53" s="1">
        <v>0.14713896457765668</v>
      </c>
      <c r="V53" s="1">
        <v>0.85286103542234337</v>
      </c>
      <c r="W53" s="1">
        <v>23.709536784741147</v>
      </c>
      <c r="X53" s="1">
        <v>0.5718999578783267</v>
      </c>
      <c r="Y53" s="1">
        <v>0.88</v>
      </c>
      <c r="Z53" s="1">
        <v>4.5199999999999996</v>
      </c>
      <c r="AA53" s="1">
        <v>4.4800000000000004</v>
      </c>
      <c r="AC53">
        <v>0</v>
      </c>
    </row>
    <row r="54" spans="1:29" x14ac:dyDescent="0.25">
      <c r="A54" s="1" t="s">
        <v>3</v>
      </c>
      <c r="B54">
        <v>6</v>
      </c>
      <c r="C54" s="1" t="s">
        <v>6</v>
      </c>
      <c r="D54" s="1">
        <v>75.599999999999994</v>
      </c>
      <c r="E54" s="1">
        <v>61.235999999999997</v>
      </c>
      <c r="F54" s="1">
        <v>24.5</v>
      </c>
      <c r="G54" s="1">
        <v>8</v>
      </c>
      <c r="H54" s="1">
        <v>98</v>
      </c>
      <c r="I54" s="1">
        <v>0.77142857142857135</v>
      </c>
      <c r="J54" s="1">
        <v>3.6</v>
      </c>
      <c r="K54"/>
      <c r="L54" s="1">
        <v>49.3</v>
      </c>
      <c r="M54" s="1">
        <v>45.699999999999996</v>
      </c>
      <c r="N54" s="1">
        <v>0.46632653061224483</v>
      </c>
      <c r="O54" s="1">
        <v>0.94</v>
      </c>
      <c r="P54" s="1">
        <v>4.88</v>
      </c>
      <c r="Q54" s="1">
        <v>1.26</v>
      </c>
      <c r="R54" s="1">
        <v>3.94</v>
      </c>
      <c r="S54" s="1">
        <v>0.32000000000000006</v>
      </c>
      <c r="T54" s="1">
        <v>3.62</v>
      </c>
      <c r="U54" s="1">
        <v>8.1218274111675148E-2</v>
      </c>
      <c r="V54" s="1">
        <v>0.91878172588832485</v>
      </c>
      <c r="W54" s="1">
        <v>41.988324873096445</v>
      </c>
      <c r="X54" s="1">
        <v>1.0128043177022161</v>
      </c>
      <c r="Y54" s="1">
        <v>0.94</v>
      </c>
      <c r="Z54" s="1">
        <v>4.37</v>
      </c>
      <c r="AA54" s="1">
        <v>3.94</v>
      </c>
      <c r="AC54">
        <v>0</v>
      </c>
    </row>
    <row r="55" spans="1:29" x14ac:dyDescent="0.25">
      <c r="A55" s="1" t="s">
        <v>7</v>
      </c>
      <c r="B55">
        <v>6</v>
      </c>
      <c r="C55" s="1" t="s">
        <v>4</v>
      </c>
      <c r="D55" s="1">
        <v>75.3</v>
      </c>
      <c r="E55" s="1">
        <v>60.993000000000002</v>
      </c>
      <c r="F55" s="1">
        <v>21</v>
      </c>
      <c r="G55" s="1">
        <v>8.75</v>
      </c>
      <c r="H55" s="1">
        <v>91.875</v>
      </c>
      <c r="I55" s="1">
        <v>0.81959183673469382</v>
      </c>
      <c r="J55" s="1">
        <v>3.6</v>
      </c>
      <c r="K55"/>
      <c r="L55" s="1">
        <v>74.099999999999994</v>
      </c>
      <c r="M55" s="1">
        <v>70.5</v>
      </c>
      <c r="N55" s="1">
        <v>0.76734693877551019</v>
      </c>
      <c r="O55" s="1">
        <v>0.87</v>
      </c>
      <c r="P55" s="1">
        <v>4.71</v>
      </c>
      <c r="Q55" s="1">
        <v>1.62</v>
      </c>
      <c r="R55" s="1">
        <v>3.84</v>
      </c>
      <c r="S55" s="1">
        <v>0.75000000000000011</v>
      </c>
      <c r="T55" s="1">
        <v>3.09</v>
      </c>
      <c r="U55" s="1">
        <v>0.19531250000000003</v>
      </c>
      <c r="V55" s="1">
        <v>0.8046875</v>
      </c>
      <c r="W55" s="1">
        <v>56.73046875</v>
      </c>
      <c r="X55" s="1">
        <v>1.3684009511912083</v>
      </c>
      <c r="Y55" s="1">
        <v>0.86</v>
      </c>
      <c r="Z55" s="1">
        <v>5</v>
      </c>
      <c r="AA55" s="1">
        <v>4.96</v>
      </c>
      <c r="AC55">
        <v>0</v>
      </c>
    </row>
    <row r="56" spans="1:29" x14ac:dyDescent="0.25">
      <c r="A56" s="1" t="s">
        <v>7</v>
      </c>
      <c r="B56">
        <v>6</v>
      </c>
      <c r="C56" s="1" t="s">
        <v>5</v>
      </c>
      <c r="D56" s="1">
        <v>78</v>
      </c>
      <c r="E56" s="1">
        <v>63.180000000000007</v>
      </c>
      <c r="F56" s="1">
        <v>23</v>
      </c>
      <c r="G56" s="1">
        <v>9.5</v>
      </c>
      <c r="H56" s="1">
        <v>109.25</v>
      </c>
      <c r="I56" s="1">
        <v>0.71395881006864992</v>
      </c>
      <c r="J56" s="1">
        <v>3.7</v>
      </c>
      <c r="K56"/>
      <c r="L56" s="1">
        <v>73.900000000000006</v>
      </c>
      <c r="M56" s="1">
        <v>70.2</v>
      </c>
      <c r="N56" s="1">
        <v>0.64256292906178492</v>
      </c>
      <c r="O56" s="1">
        <v>0.95</v>
      </c>
      <c r="P56" s="1">
        <v>4.71</v>
      </c>
      <c r="Q56" s="1">
        <v>0.88</v>
      </c>
      <c r="R56" s="1">
        <v>3.76</v>
      </c>
      <c r="S56" s="1">
        <v>-6.9999999999999951E-2</v>
      </c>
      <c r="T56" s="1">
        <v>3.8299999999999996</v>
      </c>
      <c r="U56" s="1">
        <v>-1.8617021276595733E-2</v>
      </c>
      <c r="V56" s="1">
        <v>1.0186170212765957</v>
      </c>
      <c r="W56" s="1">
        <v>71.506914893617022</v>
      </c>
      <c r="X56" s="1">
        <v>1.7248249928690096</v>
      </c>
      <c r="Y56" s="1">
        <v>1.01</v>
      </c>
      <c r="Z56" s="1">
        <v>3.95</v>
      </c>
      <c r="AA56" s="1">
        <v>3.67</v>
      </c>
      <c r="AC56">
        <v>0</v>
      </c>
    </row>
    <row r="57" spans="1:29" x14ac:dyDescent="0.25">
      <c r="A57" s="1" t="s">
        <v>7</v>
      </c>
      <c r="B57">
        <v>6</v>
      </c>
      <c r="C57" s="1" t="s">
        <v>6</v>
      </c>
      <c r="D57" s="1">
        <v>51.4</v>
      </c>
      <c r="E57" s="1">
        <v>41.634</v>
      </c>
      <c r="F57" s="1">
        <v>23.5</v>
      </c>
      <c r="G57" s="1">
        <v>10</v>
      </c>
      <c r="H57" s="1">
        <v>117.5</v>
      </c>
      <c r="I57" s="1">
        <v>0.43744680851063827</v>
      </c>
      <c r="J57" s="1">
        <v>3.6</v>
      </c>
      <c r="K57"/>
      <c r="L57" s="1">
        <v>52.8</v>
      </c>
      <c r="M57" s="1">
        <v>49.199999999999996</v>
      </c>
      <c r="N57" s="1">
        <v>0.41872340425531912</v>
      </c>
      <c r="O57" s="1">
        <v>0.83</v>
      </c>
      <c r="P57" s="1">
        <v>3.99</v>
      </c>
      <c r="Q57" s="1">
        <v>0.78</v>
      </c>
      <c r="R57" s="1">
        <v>3.16</v>
      </c>
      <c r="S57" s="1">
        <v>-4.9999999999999933E-2</v>
      </c>
      <c r="T57" s="1">
        <v>3.21</v>
      </c>
      <c r="U57" s="1">
        <v>-1.5822784810126559E-2</v>
      </c>
      <c r="V57" s="1">
        <v>1.0158227848101267</v>
      </c>
      <c r="W57" s="1">
        <v>49.978481012658229</v>
      </c>
      <c r="X57" s="1">
        <v>1.2055356224570817</v>
      </c>
      <c r="Y57" s="1">
        <v>0.89</v>
      </c>
      <c r="Z57" s="1">
        <v>4.2</v>
      </c>
      <c r="AA57" s="1">
        <v>3.75</v>
      </c>
      <c r="AC57">
        <v>0</v>
      </c>
    </row>
    <row r="58" spans="1:29" x14ac:dyDescent="0.25">
      <c r="A58" s="1" t="s">
        <v>8</v>
      </c>
      <c r="B58">
        <v>6</v>
      </c>
      <c r="C58" s="1" t="s">
        <v>4</v>
      </c>
      <c r="D58" s="1">
        <v>63.5</v>
      </c>
      <c r="E58" s="1">
        <v>51.435000000000002</v>
      </c>
      <c r="F58" s="1">
        <v>27</v>
      </c>
      <c r="G58" s="1">
        <v>7.1</v>
      </c>
      <c r="H58" s="1">
        <v>95.85</v>
      </c>
      <c r="I58" s="1">
        <v>0.6624934793948879</v>
      </c>
      <c r="J58" s="1">
        <v>3.6</v>
      </c>
      <c r="K58"/>
      <c r="L58" s="1">
        <v>44.2</v>
      </c>
      <c r="M58" s="1">
        <v>40.6</v>
      </c>
      <c r="N58" s="1">
        <v>0.42357850808555036</v>
      </c>
      <c r="O58" s="1">
        <v>0.85</v>
      </c>
      <c r="P58" s="1">
        <v>4.26</v>
      </c>
      <c r="Q58" s="1">
        <v>1.53</v>
      </c>
      <c r="R58" s="1">
        <v>3.4099999999999997</v>
      </c>
      <c r="S58" s="1">
        <v>0.68</v>
      </c>
      <c r="T58" s="1">
        <v>2.7299999999999995</v>
      </c>
      <c r="U58" s="1">
        <v>0.19941348973607043</v>
      </c>
      <c r="V58" s="1">
        <v>0.80058651026392957</v>
      </c>
      <c r="W58" s="1">
        <v>32.503812316715539</v>
      </c>
      <c r="X58" s="1">
        <v>0.78402750182694481</v>
      </c>
      <c r="Y58" s="1">
        <v>0.89</v>
      </c>
      <c r="Z58" s="1">
        <v>4.9400000000000004</v>
      </c>
      <c r="AA58" s="1">
        <v>4.5599999999999996</v>
      </c>
      <c r="AC58">
        <v>0</v>
      </c>
    </row>
    <row r="59" spans="1:29" s="7" customFormat="1" x14ac:dyDescent="0.25">
      <c r="A59" s="2" t="s">
        <v>8</v>
      </c>
      <c r="B59" s="7">
        <v>6</v>
      </c>
      <c r="C59" s="2" t="s">
        <v>5</v>
      </c>
      <c r="D59" s="2">
        <v>33</v>
      </c>
      <c r="E59" s="2">
        <v>26.73</v>
      </c>
      <c r="F59" s="2">
        <v>18.25</v>
      </c>
      <c r="G59" s="2">
        <v>6.1</v>
      </c>
      <c r="H59" s="2">
        <v>55.662499999999994</v>
      </c>
      <c r="I59" s="2">
        <v>0.59285874691219409</v>
      </c>
      <c r="J59" s="2">
        <v>3.6</v>
      </c>
      <c r="K59" s="2"/>
      <c r="L59" s="2">
        <v>38.299999999999997</v>
      </c>
      <c r="M59" s="2">
        <v>34.699999999999996</v>
      </c>
      <c r="N59" s="2">
        <v>0.62339995508645851</v>
      </c>
      <c r="O59" s="2">
        <v>1.55</v>
      </c>
      <c r="P59" s="2">
        <v>4.59</v>
      </c>
      <c r="Q59" s="2">
        <v>1.94</v>
      </c>
      <c r="R59" s="2">
        <v>3.04</v>
      </c>
      <c r="S59" s="2">
        <v>0.3899999999999999</v>
      </c>
      <c r="T59" s="2">
        <v>2.6500000000000004</v>
      </c>
      <c r="U59" s="2">
        <v>0.12828947368421048</v>
      </c>
      <c r="V59" s="2">
        <v>0.87171052631578949</v>
      </c>
      <c r="W59" s="2">
        <v>30.24835526315789</v>
      </c>
      <c r="X59" s="2">
        <v>0.72962341094836891</v>
      </c>
      <c r="Y59" s="2">
        <v>0.83</v>
      </c>
      <c r="Z59" s="2">
        <v>4.91</v>
      </c>
      <c r="AA59" s="2">
        <v>4.87</v>
      </c>
      <c r="AC59" s="7">
        <v>1</v>
      </c>
    </row>
    <row r="60" spans="1:29" x14ac:dyDescent="0.25">
      <c r="A60" s="1" t="s">
        <v>8</v>
      </c>
      <c r="B60">
        <v>6</v>
      </c>
      <c r="C60" s="1" t="s">
        <v>6</v>
      </c>
      <c r="D60" s="1">
        <v>78.599999999999994</v>
      </c>
      <c r="E60" s="1">
        <v>63.665999999999997</v>
      </c>
      <c r="F60" s="1">
        <v>22.75</v>
      </c>
      <c r="G60" s="1">
        <v>9</v>
      </c>
      <c r="H60" s="1">
        <v>102.375</v>
      </c>
      <c r="I60" s="1">
        <v>0.7677655677655677</v>
      </c>
      <c r="J60" s="1">
        <v>3.6</v>
      </c>
      <c r="K60"/>
      <c r="L60" s="1">
        <v>52.8</v>
      </c>
      <c r="M60" s="1">
        <v>49.199999999999996</v>
      </c>
      <c r="N60" s="1">
        <v>0.48058608058608054</v>
      </c>
      <c r="O60" s="1">
        <v>1.87</v>
      </c>
      <c r="P60" s="1">
        <v>4.7300000000000004</v>
      </c>
      <c r="Q60" s="1">
        <v>2.12</v>
      </c>
      <c r="R60" s="1">
        <v>2.8600000000000003</v>
      </c>
      <c r="S60" s="1">
        <v>0.25</v>
      </c>
      <c r="T60" s="1">
        <v>2.6100000000000003</v>
      </c>
      <c r="U60" s="1">
        <v>8.7412587412587409E-2</v>
      </c>
      <c r="V60" s="1">
        <v>0.91258741258741261</v>
      </c>
      <c r="W60" s="1">
        <v>44.899300699300696</v>
      </c>
      <c r="X60" s="1">
        <v>1.0830202383043619</v>
      </c>
      <c r="Y60" s="1">
        <v>1.93</v>
      </c>
      <c r="Z60" s="1">
        <v>4.8600000000000003</v>
      </c>
      <c r="AA60" s="1">
        <v>4.84</v>
      </c>
      <c r="AC60">
        <v>0</v>
      </c>
    </row>
    <row r="61" spans="1:29" s="7" customFormat="1" x14ac:dyDescent="0.25">
      <c r="A61" s="2" t="s">
        <v>9</v>
      </c>
      <c r="B61" s="7">
        <v>6</v>
      </c>
      <c r="C61" s="2" t="s">
        <v>4</v>
      </c>
      <c r="D61" s="2">
        <v>26.5</v>
      </c>
      <c r="E61" s="2">
        <v>21.465</v>
      </c>
      <c r="F61" s="2">
        <v>17.5</v>
      </c>
      <c r="G61" s="2">
        <v>7</v>
      </c>
      <c r="H61" s="2">
        <v>61.25</v>
      </c>
      <c r="I61" s="2">
        <v>0.43265306122448982</v>
      </c>
      <c r="J61" s="2">
        <v>3.5</v>
      </c>
      <c r="K61" s="2"/>
      <c r="L61" s="2">
        <v>30.2</v>
      </c>
      <c r="M61" s="2">
        <v>26.7</v>
      </c>
      <c r="N61" s="2">
        <v>0.43591836734693878</v>
      </c>
      <c r="O61" s="2">
        <v>1.04</v>
      </c>
      <c r="P61" s="2">
        <v>4.2300000000000004</v>
      </c>
      <c r="Q61" s="2">
        <v>1.5</v>
      </c>
      <c r="R61" s="2">
        <v>3.1900000000000004</v>
      </c>
      <c r="S61" s="2">
        <v>0.45999999999999996</v>
      </c>
      <c r="T61" s="2">
        <v>2.7300000000000004</v>
      </c>
      <c r="U61" s="2">
        <v>0.14420062695924762</v>
      </c>
      <c r="V61" s="2">
        <v>0.85579937304075238</v>
      </c>
      <c r="W61" s="2">
        <v>22.849843260188088</v>
      </c>
      <c r="X61" s="2">
        <v>0.55116320983706668</v>
      </c>
      <c r="Y61" s="2">
        <v>0.9</v>
      </c>
      <c r="Z61" s="2">
        <v>4.24</v>
      </c>
      <c r="AA61" s="2">
        <v>4.2</v>
      </c>
      <c r="AC61" s="7">
        <v>1</v>
      </c>
    </row>
    <row r="62" spans="1:29" x14ac:dyDescent="0.25">
      <c r="A62" s="1" t="s">
        <v>9</v>
      </c>
      <c r="B62">
        <v>6</v>
      </c>
      <c r="C62" s="1" t="s">
        <v>5</v>
      </c>
      <c r="D62" s="1">
        <v>27</v>
      </c>
      <c r="E62" s="1">
        <v>21.87</v>
      </c>
      <c r="F62" s="1">
        <v>17.5</v>
      </c>
      <c r="G62" s="1">
        <v>6.5</v>
      </c>
      <c r="H62" s="1">
        <v>56.874999999999993</v>
      </c>
      <c r="I62" s="1">
        <v>0.47472527472527476</v>
      </c>
      <c r="J62" s="1">
        <v>3.4</v>
      </c>
      <c r="K62"/>
      <c r="L62" s="1">
        <v>29.8</v>
      </c>
      <c r="M62" s="1">
        <v>26.400000000000002</v>
      </c>
      <c r="N62" s="1">
        <v>0.46417582417582426</v>
      </c>
      <c r="O62" s="1">
        <v>0.76</v>
      </c>
      <c r="P62" s="1">
        <v>4.0199999999999996</v>
      </c>
      <c r="Q62" s="1">
        <v>1.1000000000000001</v>
      </c>
      <c r="R62" s="1">
        <v>3.26</v>
      </c>
      <c r="S62" s="1">
        <v>0.34000000000000008</v>
      </c>
      <c r="T62" s="1">
        <v>2.92</v>
      </c>
      <c r="U62" s="1">
        <v>0.1042944785276074</v>
      </c>
      <c r="V62" s="1">
        <v>0.89570552147239257</v>
      </c>
      <c r="W62" s="1">
        <v>23.646625766871164</v>
      </c>
      <c r="X62" s="1">
        <v>0.57038247532282271</v>
      </c>
      <c r="Y62" s="1">
        <v>1.1299999999999999</v>
      </c>
      <c r="Z62" s="1">
        <v>4.95</v>
      </c>
      <c r="AA62" s="1">
        <v>4.88</v>
      </c>
      <c r="AC62">
        <v>0</v>
      </c>
    </row>
    <row r="63" spans="1:29" x14ac:dyDescent="0.25">
      <c r="A63" s="1" t="s">
        <v>9</v>
      </c>
      <c r="B63">
        <v>6</v>
      </c>
      <c r="C63" s="1" t="s">
        <v>6</v>
      </c>
      <c r="D63" s="1">
        <v>52.9</v>
      </c>
      <c r="E63" s="1">
        <v>42.849000000000004</v>
      </c>
      <c r="F63" s="1">
        <v>23</v>
      </c>
      <c r="G63" s="1">
        <v>5.75</v>
      </c>
      <c r="H63" s="1">
        <v>66.125</v>
      </c>
      <c r="I63" s="1">
        <v>0.79999999999999993</v>
      </c>
      <c r="J63" s="1">
        <v>3.4</v>
      </c>
      <c r="K63"/>
      <c r="L63" s="1">
        <v>32.4</v>
      </c>
      <c r="M63" s="1">
        <v>29</v>
      </c>
      <c r="N63" s="1">
        <v>0.43856332703213613</v>
      </c>
      <c r="O63" s="1">
        <v>0.82</v>
      </c>
      <c r="P63" s="1">
        <v>3.81</v>
      </c>
      <c r="Q63" s="1">
        <v>1.64</v>
      </c>
      <c r="R63" s="1">
        <v>2.99</v>
      </c>
      <c r="S63" s="1">
        <v>0.82</v>
      </c>
      <c r="T63" s="1">
        <v>2.1700000000000004</v>
      </c>
      <c r="U63" s="1">
        <v>0.27424749163879597</v>
      </c>
      <c r="V63" s="1">
        <v>0.72575250836120397</v>
      </c>
      <c r="W63" s="1">
        <v>21.046822742474916</v>
      </c>
      <c r="X63" s="1">
        <v>0.50767238302354822</v>
      </c>
      <c r="Y63" s="1">
        <v>1.1399999999999999</v>
      </c>
      <c r="Z63" s="1">
        <v>4.96</v>
      </c>
      <c r="AA63" s="1">
        <v>4.88</v>
      </c>
      <c r="AC63">
        <v>0</v>
      </c>
    </row>
    <row r="64" spans="1:29" s="7" customFormat="1" x14ac:dyDescent="0.25">
      <c r="A64" s="2" t="s">
        <v>10</v>
      </c>
      <c r="B64" s="7">
        <v>6</v>
      </c>
      <c r="C64" s="2" t="s">
        <v>4</v>
      </c>
      <c r="D64" s="2">
        <v>71.8</v>
      </c>
      <c r="E64" s="2">
        <v>58.158000000000001</v>
      </c>
      <c r="F64" s="2">
        <v>27</v>
      </c>
      <c r="G64" s="2">
        <v>8.5</v>
      </c>
      <c r="H64" s="2">
        <v>114.75</v>
      </c>
      <c r="I64" s="2">
        <v>0.62570806100217857</v>
      </c>
      <c r="J64" s="2">
        <v>3.4</v>
      </c>
      <c r="K64" s="2"/>
      <c r="L64" s="2">
        <v>79.7</v>
      </c>
      <c r="M64" s="2">
        <v>76.3</v>
      </c>
      <c r="N64" s="2">
        <v>0.66492374727668846</v>
      </c>
      <c r="O64" s="2">
        <v>1.01</v>
      </c>
      <c r="P64" s="2">
        <v>5.01</v>
      </c>
      <c r="Q64" s="2">
        <v>1.37</v>
      </c>
      <c r="R64" s="2">
        <v>4</v>
      </c>
      <c r="S64" s="2">
        <v>0.3600000000000001</v>
      </c>
      <c r="T64" s="2">
        <v>3.6399999999999997</v>
      </c>
      <c r="U64" s="2">
        <v>9.0000000000000024E-2</v>
      </c>
      <c r="V64" s="2">
        <v>0.90999999999999992</v>
      </c>
      <c r="W64" s="2">
        <v>69.432999999999993</v>
      </c>
      <c r="X64" s="2">
        <v>1.6747998974371099</v>
      </c>
      <c r="Y64" s="2">
        <v>0.82</v>
      </c>
      <c r="Z64" s="2">
        <v>4.58</v>
      </c>
      <c r="AA64" s="2">
        <v>4.47</v>
      </c>
      <c r="AC64" s="7">
        <v>1</v>
      </c>
    </row>
    <row r="65" spans="1:29" s="7" customFormat="1" x14ac:dyDescent="0.25">
      <c r="A65" s="2" t="s">
        <v>10</v>
      </c>
      <c r="B65" s="7">
        <v>6</v>
      </c>
      <c r="C65" s="2" t="s">
        <v>5</v>
      </c>
      <c r="D65" s="2">
        <v>49.3</v>
      </c>
      <c r="E65" s="2">
        <v>39.933</v>
      </c>
      <c r="F65" s="2">
        <v>21.2</v>
      </c>
      <c r="G65" s="2">
        <v>10</v>
      </c>
      <c r="H65" s="2">
        <v>106</v>
      </c>
      <c r="I65" s="2">
        <v>0.46509433962264146</v>
      </c>
      <c r="J65" s="2">
        <v>3.4</v>
      </c>
      <c r="K65" s="2"/>
      <c r="L65" s="2">
        <v>61.8</v>
      </c>
      <c r="M65" s="2">
        <v>58.4</v>
      </c>
      <c r="N65" s="2">
        <v>0.55094339622641508</v>
      </c>
      <c r="O65" s="2">
        <v>0.1</v>
      </c>
      <c r="P65" s="2">
        <v>4.0199999999999996</v>
      </c>
      <c r="Q65" s="2">
        <v>1.31</v>
      </c>
      <c r="R65" s="2">
        <v>3.9199999999999995</v>
      </c>
      <c r="S65" s="2">
        <v>1.21</v>
      </c>
      <c r="T65" s="2">
        <v>2.7099999999999995</v>
      </c>
      <c r="U65" s="2">
        <v>0.30867346938775514</v>
      </c>
      <c r="V65" s="2">
        <v>0.69132653061224492</v>
      </c>
      <c r="W65" s="2">
        <v>40.373469387755101</v>
      </c>
      <c r="X65" s="2">
        <v>0.97385223726171333</v>
      </c>
      <c r="Y65" s="2">
        <v>0.99</v>
      </c>
      <c r="Z65" s="2">
        <v>3.97</v>
      </c>
      <c r="AA65" s="2">
        <v>3.92</v>
      </c>
      <c r="AC65" s="7">
        <v>1</v>
      </c>
    </row>
    <row r="66" spans="1:29" s="7" customFormat="1" x14ac:dyDescent="0.25">
      <c r="A66" s="2" t="s">
        <v>10</v>
      </c>
      <c r="B66" s="7">
        <v>6</v>
      </c>
      <c r="C66" s="2" t="s">
        <v>6</v>
      </c>
      <c r="D66" s="2">
        <v>114.9</v>
      </c>
      <c r="E66" s="2">
        <v>93.069000000000017</v>
      </c>
      <c r="F66" s="2">
        <v>18</v>
      </c>
      <c r="G66" s="2">
        <v>12.75</v>
      </c>
      <c r="H66" s="2">
        <v>114.75</v>
      </c>
      <c r="I66" s="2">
        <v>1.0013071895424837</v>
      </c>
      <c r="J66" s="2">
        <v>3.3</v>
      </c>
      <c r="K66" s="2"/>
      <c r="L66" s="2">
        <v>132.5</v>
      </c>
      <c r="M66" s="2">
        <v>129.19999999999999</v>
      </c>
      <c r="N66" s="2">
        <v>1.1259259259259258</v>
      </c>
      <c r="O66" s="2">
        <v>0.76</v>
      </c>
      <c r="P66" s="2">
        <v>4.25</v>
      </c>
      <c r="Q66" s="2">
        <v>1.27</v>
      </c>
      <c r="R66" s="2">
        <v>3.49</v>
      </c>
      <c r="S66" s="2">
        <v>0.51</v>
      </c>
      <c r="T66" s="2">
        <v>2.9800000000000004</v>
      </c>
      <c r="U66" s="2">
        <v>0.14613180515759311</v>
      </c>
      <c r="V66" s="2">
        <v>0.85386819484240695</v>
      </c>
      <c r="W66" s="2">
        <v>110.31977077363896</v>
      </c>
      <c r="X66" s="2">
        <v>2.6610335255134592</v>
      </c>
      <c r="Y66" s="2">
        <v>1.66</v>
      </c>
      <c r="Z66" s="2">
        <v>3.57</v>
      </c>
      <c r="AA66" s="2">
        <v>3.51</v>
      </c>
      <c r="AC66" s="7">
        <v>1</v>
      </c>
    </row>
    <row r="67" spans="1:29" x14ac:dyDescent="0.25">
      <c r="A67" s="1" t="s">
        <v>3</v>
      </c>
      <c r="B67">
        <v>12</v>
      </c>
      <c r="C67" s="1" t="s">
        <v>4</v>
      </c>
      <c r="D67" s="1">
        <v>56.7</v>
      </c>
      <c r="E67" s="1">
        <v>45.927000000000007</v>
      </c>
      <c r="F67" s="1">
        <v>24</v>
      </c>
      <c r="G67" s="1">
        <v>7</v>
      </c>
      <c r="H67" s="1">
        <v>84</v>
      </c>
      <c r="I67" s="1">
        <v>0.67500000000000004</v>
      </c>
      <c r="J67" s="1">
        <v>3.6</v>
      </c>
      <c r="K67"/>
      <c r="L67" s="1">
        <v>29.5</v>
      </c>
      <c r="M67" s="1">
        <v>25.9</v>
      </c>
      <c r="N67" s="1">
        <v>0.30833333333333329</v>
      </c>
      <c r="O67" s="1">
        <v>1.6</v>
      </c>
      <c r="P67" s="1">
        <v>4.05</v>
      </c>
      <c r="Q67" s="1">
        <v>1.81</v>
      </c>
      <c r="R67" s="1">
        <v>2.4499999999999997</v>
      </c>
      <c r="S67" s="1">
        <v>0.20999999999999996</v>
      </c>
      <c r="T67" s="1">
        <v>2.2399999999999998</v>
      </c>
      <c r="U67" s="1">
        <v>8.5714285714285715E-2</v>
      </c>
      <c r="V67" s="1">
        <v>0.91428571428571426</v>
      </c>
      <c r="W67" s="1">
        <v>23.68</v>
      </c>
      <c r="X67" s="1">
        <v>0.57118749832659921</v>
      </c>
      <c r="Y67" s="1">
        <v>1.6</v>
      </c>
      <c r="Z67" s="1">
        <v>4.05</v>
      </c>
      <c r="AA67" s="1">
        <v>4.0199999999999996</v>
      </c>
      <c r="AC67">
        <v>0</v>
      </c>
    </row>
    <row r="68" spans="1:29" x14ac:dyDescent="0.25">
      <c r="A68" s="1" t="s">
        <v>3</v>
      </c>
      <c r="B68">
        <v>12</v>
      </c>
      <c r="C68" s="1" t="s">
        <v>5</v>
      </c>
      <c r="D68" s="1">
        <v>95.5</v>
      </c>
      <c r="E68" s="1">
        <v>77.355000000000004</v>
      </c>
      <c r="F68" s="1">
        <v>29</v>
      </c>
      <c r="G68" s="1">
        <v>8</v>
      </c>
      <c r="H68" s="1">
        <v>116</v>
      </c>
      <c r="I68" s="1">
        <v>0.82327586206896552</v>
      </c>
      <c r="J68" s="1">
        <v>3.6</v>
      </c>
      <c r="K68"/>
      <c r="L68" s="1">
        <v>51.1</v>
      </c>
      <c r="M68" s="1">
        <v>47.5</v>
      </c>
      <c r="N68" s="1">
        <v>0.40948275862068967</v>
      </c>
      <c r="O68" s="1">
        <v>1.53</v>
      </c>
      <c r="P68" s="1">
        <v>4.12</v>
      </c>
      <c r="Q68" s="1">
        <v>1.99</v>
      </c>
      <c r="R68" s="1">
        <v>2.59</v>
      </c>
      <c r="S68" s="1">
        <v>0.45999999999999996</v>
      </c>
      <c r="T68" s="1">
        <v>2.13</v>
      </c>
      <c r="U68" s="1">
        <v>0.17760617760617761</v>
      </c>
      <c r="V68" s="1">
        <v>0.82239382239382242</v>
      </c>
      <c r="W68" s="1">
        <v>39.063706563706567</v>
      </c>
      <c r="X68" s="1">
        <v>0.94225932548513125</v>
      </c>
      <c r="Y68" s="1">
        <v>1.61</v>
      </c>
      <c r="Z68" s="1">
        <v>4.59</v>
      </c>
      <c r="AA68" s="1">
        <v>4.55</v>
      </c>
      <c r="AC68">
        <v>0</v>
      </c>
    </row>
    <row r="69" spans="1:29" x14ac:dyDescent="0.25">
      <c r="A69" s="1" t="s">
        <v>3</v>
      </c>
      <c r="B69">
        <v>12</v>
      </c>
      <c r="C69" s="1" t="s">
        <v>6</v>
      </c>
      <c r="D69" s="1">
        <v>93.3</v>
      </c>
      <c r="E69" s="1">
        <v>75.573000000000008</v>
      </c>
      <c r="F69" s="1">
        <v>26</v>
      </c>
      <c r="G69" s="1">
        <v>9</v>
      </c>
      <c r="H69" s="1">
        <v>117</v>
      </c>
      <c r="I69" s="1">
        <v>0.79743589743589738</v>
      </c>
      <c r="J69" s="1">
        <v>3.8</v>
      </c>
      <c r="K69"/>
      <c r="L69" s="1">
        <v>34.5</v>
      </c>
      <c r="M69" s="1">
        <v>30.7</v>
      </c>
      <c r="N69" s="1">
        <v>0.2623931623931624</v>
      </c>
      <c r="O69" s="1">
        <v>1.57</v>
      </c>
      <c r="P69" s="1">
        <v>4.04</v>
      </c>
      <c r="Q69" s="1">
        <v>1.51</v>
      </c>
      <c r="R69" s="1">
        <v>2.4699999999999998</v>
      </c>
      <c r="S69" s="1">
        <v>-6.0000000000000053E-2</v>
      </c>
      <c r="T69" s="1">
        <v>2.5299999999999998</v>
      </c>
      <c r="U69" s="1">
        <v>-2.4291497975708527E-2</v>
      </c>
      <c r="V69" s="1">
        <v>1.0242914979757085</v>
      </c>
      <c r="W69" s="1">
        <v>31.445748987854252</v>
      </c>
      <c r="X69" s="1">
        <v>0.75850585715281504</v>
      </c>
      <c r="Y69" s="1">
        <v>1.65</v>
      </c>
      <c r="Z69" s="1">
        <v>4.22</v>
      </c>
      <c r="AA69" s="1">
        <v>4.16</v>
      </c>
      <c r="AC69">
        <v>0</v>
      </c>
    </row>
    <row r="70" spans="1:29" x14ac:dyDescent="0.25">
      <c r="A70" s="1" t="s">
        <v>7</v>
      </c>
      <c r="B70">
        <v>12</v>
      </c>
      <c r="C70" s="1" t="s">
        <v>4</v>
      </c>
      <c r="D70" s="1">
        <v>71.900000000000006</v>
      </c>
      <c r="E70" s="1">
        <v>58.239000000000011</v>
      </c>
      <c r="F70" s="1">
        <v>16.75</v>
      </c>
      <c r="G70" s="1">
        <v>9.8000000000000007</v>
      </c>
      <c r="H70" s="1">
        <v>82.075000000000003</v>
      </c>
      <c r="I70" s="1">
        <v>0.87602802314955841</v>
      </c>
      <c r="J70" s="1">
        <v>3.6</v>
      </c>
      <c r="K70"/>
      <c r="L70" s="1">
        <v>56.3</v>
      </c>
      <c r="M70" s="1">
        <v>52.699999999999996</v>
      </c>
      <c r="N70" s="1">
        <v>0.64209564422784027</v>
      </c>
      <c r="O70" s="1">
        <v>1.65</v>
      </c>
      <c r="P70" s="1">
        <v>4.12</v>
      </c>
      <c r="Q70" s="1">
        <v>1.83</v>
      </c>
      <c r="R70" s="1">
        <v>2.4700000000000002</v>
      </c>
      <c r="S70" s="1">
        <v>0.18000000000000016</v>
      </c>
      <c r="T70" s="1">
        <v>2.29</v>
      </c>
      <c r="U70" s="1">
        <v>7.2874493927125569E-2</v>
      </c>
      <c r="V70" s="1">
        <v>0.92712550607287447</v>
      </c>
      <c r="W70" s="1">
        <v>48.859514170040484</v>
      </c>
      <c r="X70" s="1">
        <v>1.1785449184222319</v>
      </c>
      <c r="Y70" s="1">
        <v>1.61</v>
      </c>
      <c r="Z70" s="1">
        <v>4.05</v>
      </c>
      <c r="AA70" s="1">
        <v>3.86</v>
      </c>
      <c r="AC70">
        <v>0</v>
      </c>
    </row>
    <row r="71" spans="1:29" x14ac:dyDescent="0.25">
      <c r="A71" s="1" t="s">
        <v>7</v>
      </c>
      <c r="B71">
        <v>12</v>
      </c>
      <c r="C71" s="1" t="s">
        <v>5</v>
      </c>
      <c r="D71" s="1">
        <v>63.2</v>
      </c>
      <c r="E71" s="1">
        <v>51.192000000000007</v>
      </c>
      <c r="F71" s="1">
        <v>17.75</v>
      </c>
      <c r="G71" s="1">
        <v>9.5</v>
      </c>
      <c r="H71" s="1">
        <v>84.3125</v>
      </c>
      <c r="I71" s="1">
        <v>0.74959229058561905</v>
      </c>
      <c r="J71" s="1">
        <v>3.7</v>
      </c>
      <c r="K71"/>
      <c r="L71" s="1">
        <v>48.8</v>
      </c>
      <c r="M71" s="1">
        <v>45.099999999999994</v>
      </c>
      <c r="N71" s="1">
        <v>0.53491475166790203</v>
      </c>
      <c r="O71" s="1">
        <v>1.57</v>
      </c>
      <c r="P71" s="1">
        <v>4.09</v>
      </c>
      <c r="Q71" s="1">
        <v>1.69</v>
      </c>
      <c r="R71" s="1">
        <v>2.5199999999999996</v>
      </c>
      <c r="S71" s="1">
        <v>0.11999999999999988</v>
      </c>
      <c r="T71" s="1">
        <v>2.3999999999999995</v>
      </c>
      <c r="U71" s="1">
        <v>4.7619047619047582E-2</v>
      </c>
      <c r="V71" s="1">
        <v>0.95238095238095244</v>
      </c>
      <c r="W71" s="1">
        <v>42.952380952380949</v>
      </c>
      <c r="X71" s="1">
        <v>1.0360584047027679</v>
      </c>
      <c r="Y71" s="1">
        <v>1.63</v>
      </c>
      <c r="Z71" s="1">
        <v>4.1900000000000004</v>
      </c>
      <c r="AA71" s="1">
        <v>4.13</v>
      </c>
      <c r="AC71">
        <v>0</v>
      </c>
    </row>
    <row r="72" spans="1:29" x14ac:dyDescent="0.25">
      <c r="A72" s="1" t="s">
        <v>7</v>
      </c>
      <c r="B72">
        <v>12</v>
      </c>
      <c r="C72" s="1" t="s">
        <v>6</v>
      </c>
      <c r="D72" s="1">
        <v>203.6</v>
      </c>
      <c r="E72" s="1">
        <v>164.916</v>
      </c>
      <c r="F72" s="1">
        <v>21.5</v>
      </c>
      <c r="G72" s="1">
        <v>13</v>
      </c>
      <c r="H72" s="1">
        <v>139.74999999999997</v>
      </c>
      <c r="I72" s="1">
        <v>1.4568872987477641</v>
      </c>
      <c r="J72" s="1">
        <v>3.6</v>
      </c>
      <c r="K72"/>
      <c r="L72" s="1">
        <v>151.9</v>
      </c>
      <c r="M72" s="1">
        <v>148.30000000000001</v>
      </c>
      <c r="N72" s="1">
        <v>1.0611806797853311</v>
      </c>
      <c r="O72" s="1">
        <v>1.6</v>
      </c>
      <c r="P72" s="1">
        <v>4.09</v>
      </c>
      <c r="Q72" s="1">
        <v>1.61</v>
      </c>
      <c r="R72" s="1">
        <v>2.4899999999999998</v>
      </c>
      <c r="S72" s="1">
        <v>1.0000000000000009E-2</v>
      </c>
      <c r="T72" s="1">
        <v>2.4799999999999995</v>
      </c>
      <c r="U72" s="1">
        <v>4.0160642570281164E-3</v>
      </c>
      <c r="V72" s="1">
        <v>0.99598393574297184</v>
      </c>
      <c r="W72" s="1">
        <v>147.70441767068274</v>
      </c>
      <c r="X72" s="1">
        <v>3.5627920954858281</v>
      </c>
      <c r="Y72" s="1">
        <v>1.68</v>
      </c>
      <c r="Z72" s="1">
        <v>4.34</v>
      </c>
      <c r="AA72" s="1">
        <v>4.2699999999999996</v>
      </c>
      <c r="AC72">
        <v>0</v>
      </c>
    </row>
    <row r="73" spans="1:29" x14ac:dyDescent="0.25">
      <c r="A73" s="1" t="s">
        <v>8</v>
      </c>
      <c r="B73">
        <v>12</v>
      </c>
      <c r="C73" s="1" t="s">
        <v>4</v>
      </c>
      <c r="D73" s="1">
        <v>48.6</v>
      </c>
      <c r="E73" s="1">
        <v>39.366000000000007</v>
      </c>
      <c r="F73" s="1">
        <v>22.25</v>
      </c>
      <c r="G73" s="1">
        <v>8</v>
      </c>
      <c r="H73" s="1">
        <v>89</v>
      </c>
      <c r="I73" s="1">
        <v>0.54606741573033712</v>
      </c>
      <c r="J73" s="1">
        <v>3.6</v>
      </c>
      <c r="K73"/>
      <c r="L73" s="1">
        <v>46.3</v>
      </c>
      <c r="M73" s="1">
        <v>42.699999999999996</v>
      </c>
      <c r="N73" s="1">
        <v>0.47977528089887633</v>
      </c>
      <c r="O73" s="1">
        <v>1.67</v>
      </c>
      <c r="P73" s="1">
        <v>4.5199999999999996</v>
      </c>
      <c r="Q73" s="1">
        <v>1.98</v>
      </c>
      <c r="R73" s="1">
        <v>2.8499999999999996</v>
      </c>
      <c r="S73" s="1">
        <v>0.31000000000000005</v>
      </c>
      <c r="T73" s="1">
        <v>2.5399999999999996</v>
      </c>
      <c r="U73" s="1">
        <v>0.10877192982456144</v>
      </c>
      <c r="V73" s="1">
        <v>0.89122807017543859</v>
      </c>
      <c r="W73" s="1">
        <v>38.055438596491221</v>
      </c>
      <c r="X73" s="1">
        <v>0.91793879939405953</v>
      </c>
      <c r="Y73" s="1">
        <v>1.66</v>
      </c>
      <c r="Z73" s="1">
        <v>4.6100000000000003</v>
      </c>
      <c r="AA73" s="1">
        <v>4.57</v>
      </c>
      <c r="AC73">
        <v>0</v>
      </c>
    </row>
    <row r="74" spans="1:29" x14ac:dyDescent="0.25">
      <c r="A74" s="1" t="s">
        <v>8</v>
      </c>
      <c r="B74">
        <v>12</v>
      </c>
      <c r="C74" s="1" t="s">
        <v>5</v>
      </c>
      <c r="D74" s="1">
        <v>91.4</v>
      </c>
      <c r="E74" s="1">
        <v>74.034000000000006</v>
      </c>
      <c r="F74" s="1">
        <v>15.75</v>
      </c>
      <c r="G74" s="1">
        <v>6.5</v>
      </c>
      <c r="H74" s="1">
        <v>51.187499999999993</v>
      </c>
      <c r="I74" s="1">
        <v>0.57631257631257637</v>
      </c>
      <c r="J74" s="1">
        <v>3.6</v>
      </c>
      <c r="K74"/>
      <c r="L74" s="1">
        <v>52.4</v>
      </c>
      <c r="M74" s="1">
        <v>48.8</v>
      </c>
      <c r="N74" s="1">
        <v>0.95335775335775341</v>
      </c>
      <c r="O74" s="1">
        <v>1.64</v>
      </c>
      <c r="P74" s="1">
        <v>4.29</v>
      </c>
      <c r="Q74" s="1">
        <v>1.58</v>
      </c>
      <c r="R74" s="1">
        <v>2.6500000000000004</v>
      </c>
      <c r="S74" s="1">
        <v>-5.9999999999999831E-2</v>
      </c>
      <c r="T74" s="1">
        <v>2.71</v>
      </c>
      <c r="U74" s="1">
        <v>-2.2641509433962197E-2</v>
      </c>
      <c r="V74" s="1">
        <v>1.0226415094339623</v>
      </c>
      <c r="W74" s="1">
        <v>49.904905660377352</v>
      </c>
      <c r="X74" s="1">
        <v>1.2037609044922246</v>
      </c>
      <c r="Y74" s="1">
        <v>1.58</v>
      </c>
      <c r="Z74" s="1">
        <v>4.13</v>
      </c>
      <c r="AA74" s="1">
        <v>4.08</v>
      </c>
      <c r="AC74">
        <v>0</v>
      </c>
    </row>
    <row r="75" spans="1:29" x14ac:dyDescent="0.25">
      <c r="A75" s="1" t="s">
        <v>8</v>
      </c>
      <c r="B75">
        <v>12</v>
      </c>
      <c r="C75" s="1" t="s">
        <v>6</v>
      </c>
      <c r="D75" s="1">
        <v>56.1</v>
      </c>
      <c r="E75" s="1">
        <v>45.441000000000003</v>
      </c>
      <c r="F75" s="1">
        <v>18.75</v>
      </c>
      <c r="G75" s="1">
        <v>9.5</v>
      </c>
      <c r="H75" s="1">
        <v>89.0625</v>
      </c>
      <c r="I75" s="1">
        <v>0.62989473684210529</v>
      </c>
      <c r="J75" s="1">
        <v>3.6</v>
      </c>
      <c r="K75"/>
      <c r="L75" s="1">
        <v>51.5</v>
      </c>
      <c r="M75" s="1">
        <v>47.9</v>
      </c>
      <c r="N75" s="1">
        <v>0.53782456140350876</v>
      </c>
      <c r="O75" s="1">
        <v>1.58</v>
      </c>
      <c r="P75" s="1">
        <v>4.25</v>
      </c>
      <c r="Q75" s="1">
        <v>1.53</v>
      </c>
      <c r="R75" s="1">
        <v>2.67</v>
      </c>
      <c r="S75" s="1">
        <v>-5.0000000000000044E-2</v>
      </c>
      <c r="T75" s="1">
        <v>2.7199999999999998</v>
      </c>
      <c r="U75" s="1">
        <v>-1.8726591760299643E-2</v>
      </c>
      <c r="V75" s="1">
        <v>1.0187265917602997</v>
      </c>
      <c r="W75" s="1">
        <v>48.797003745318349</v>
      </c>
      <c r="X75" s="1">
        <v>1.1770370986115744</v>
      </c>
      <c r="Y75" s="1">
        <v>1.59</v>
      </c>
      <c r="Z75" s="1">
        <v>4.37</v>
      </c>
      <c r="AA75" s="1">
        <v>4.3099999999999996</v>
      </c>
      <c r="AC75">
        <v>0</v>
      </c>
    </row>
    <row r="76" spans="1:29" x14ac:dyDescent="0.25">
      <c r="A76" s="1" t="s">
        <v>9</v>
      </c>
      <c r="B76">
        <v>12</v>
      </c>
      <c r="C76" s="1" t="s">
        <v>4</v>
      </c>
      <c r="D76" s="1">
        <v>83.2</v>
      </c>
      <c r="E76" s="1">
        <v>67.39200000000001</v>
      </c>
      <c r="F76" s="1">
        <v>27</v>
      </c>
      <c r="G76" s="1">
        <v>7.5</v>
      </c>
      <c r="H76" s="1">
        <v>101.24999999999999</v>
      </c>
      <c r="I76" s="1">
        <v>0.82172839506172857</v>
      </c>
      <c r="J76" s="1">
        <v>3.6</v>
      </c>
      <c r="K76"/>
      <c r="L76" s="1">
        <v>50.6</v>
      </c>
      <c r="M76" s="1">
        <v>47</v>
      </c>
      <c r="N76" s="1">
        <v>0.46419753086419757</v>
      </c>
      <c r="O76" s="1">
        <v>1.58</v>
      </c>
      <c r="P76" s="1">
        <v>4.07</v>
      </c>
      <c r="Q76" s="1">
        <v>1.94</v>
      </c>
      <c r="R76" s="1">
        <v>2.4900000000000002</v>
      </c>
      <c r="S76" s="1">
        <v>0.35999999999999988</v>
      </c>
      <c r="T76" s="1">
        <v>2.1300000000000003</v>
      </c>
      <c r="U76" s="1">
        <v>0.14457831325301199</v>
      </c>
      <c r="V76" s="1">
        <v>0.85542168674698804</v>
      </c>
      <c r="W76" s="1">
        <v>40.204819277108435</v>
      </c>
      <c r="X76" s="1">
        <v>0.9697842121437753</v>
      </c>
      <c r="Y76" s="1">
        <v>1.7</v>
      </c>
      <c r="Z76" s="1">
        <v>4.9000000000000004</v>
      </c>
      <c r="AA76" s="1">
        <v>4.8099999999999996</v>
      </c>
      <c r="AC76">
        <v>0</v>
      </c>
    </row>
    <row r="77" spans="1:29" x14ac:dyDescent="0.25">
      <c r="A77" s="1" t="s">
        <v>9</v>
      </c>
      <c r="B77">
        <v>12</v>
      </c>
      <c r="C77" s="1" t="s">
        <v>5</v>
      </c>
      <c r="D77" s="1">
        <v>51.3</v>
      </c>
      <c r="E77" s="1">
        <v>41.552999999999997</v>
      </c>
      <c r="F77" s="1">
        <v>21.5</v>
      </c>
      <c r="G77" s="1">
        <v>9.25</v>
      </c>
      <c r="H77" s="1">
        <v>99.4375</v>
      </c>
      <c r="I77" s="1">
        <v>0.51590194846008797</v>
      </c>
      <c r="J77" s="1">
        <v>3.5</v>
      </c>
      <c r="K77"/>
      <c r="L77" s="1">
        <v>45.4</v>
      </c>
      <c r="M77" s="1">
        <v>41.9</v>
      </c>
      <c r="N77" s="1">
        <v>0.42137020741671904</v>
      </c>
      <c r="O77" s="1">
        <v>1.53</v>
      </c>
      <c r="P77" s="1">
        <v>4.0199999999999996</v>
      </c>
      <c r="Q77" s="1">
        <v>1.65</v>
      </c>
      <c r="R77" s="1">
        <v>2.4899999999999993</v>
      </c>
      <c r="S77" s="1">
        <v>0.11999999999999988</v>
      </c>
      <c r="T77" s="1">
        <v>2.3699999999999992</v>
      </c>
      <c r="U77" s="1">
        <v>4.8192771084337317E-2</v>
      </c>
      <c r="V77" s="1">
        <v>0.95180722891566272</v>
      </c>
      <c r="W77" s="1">
        <v>39.880722891566265</v>
      </c>
      <c r="X77" s="1">
        <v>0.96196665286697947</v>
      </c>
      <c r="Y77" s="1">
        <v>1.61</v>
      </c>
      <c r="Z77" s="1">
        <v>4.01</v>
      </c>
      <c r="AA77" s="1">
        <v>3.96</v>
      </c>
      <c r="AC77">
        <v>0</v>
      </c>
    </row>
    <row r="78" spans="1:29" x14ac:dyDescent="0.25">
      <c r="A78" s="1" t="s">
        <v>9</v>
      </c>
      <c r="B78">
        <v>12</v>
      </c>
      <c r="C78" s="1" t="s">
        <v>6</v>
      </c>
      <c r="D78" s="1">
        <v>89.4</v>
      </c>
      <c r="E78" s="1">
        <v>72.414000000000016</v>
      </c>
      <c r="F78" s="1">
        <v>22</v>
      </c>
      <c r="G78" s="1">
        <v>8.25</v>
      </c>
      <c r="H78" s="1">
        <v>90.75</v>
      </c>
      <c r="I78" s="1">
        <v>0.98512396694214888</v>
      </c>
      <c r="J78" s="1">
        <v>3.6</v>
      </c>
      <c r="K78"/>
      <c r="L78" s="1">
        <v>51.3</v>
      </c>
      <c r="M78" s="1">
        <v>47.699999999999996</v>
      </c>
      <c r="N78" s="1">
        <v>0.52561983471074381</v>
      </c>
      <c r="O78" s="1">
        <v>1.55</v>
      </c>
      <c r="P78" s="1">
        <v>4.2699999999999996</v>
      </c>
      <c r="Q78" s="1">
        <v>1.89</v>
      </c>
      <c r="R78" s="1">
        <v>2.7199999999999998</v>
      </c>
      <c r="S78" s="1">
        <v>0.33999999999999986</v>
      </c>
      <c r="T78" s="1">
        <v>2.38</v>
      </c>
      <c r="U78" s="1">
        <v>0.12499999999999996</v>
      </c>
      <c r="V78" s="1">
        <v>0.875</v>
      </c>
      <c r="W78" s="1">
        <v>41.737499999999997</v>
      </c>
      <c r="X78" s="1">
        <v>1.0067541474411501</v>
      </c>
      <c r="Y78" s="1">
        <v>1.72</v>
      </c>
      <c r="Z78" s="1">
        <v>4.2300000000000004</v>
      </c>
      <c r="AA78" s="1">
        <v>4.1900000000000004</v>
      </c>
      <c r="AC78">
        <v>0</v>
      </c>
    </row>
    <row r="79" spans="1:29" x14ac:dyDescent="0.25">
      <c r="A79" s="1" t="s">
        <v>10</v>
      </c>
      <c r="B79">
        <v>12</v>
      </c>
      <c r="C79" s="1" t="s">
        <v>4</v>
      </c>
      <c r="D79" s="1">
        <v>80.400000000000006</v>
      </c>
      <c r="E79" s="1">
        <v>65.124000000000009</v>
      </c>
      <c r="F79" s="1">
        <v>27.5</v>
      </c>
      <c r="G79" s="1">
        <v>9.5</v>
      </c>
      <c r="H79" s="1">
        <v>130.625</v>
      </c>
      <c r="I79" s="1">
        <v>0.61550239234449766</v>
      </c>
      <c r="J79" s="1">
        <v>3.6</v>
      </c>
      <c r="K79"/>
      <c r="L79" s="1">
        <v>73.900000000000006</v>
      </c>
      <c r="M79" s="1">
        <v>70.300000000000011</v>
      </c>
      <c r="N79" s="1">
        <v>0.53818181818181832</v>
      </c>
      <c r="O79" s="1">
        <v>1.64</v>
      </c>
      <c r="P79" s="1">
        <v>4.55</v>
      </c>
      <c r="Q79" s="1">
        <v>1.37</v>
      </c>
      <c r="R79" s="1">
        <v>2.91</v>
      </c>
      <c r="S79" s="1">
        <v>-0.2699999999999998</v>
      </c>
      <c r="T79" s="1">
        <v>3.1799999999999997</v>
      </c>
      <c r="U79" s="1">
        <v>-9.2783505154639095E-2</v>
      </c>
      <c r="V79" s="1">
        <v>1.0927835051546391</v>
      </c>
      <c r="W79" s="1">
        <v>76.822680412371142</v>
      </c>
      <c r="X79" s="1">
        <v>1.8530470709242444</v>
      </c>
      <c r="Y79" s="1">
        <v>1.78</v>
      </c>
      <c r="Z79" s="1">
        <v>4.7699999999999996</v>
      </c>
      <c r="AA79" s="1">
        <v>4.74</v>
      </c>
      <c r="AC79">
        <v>0</v>
      </c>
    </row>
    <row r="80" spans="1:29" x14ac:dyDescent="0.25">
      <c r="A80" s="1" t="s">
        <v>10</v>
      </c>
      <c r="B80">
        <v>12</v>
      </c>
      <c r="C80" s="1" t="s">
        <v>5</v>
      </c>
      <c r="D80" s="1">
        <v>131.6</v>
      </c>
      <c r="E80" s="1">
        <v>106.596</v>
      </c>
      <c r="F80" s="1">
        <v>37</v>
      </c>
      <c r="G80" s="1">
        <v>9</v>
      </c>
      <c r="H80" s="1">
        <v>166.5</v>
      </c>
      <c r="I80" s="1">
        <v>0.79039039039039038</v>
      </c>
      <c r="J80" s="1">
        <v>3.7</v>
      </c>
      <c r="K80"/>
      <c r="L80" s="1">
        <v>83.6</v>
      </c>
      <c r="M80" s="1">
        <v>79.899999999999991</v>
      </c>
      <c r="N80" s="1">
        <v>0.47987987987987984</v>
      </c>
      <c r="O80" s="1">
        <v>1.67</v>
      </c>
      <c r="P80" s="1">
        <v>4.0599999999999996</v>
      </c>
      <c r="Q80" s="1">
        <v>1.06</v>
      </c>
      <c r="R80" s="1">
        <v>2.3899999999999997</v>
      </c>
      <c r="S80" s="1">
        <v>-0.60999999999999988</v>
      </c>
      <c r="T80" s="1">
        <v>2.9999999999999996</v>
      </c>
      <c r="U80" s="1">
        <v>-0.25523012552301255</v>
      </c>
      <c r="V80" s="1">
        <v>1.2552301255230125</v>
      </c>
      <c r="W80" s="1">
        <v>100.29288702928869</v>
      </c>
      <c r="X80" s="1">
        <v>2.4191741234042077</v>
      </c>
      <c r="Y80" s="1">
        <v>1.38</v>
      </c>
      <c r="Z80" s="1">
        <v>4.49</v>
      </c>
      <c r="AA80" s="1">
        <v>4.46</v>
      </c>
      <c r="AC80">
        <v>0</v>
      </c>
    </row>
    <row r="81" spans="1:43" x14ac:dyDescent="0.25">
      <c r="A81" s="1" t="s">
        <v>10</v>
      </c>
      <c r="B81">
        <v>12</v>
      </c>
      <c r="C81" s="1" t="s">
        <v>6</v>
      </c>
      <c r="D81" s="1">
        <v>123.2</v>
      </c>
      <c r="E81" s="1">
        <v>99.792000000000016</v>
      </c>
      <c r="F81" s="1">
        <v>18</v>
      </c>
      <c r="G81" s="1">
        <v>13</v>
      </c>
      <c r="H81" s="1">
        <v>116.99999999999999</v>
      </c>
      <c r="I81" s="1">
        <v>1.0529914529914532</v>
      </c>
      <c r="J81" s="1">
        <v>3.6</v>
      </c>
      <c r="K81"/>
      <c r="L81" s="1">
        <v>124.2</v>
      </c>
      <c r="M81" s="1">
        <v>120.60000000000001</v>
      </c>
      <c r="N81" s="1">
        <v>1.0307692307692309</v>
      </c>
      <c r="O81" s="1">
        <v>1.61</v>
      </c>
      <c r="P81" s="1">
        <v>4.4400000000000004</v>
      </c>
      <c r="Q81" s="1">
        <v>1.88</v>
      </c>
      <c r="R81" s="1">
        <v>2.83</v>
      </c>
      <c r="S81" s="1">
        <v>0.2699999999999998</v>
      </c>
      <c r="T81" s="1">
        <v>2.5600000000000005</v>
      </c>
      <c r="U81" s="1">
        <v>9.5406360424028197E-2</v>
      </c>
      <c r="V81" s="1">
        <v>0.90459363957597183</v>
      </c>
      <c r="W81" s="1">
        <v>109.09399293286221</v>
      </c>
      <c r="X81" s="1">
        <v>2.631466423386033</v>
      </c>
      <c r="Y81" s="1">
        <v>1.55</v>
      </c>
      <c r="Z81" s="1">
        <v>4.25</v>
      </c>
      <c r="AA81" s="1">
        <v>4.17</v>
      </c>
      <c r="AC81">
        <v>0</v>
      </c>
    </row>
    <row r="82" spans="1:43" x14ac:dyDescent="0.25">
      <c r="A82" s="1" t="s">
        <v>3</v>
      </c>
      <c r="B82">
        <v>24</v>
      </c>
      <c r="C82" s="1" t="s">
        <v>4</v>
      </c>
      <c r="D82" s="1">
        <v>157.69999999999999</v>
      </c>
      <c r="E82" s="1">
        <f t="shared" ref="E82:E96" si="7">D82*0.81</f>
        <v>127.73699999999999</v>
      </c>
      <c r="F82" s="1">
        <v>28</v>
      </c>
      <c r="G82" s="1">
        <v>10</v>
      </c>
      <c r="H82" s="1">
        <f t="shared" ref="H82:H86" si="8">3.14*(G82/6.28)*F82</f>
        <v>140</v>
      </c>
      <c r="I82" s="1">
        <f t="shared" ref="I82:I86" si="9">D82/H82</f>
        <v>1.1264285714285713</v>
      </c>
      <c r="J82" s="1">
        <v>3.7</v>
      </c>
      <c r="L82" s="1">
        <v>57</v>
      </c>
      <c r="M82" s="1">
        <f t="shared" ref="M82:M85" si="10">L82-J82</f>
        <v>53.3</v>
      </c>
      <c r="N82" s="1">
        <f>M82/H82</f>
        <v>0.38071428571428567</v>
      </c>
      <c r="O82" s="1">
        <v>1.59</v>
      </c>
      <c r="P82" s="1">
        <v>3.4</v>
      </c>
      <c r="Q82" s="1">
        <v>0.626</v>
      </c>
      <c r="R82" s="1">
        <f t="shared" ref="R82:R96" si="11">P82-O82</f>
        <v>1.8099999999999998</v>
      </c>
      <c r="S82" s="1">
        <f t="shared" ref="S82:S96" si="12">Q82-O82</f>
        <v>-0.96400000000000008</v>
      </c>
      <c r="T82" s="1">
        <f t="shared" ref="T82:T96" si="13">R82-S82</f>
        <v>2.774</v>
      </c>
      <c r="U82" s="1">
        <f t="shared" ref="U82:U96" si="14">(S82/R82)</f>
        <v>-0.53259668508287306</v>
      </c>
      <c r="V82" s="1">
        <f t="shared" ref="V82:V85" si="15">1-U82</f>
        <v>1.5325966850828729</v>
      </c>
      <c r="W82" s="1">
        <f t="shared" ref="W82:W96" si="16">V82*M82</f>
        <v>81.68740331491712</v>
      </c>
      <c r="X82" s="1">
        <f t="shared" ref="X82:X85" si="17">W82/AVERAGE($W$2:$W$6)</f>
        <v>1.9703895077805516</v>
      </c>
      <c r="Y82" s="1">
        <v>1.52</v>
      </c>
      <c r="Z82" s="1">
        <v>3.55</v>
      </c>
      <c r="AA82" s="1">
        <v>3.44</v>
      </c>
      <c r="AC82">
        <f t="shared" ref="AC82:AC96" si="18">IF(M82&gt;D82,1,0)</f>
        <v>0</v>
      </c>
    </row>
    <row r="83" spans="1:43" x14ac:dyDescent="0.25">
      <c r="A83" s="1" t="s">
        <v>3</v>
      </c>
      <c r="B83">
        <v>24</v>
      </c>
      <c r="C83" s="1" t="s">
        <v>5</v>
      </c>
      <c r="D83" s="1">
        <v>151.80000000000001</v>
      </c>
      <c r="E83" s="1">
        <f t="shared" si="7"/>
        <v>122.95800000000001</v>
      </c>
      <c r="F83" s="1">
        <v>25.5</v>
      </c>
      <c r="G83" s="1">
        <v>10</v>
      </c>
      <c r="H83" s="1">
        <f t="shared" si="8"/>
        <v>127.5</v>
      </c>
      <c r="I83" s="1">
        <f t="shared" si="9"/>
        <v>1.1905882352941177</v>
      </c>
      <c r="J83" s="1">
        <v>3.7</v>
      </c>
      <c r="L83" s="1">
        <v>92.1</v>
      </c>
      <c r="M83" s="1">
        <f t="shared" si="10"/>
        <v>88.399999999999991</v>
      </c>
      <c r="N83" s="1">
        <f>M83/H83</f>
        <v>0.69333333333333325</v>
      </c>
      <c r="O83" s="1">
        <v>1.61</v>
      </c>
      <c r="P83" s="1">
        <v>4.59</v>
      </c>
      <c r="Q83" s="1">
        <v>0.96299999999999997</v>
      </c>
      <c r="R83" s="1">
        <f t="shared" si="11"/>
        <v>2.9799999999999995</v>
      </c>
      <c r="S83" s="1">
        <f t="shared" si="12"/>
        <v>-0.64700000000000013</v>
      </c>
      <c r="T83" s="1">
        <f t="shared" si="13"/>
        <v>3.6269999999999998</v>
      </c>
      <c r="U83" s="1">
        <f t="shared" si="14"/>
        <v>-0.21711409395973161</v>
      </c>
      <c r="V83" s="1">
        <f t="shared" si="15"/>
        <v>1.2171140939597316</v>
      </c>
      <c r="W83" s="1">
        <f t="shared" si="16"/>
        <v>107.59288590604027</v>
      </c>
      <c r="X83" s="1">
        <f t="shared" si="17"/>
        <v>2.5952580801693563</v>
      </c>
      <c r="Y83" s="1">
        <v>1.62</v>
      </c>
      <c r="Z83" s="1">
        <v>3.98</v>
      </c>
      <c r="AA83" s="1">
        <v>3.89</v>
      </c>
      <c r="AC83">
        <f t="shared" si="18"/>
        <v>0</v>
      </c>
    </row>
    <row r="84" spans="1:43" x14ac:dyDescent="0.25">
      <c r="A84" s="1" t="s">
        <v>3</v>
      </c>
      <c r="B84">
        <v>24</v>
      </c>
      <c r="C84" s="1" t="s">
        <v>6</v>
      </c>
      <c r="D84" s="1">
        <v>128.6</v>
      </c>
      <c r="E84" s="1">
        <f t="shared" si="7"/>
        <v>104.166</v>
      </c>
      <c r="F84" s="1">
        <v>29</v>
      </c>
      <c r="G84" s="1">
        <v>10.5</v>
      </c>
      <c r="H84" s="1">
        <f t="shared" si="8"/>
        <v>152.25</v>
      </c>
      <c r="I84" s="1">
        <f t="shared" si="9"/>
        <v>0.84466338259441709</v>
      </c>
      <c r="J84" s="1">
        <v>3.7</v>
      </c>
      <c r="L84" s="1">
        <v>74.400000000000006</v>
      </c>
      <c r="M84" s="1">
        <f t="shared" si="10"/>
        <v>70.7</v>
      </c>
      <c r="N84" s="1">
        <f>M84/H84</f>
        <v>0.46436781609195404</v>
      </c>
      <c r="O84" s="1">
        <v>1.64</v>
      </c>
      <c r="P84" s="1">
        <v>4.42</v>
      </c>
      <c r="Q84" s="1">
        <v>0.84899999999999998</v>
      </c>
      <c r="R84" s="1">
        <f t="shared" si="11"/>
        <v>2.7800000000000002</v>
      </c>
      <c r="S84" s="1">
        <f t="shared" si="12"/>
        <v>-0.79099999999999993</v>
      </c>
      <c r="T84" s="1">
        <f t="shared" si="13"/>
        <v>3.5710000000000002</v>
      </c>
      <c r="U84" s="1">
        <f t="shared" si="14"/>
        <v>-0.28453237410071935</v>
      </c>
      <c r="V84" s="1">
        <f t="shared" si="15"/>
        <v>1.2845323741007193</v>
      </c>
      <c r="W84" s="1">
        <f t="shared" si="16"/>
        <v>90.816438848920853</v>
      </c>
      <c r="X84" s="1">
        <f t="shared" si="17"/>
        <v>2.1905918290982127</v>
      </c>
      <c r="Y84" s="1">
        <v>1.72</v>
      </c>
      <c r="Z84" s="1">
        <v>3.65</v>
      </c>
      <c r="AA84" s="1">
        <v>3.56</v>
      </c>
      <c r="AC84">
        <f t="shared" si="18"/>
        <v>0</v>
      </c>
    </row>
    <row r="85" spans="1:43" x14ac:dyDescent="0.25">
      <c r="A85" s="1" t="s">
        <v>7</v>
      </c>
      <c r="B85">
        <v>24</v>
      </c>
      <c r="C85" s="1" t="s">
        <v>4</v>
      </c>
      <c r="D85" s="1">
        <v>48.7</v>
      </c>
      <c r="E85" s="1">
        <f t="shared" si="7"/>
        <v>39.447000000000003</v>
      </c>
      <c r="F85" s="1">
        <v>18.5</v>
      </c>
      <c r="G85" s="1">
        <v>9.5</v>
      </c>
      <c r="H85" s="1">
        <f t="shared" si="8"/>
        <v>87.875</v>
      </c>
      <c r="I85" s="1">
        <f t="shared" si="9"/>
        <v>0.55419630156472266</v>
      </c>
      <c r="J85" s="1">
        <v>3.8</v>
      </c>
      <c r="L85" s="1">
        <v>11.7</v>
      </c>
      <c r="M85" s="1">
        <f t="shared" si="10"/>
        <v>7.8999999999999995</v>
      </c>
      <c r="N85" s="1">
        <f>M85/H85</f>
        <v>8.9900426742532E-2</v>
      </c>
      <c r="O85" s="1">
        <v>1.42</v>
      </c>
      <c r="P85" s="1">
        <v>3.5</v>
      </c>
      <c r="Q85" s="1">
        <v>0.71099999999999997</v>
      </c>
      <c r="R85" s="1">
        <f t="shared" si="11"/>
        <v>2.08</v>
      </c>
      <c r="S85" s="1">
        <f t="shared" si="12"/>
        <v>-0.70899999999999996</v>
      </c>
      <c r="T85" s="1">
        <f t="shared" si="13"/>
        <v>2.7890000000000001</v>
      </c>
      <c r="U85" s="1">
        <f t="shared" si="14"/>
        <v>-0.34086538461538457</v>
      </c>
      <c r="V85" s="1">
        <f t="shared" si="15"/>
        <v>1.3408653846153846</v>
      </c>
      <c r="W85" s="1">
        <f t="shared" si="16"/>
        <v>10.592836538461539</v>
      </c>
      <c r="X85" s="1">
        <f t="shared" si="17"/>
        <v>0.25551080247408947</v>
      </c>
      <c r="Y85" s="1">
        <v>1.42</v>
      </c>
      <c r="Z85" s="1">
        <v>3.25</v>
      </c>
      <c r="AA85" s="1">
        <v>3.19</v>
      </c>
      <c r="AC85">
        <f t="shared" si="18"/>
        <v>0</v>
      </c>
    </row>
    <row r="86" spans="1:43" x14ac:dyDescent="0.25">
      <c r="A86" s="1" t="s">
        <v>7</v>
      </c>
      <c r="B86">
        <v>24</v>
      </c>
      <c r="C86" s="1" t="s">
        <v>5</v>
      </c>
      <c r="D86" s="1">
        <v>85.6</v>
      </c>
      <c r="E86" s="1">
        <f t="shared" si="7"/>
        <v>69.335999999999999</v>
      </c>
      <c r="F86" s="1">
        <v>19</v>
      </c>
      <c r="G86" s="1">
        <v>10.5</v>
      </c>
      <c r="H86" s="1">
        <f t="shared" si="8"/>
        <v>99.75</v>
      </c>
      <c r="I86" s="1">
        <f t="shared" si="9"/>
        <v>0.85814536340852121</v>
      </c>
      <c r="J86" s="1">
        <v>3.7</v>
      </c>
      <c r="L86" s="1">
        <v>37.9</v>
      </c>
      <c r="M86" s="1">
        <f>L86-J87</f>
        <v>34.199999999999996</v>
      </c>
      <c r="N86" s="1">
        <f>M86/H87</f>
        <v>0.16888888888888889</v>
      </c>
      <c r="O86" s="1">
        <v>1.42</v>
      </c>
      <c r="P86" s="1">
        <v>3.6</v>
      </c>
      <c r="Q86" s="1">
        <v>0.68300000000000005</v>
      </c>
      <c r="R86" s="1">
        <f>P86-O86</f>
        <v>2.1800000000000002</v>
      </c>
      <c r="S86" s="1">
        <f>Q86-O86</f>
        <v>-0.73699999999999988</v>
      </c>
      <c r="T86" s="1">
        <f>R86-S86</f>
        <v>2.9169999999999998</v>
      </c>
      <c r="U86" s="1">
        <f>(S86/R86)</f>
        <v>-0.33807339449541274</v>
      </c>
      <c r="V86" s="1">
        <f>1-U86</f>
        <v>1.3380733944954128</v>
      </c>
      <c r="W86" s="1">
        <f t="shared" si="16"/>
        <v>45.762110091743111</v>
      </c>
      <c r="X86" s="1">
        <f>W86/AVERAGE($W$2:$W$6)</f>
        <v>1.1038321444868737</v>
      </c>
      <c r="Y86" s="1">
        <v>1.49</v>
      </c>
      <c r="Z86" s="1">
        <v>3.58</v>
      </c>
      <c r="AA86" s="1">
        <v>3.52</v>
      </c>
      <c r="AB86" s="1"/>
      <c r="AC86">
        <f t="shared" si="18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</row>
    <row r="87" spans="1:43" x14ac:dyDescent="0.25">
      <c r="A87" s="1" t="s">
        <v>7</v>
      </c>
      <c r="B87">
        <v>24</v>
      </c>
      <c r="C87" s="1" t="s">
        <v>6</v>
      </c>
      <c r="D87" s="1">
        <v>231.6</v>
      </c>
      <c r="E87" s="1">
        <f t="shared" si="7"/>
        <v>187.596</v>
      </c>
      <c r="F87" s="1">
        <v>27</v>
      </c>
      <c r="G87" s="1">
        <v>15</v>
      </c>
      <c r="H87" s="1">
        <f t="shared" ref="H87:H96" si="19">3.14*(G87/6.28)*F87</f>
        <v>202.49999999999997</v>
      </c>
      <c r="I87" s="1">
        <f t="shared" ref="I87:I96" si="20">D87/H87</f>
        <v>1.1437037037037039</v>
      </c>
      <c r="J87" s="1">
        <v>3.7</v>
      </c>
      <c r="L87" s="1">
        <v>169.6</v>
      </c>
      <c r="M87" s="1">
        <f t="shared" ref="M87:M88" si="21">L87-J88</f>
        <v>165.9</v>
      </c>
      <c r="N87" s="1">
        <f>M87/H88</f>
        <v>1.7983739837398374</v>
      </c>
      <c r="O87" s="1">
        <v>1.47</v>
      </c>
      <c r="P87" s="1">
        <v>3.77</v>
      </c>
      <c r="Q87" s="1">
        <v>0.875</v>
      </c>
      <c r="R87" s="1">
        <f t="shared" ref="R87" si="22">P87-O87</f>
        <v>2.2999999999999998</v>
      </c>
      <c r="S87" s="1">
        <f t="shared" ref="S87" si="23">Q87-O87</f>
        <v>-0.59499999999999997</v>
      </c>
      <c r="T87" s="1">
        <f t="shared" ref="T87" si="24">R87-S87</f>
        <v>2.8949999999999996</v>
      </c>
      <c r="U87" s="1">
        <f t="shared" ref="U87" si="25">(S87/R87)</f>
        <v>-0.25869565217391305</v>
      </c>
      <c r="V87" s="1">
        <f t="shared" ref="V87" si="26">1-U87</f>
        <v>1.258695652173913</v>
      </c>
      <c r="W87" s="1">
        <f t="shared" si="16"/>
        <v>208.81760869565218</v>
      </c>
      <c r="X87" s="1">
        <f t="shared" ref="X87" si="27">W87/AVERAGE($W$2:$W$6)</f>
        <v>5.036909101242073</v>
      </c>
      <c r="Y87" s="1">
        <v>1.4</v>
      </c>
      <c r="Z87" s="1">
        <v>3.62</v>
      </c>
      <c r="AA87" s="1">
        <v>3.47</v>
      </c>
      <c r="AC87">
        <f t="shared" si="18"/>
        <v>0</v>
      </c>
    </row>
    <row r="88" spans="1:43" x14ac:dyDescent="0.25">
      <c r="A88" s="1" t="s">
        <v>8</v>
      </c>
      <c r="B88">
        <v>24</v>
      </c>
      <c r="C88" s="1" t="s">
        <v>4</v>
      </c>
      <c r="D88" s="1">
        <v>102.5</v>
      </c>
      <c r="E88" s="1">
        <f t="shared" si="7"/>
        <v>83.025000000000006</v>
      </c>
      <c r="F88" s="1">
        <v>18</v>
      </c>
      <c r="G88" s="1">
        <v>10.25</v>
      </c>
      <c r="H88" s="1">
        <f t="shared" si="19"/>
        <v>92.25</v>
      </c>
      <c r="I88" s="1">
        <f t="shared" si="20"/>
        <v>1.1111111111111112</v>
      </c>
      <c r="J88" s="1">
        <v>3.7</v>
      </c>
      <c r="L88" s="1">
        <v>99.9</v>
      </c>
      <c r="M88" s="1">
        <f t="shared" si="21"/>
        <v>96.2</v>
      </c>
      <c r="N88" s="1">
        <f t="shared" ref="N88:N96" si="28">M88/H88</f>
        <v>1.0428184281842818</v>
      </c>
      <c r="O88" s="1">
        <v>1.53</v>
      </c>
      <c r="P88" s="1">
        <v>3.58</v>
      </c>
      <c r="Q88" s="1">
        <v>0.85499999999999998</v>
      </c>
      <c r="R88" s="1">
        <f t="shared" si="11"/>
        <v>2.0499999999999998</v>
      </c>
      <c r="S88" s="1">
        <f t="shared" si="12"/>
        <v>-0.67500000000000004</v>
      </c>
      <c r="T88" s="1">
        <f t="shared" si="13"/>
        <v>2.7249999999999996</v>
      </c>
      <c r="U88" s="1">
        <f t="shared" si="14"/>
        <v>-0.3292682926829269</v>
      </c>
      <c r="V88" s="1">
        <f t="shared" ref="V88:V96" si="29">1-U88</f>
        <v>1.3292682926829269</v>
      </c>
      <c r="W88" s="1">
        <f t="shared" si="16"/>
        <v>127.87560975609757</v>
      </c>
      <c r="X88" s="1">
        <f t="shared" ref="X88:X96" si="30">W88/AVERAGE($W$2:$W$6)</f>
        <v>3.0844995622286251</v>
      </c>
      <c r="Y88" s="1">
        <v>1.53</v>
      </c>
      <c r="Z88" s="1">
        <v>3.92</v>
      </c>
      <c r="AA88" s="1">
        <v>3.79</v>
      </c>
      <c r="AC88">
        <f t="shared" si="18"/>
        <v>0</v>
      </c>
    </row>
    <row r="89" spans="1:43" x14ac:dyDescent="0.25">
      <c r="A89" s="1" t="s">
        <v>8</v>
      </c>
      <c r="B89">
        <v>24</v>
      </c>
      <c r="C89" s="1" t="s">
        <v>5</v>
      </c>
      <c r="D89" s="1">
        <v>65.099999999999994</v>
      </c>
      <c r="E89" s="1">
        <f t="shared" si="7"/>
        <v>52.731000000000002</v>
      </c>
      <c r="F89" s="1">
        <v>23.75</v>
      </c>
      <c r="G89" s="1">
        <v>8.5</v>
      </c>
      <c r="H89" s="1">
        <f t="shared" si="19"/>
        <v>100.9375</v>
      </c>
      <c r="I89" s="1">
        <f t="shared" si="20"/>
        <v>0.64495356037151697</v>
      </c>
      <c r="J89" s="1">
        <v>3.7</v>
      </c>
      <c r="L89" s="1">
        <v>63.8</v>
      </c>
      <c r="M89" s="1">
        <f t="shared" ref="M89:M96" si="31">L89-J89</f>
        <v>60.099999999999994</v>
      </c>
      <c r="N89" s="1">
        <f t="shared" si="28"/>
        <v>0.59541795665634667</v>
      </c>
      <c r="O89" s="1">
        <v>1.6</v>
      </c>
      <c r="P89" s="1">
        <v>3.73</v>
      </c>
      <c r="Q89" s="1">
        <v>0.876</v>
      </c>
      <c r="R89" s="1">
        <f t="shared" si="11"/>
        <v>2.13</v>
      </c>
      <c r="S89" s="1">
        <f t="shared" si="12"/>
        <v>-0.72400000000000009</v>
      </c>
      <c r="T89" s="1">
        <f t="shared" si="13"/>
        <v>2.8540000000000001</v>
      </c>
      <c r="U89" s="1">
        <f t="shared" si="14"/>
        <v>-0.33990610328638504</v>
      </c>
      <c r="V89" s="1">
        <f t="shared" si="29"/>
        <v>1.339906103286385</v>
      </c>
      <c r="W89" s="1">
        <f t="shared" si="16"/>
        <v>80.528356807511727</v>
      </c>
      <c r="X89" s="1">
        <f t="shared" si="30"/>
        <v>1.9424320383967226</v>
      </c>
      <c r="Y89" s="1">
        <v>1.52</v>
      </c>
      <c r="Z89" s="1">
        <v>3.86</v>
      </c>
      <c r="AA89" s="1">
        <v>3.75</v>
      </c>
      <c r="AC89">
        <f t="shared" si="18"/>
        <v>0</v>
      </c>
    </row>
    <row r="90" spans="1:43" x14ac:dyDescent="0.25">
      <c r="A90" s="1" t="s">
        <v>8</v>
      </c>
      <c r="B90">
        <v>24</v>
      </c>
      <c r="C90" s="1" t="s">
        <v>6</v>
      </c>
      <c r="D90" s="1">
        <v>29.5</v>
      </c>
      <c r="E90" s="1">
        <f t="shared" si="7"/>
        <v>23.895000000000003</v>
      </c>
      <c r="F90" s="1">
        <v>27</v>
      </c>
      <c r="G90" s="1">
        <v>7.75</v>
      </c>
      <c r="H90" s="1">
        <f t="shared" si="19"/>
        <v>104.625</v>
      </c>
      <c r="I90" s="1" t="e">
        <f>#REF!/H90</f>
        <v>#REF!</v>
      </c>
      <c r="J90" s="1">
        <v>3.8</v>
      </c>
      <c r="L90" s="1">
        <v>28</v>
      </c>
      <c r="M90" s="1">
        <f t="shared" si="31"/>
        <v>24.2</v>
      </c>
      <c r="N90" s="1">
        <f t="shared" si="28"/>
        <v>0.23130227001194742</v>
      </c>
      <c r="O90" s="1">
        <v>1.56</v>
      </c>
      <c r="P90" s="1">
        <v>3.44</v>
      </c>
      <c r="Q90" s="1">
        <v>0.76500000000000001</v>
      </c>
      <c r="R90" s="1">
        <f t="shared" si="11"/>
        <v>1.88</v>
      </c>
      <c r="S90" s="1">
        <f t="shared" si="12"/>
        <v>-0.79500000000000004</v>
      </c>
      <c r="T90" s="1">
        <f t="shared" si="13"/>
        <v>2.6749999999999998</v>
      </c>
      <c r="U90" s="1">
        <f t="shared" si="14"/>
        <v>-0.42287234042553196</v>
      </c>
      <c r="V90" s="1">
        <f t="shared" si="29"/>
        <v>1.4228723404255319</v>
      </c>
      <c r="W90" s="1">
        <f t="shared" si="16"/>
        <v>34.433510638297868</v>
      </c>
      <c r="X90" s="1">
        <f t="shared" si="30"/>
        <v>0.83057393581468331</v>
      </c>
      <c r="Y90" s="1">
        <v>1.59</v>
      </c>
      <c r="Z90" s="1">
        <v>3.85</v>
      </c>
      <c r="AA90" s="1">
        <v>3.74</v>
      </c>
      <c r="AC90">
        <f t="shared" si="18"/>
        <v>0</v>
      </c>
    </row>
    <row r="91" spans="1:43" x14ac:dyDescent="0.25">
      <c r="A91" s="1" t="s">
        <v>9</v>
      </c>
      <c r="B91">
        <v>24</v>
      </c>
      <c r="C91" s="1" t="s">
        <v>4</v>
      </c>
      <c r="D91" s="1">
        <v>64.3</v>
      </c>
      <c r="E91" s="1">
        <f t="shared" si="7"/>
        <v>52.082999999999998</v>
      </c>
      <c r="F91" s="1">
        <v>23</v>
      </c>
      <c r="G91" s="1">
        <v>9</v>
      </c>
      <c r="H91" s="1">
        <f t="shared" si="19"/>
        <v>103.5</v>
      </c>
      <c r="I91" s="1">
        <f t="shared" si="20"/>
        <v>0.62125603864734302</v>
      </c>
      <c r="J91" s="1">
        <v>3.7</v>
      </c>
      <c r="L91" s="1">
        <v>66.2</v>
      </c>
      <c r="M91" s="1">
        <f t="shared" si="31"/>
        <v>62.5</v>
      </c>
      <c r="N91" s="1">
        <f t="shared" si="28"/>
        <v>0.60386473429951693</v>
      </c>
      <c r="O91" s="1">
        <v>1.32</v>
      </c>
      <c r="P91" s="1">
        <v>3.7</v>
      </c>
      <c r="Q91" s="1">
        <v>0.79400000000000004</v>
      </c>
      <c r="R91" s="1">
        <f t="shared" si="11"/>
        <v>2.38</v>
      </c>
      <c r="S91" s="1">
        <f t="shared" si="12"/>
        <v>-0.52600000000000002</v>
      </c>
      <c r="T91" s="1">
        <f t="shared" si="13"/>
        <v>2.9059999999999997</v>
      </c>
      <c r="U91" s="1">
        <f t="shared" si="14"/>
        <v>-0.22100840336134456</v>
      </c>
      <c r="V91" s="1">
        <f t="shared" si="29"/>
        <v>1.2210084033613446</v>
      </c>
      <c r="W91" s="1">
        <f t="shared" si="16"/>
        <v>76.313025210084035</v>
      </c>
      <c r="X91" s="1">
        <f t="shared" si="30"/>
        <v>1.8407536300457179</v>
      </c>
      <c r="Y91" s="1">
        <v>1.1399999999999999</v>
      </c>
      <c r="Z91" s="1">
        <v>3.8</v>
      </c>
      <c r="AA91" s="1">
        <v>3.69</v>
      </c>
      <c r="AC91">
        <f t="shared" si="18"/>
        <v>0</v>
      </c>
    </row>
    <row r="92" spans="1:43" x14ac:dyDescent="0.25">
      <c r="A92" s="1" t="s">
        <v>9</v>
      </c>
      <c r="B92">
        <v>24</v>
      </c>
      <c r="C92" s="1" t="s">
        <v>5</v>
      </c>
      <c r="D92" s="1">
        <v>44.9</v>
      </c>
      <c r="E92" s="1">
        <f t="shared" si="7"/>
        <v>36.369</v>
      </c>
      <c r="F92" s="1">
        <v>21.5</v>
      </c>
      <c r="G92" s="1">
        <v>7.75</v>
      </c>
      <c r="H92" s="1">
        <f t="shared" si="19"/>
        <v>83.3125</v>
      </c>
      <c r="I92" s="1">
        <f t="shared" si="20"/>
        <v>0.53893473368342082</v>
      </c>
      <c r="J92" s="1">
        <v>3.6</v>
      </c>
      <c r="L92" s="1">
        <v>42.8</v>
      </c>
      <c r="M92" s="1">
        <f t="shared" si="31"/>
        <v>39.199999999999996</v>
      </c>
      <c r="N92" s="1">
        <f t="shared" si="28"/>
        <v>0.47051762940735181</v>
      </c>
      <c r="O92" s="1">
        <v>1.53</v>
      </c>
      <c r="P92" s="1">
        <v>4.0999999999999996</v>
      </c>
      <c r="Q92" s="1">
        <v>1.1100000000000001</v>
      </c>
      <c r="R92" s="1">
        <f t="shared" si="11"/>
        <v>2.5699999999999994</v>
      </c>
      <c r="S92" s="1">
        <f t="shared" si="12"/>
        <v>-0.41999999999999993</v>
      </c>
      <c r="T92" s="1">
        <f t="shared" si="13"/>
        <v>2.9899999999999993</v>
      </c>
      <c r="U92" s="1">
        <f t="shared" si="14"/>
        <v>-0.16342412451361868</v>
      </c>
      <c r="V92" s="1">
        <f t="shared" si="29"/>
        <v>1.1634241245136188</v>
      </c>
      <c r="W92" s="1">
        <f t="shared" si="16"/>
        <v>45.606225680933854</v>
      </c>
      <c r="X92" s="1">
        <f t="shared" si="30"/>
        <v>1.1000720420105961</v>
      </c>
      <c r="Y92" s="1">
        <v>1.51</v>
      </c>
      <c r="Z92" s="1">
        <v>4.62</v>
      </c>
      <c r="AA92" s="1">
        <v>4.51</v>
      </c>
      <c r="AC92">
        <f t="shared" si="18"/>
        <v>0</v>
      </c>
    </row>
    <row r="93" spans="1:43" x14ac:dyDescent="0.25">
      <c r="A93" s="1" t="s">
        <v>9</v>
      </c>
      <c r="B93">
        <v>24</v>
      </c>
      <c r="C93" s="1" t="s">
        <v>6</v>
      </c>
      <c r="D93" s="1">
        <v>103.5</v>
      </c>
      <c r="E93" s="1">
        <f t="shared" si="7"/>
        <v>83.835000000000008</v>
      </c>
      <c r="F93" s="1">
        <v>26</v>
      </c>
      <c r="G93" s="1">
        <v>8</v>
      </c>
      <c r="H93" s="1">
        <f t="shared" si="19"/>
        <v>104</v>
      </c>
      <c r="I93" s="1">
        <f t="shared" si="20"/>
        <v>0.99519230769230771</v>
      </c>
      <c r="J93" s="1">
        <v>3.7</v>
      </c>
      <c r="L93" s="1">
        <v>86.6</v>
      </c>
      <c r="M93" s="1">
        <f t="shared" si="31"/>
        <v>82.899999999999991</v>
      </c>
      <c r="N93" s="1">
        <f t="shared" si="28"/>
        <v>0.79711538461538456</v>
      </c>
      <c r="O93" s="1">
        <v>1.33</v>
      </c>
      <c r="P93" s="1">
        <v>4.87</v>
      </c>
      <c r="Q93" s="1">
        <v>1.1399999999999999</v>
      </c>
      <c r="R93" s="1">
        <f t="shared" si="11"/>
        <v>3.54</v>
      </c>
      <c r="S93" s="1">
        <f t="shared" si="12"/>
        <v>-0.19000000000000017</v>
      </c>
      <c r="T93" s="1">
        <f t="shared" si="13"/>
        <v>3.7300000000000004</v>
      </c>
      <c r="U93" s="1">
        <f t="shared" si="14"/>
        <v>-5.3672316384180838E-2</v>
      </c>
      <c r="V93" s="1">
        <f t="shared" si="29"/>
        <v>1.0536723163841808</v>
      </c>
      <c r="W93" s="1">
        <f t="shared" si="16"/>
        <v>87.349435028248578</v>
      </c>
      <c r="X93" s="1">
        <f t="shared" si="30"/>
        <v>2.1069639051531723</v>
      </c>
      <c r="Y93" s="1">
        <v>1.41</v>
      </c>
      <c r="Z93" s="1">
        <v>3.63</v>
      </c>
      <c r="AA93" s="1">
        <v>3.54</v>
      </c>
      <c r="AC93">
        <f t="shared" si="18"/>
        <v>0</v>
      </c>
    </row>
    <row r="94" spans="1:43" x14ac:dyDescent="0.25">
      <c r="A94" s="1" t="s">
        <v>10</v>
      </c>
      <c r="B94">
        <v>24</v>
      </c>
      <c r="C94" s="1" t="s">
        <v>4</v>
      </c>
      <c r="D94" s="1">
        <v>153.30000000000001</v>
      </c>
      <c r="E94" s="1">
        <f t="shared" si="7"/>
        <v>124.17300000000002</v>
      </c>
      <c r="F94" s="1">
        <v>23.5</v>
      </c>
      <c r="G94" s="1">
        <v>12.25</v>
      </c>
      <c r="H94" s="1">
        <f t="shared" si="19"/>
        <v>143.9375</v>
      </c>
      <c r="I94" s="1">
        <f t="shared" si="20"/>
        <v>1.0650455927051672</v>
      </c>
      <c r="J94" s="1">
        <v>3.7</v>
      </c>
      <c r="L94" s="1">
        <v>129.69999999999999</v>
      </c>
      <c r="M94" s="1">
        <f t="shared" si="31"/>
        <v>125.99999999999999</v>
      </c>
      <c r="N94" s="1">
        <f t="shared" si="28"/>
        <v>0.87537993920972634</v>
      </c>
      <c r="O94" s="1">
        <v>1.6</v>
      </c>
      <c r="P94" s="1">
        <v>4.7</v>
      </c>
      <c r="Q94" s="1">
        <v>1.08</v>
      </c>
      <c r="R94" s="1">
        <f t="shared" si="11"/>
        <v>3.1</v>
      </c>
      <c r="S94" s="1">
        <f t="shared" si="12"/>
        <v>-0.52</v>
      </c>
      <c r="T94" s="1">
        <f t="shared" si="13"/>
        <v>3.62</v>
      </c>
      <c r="U94" s="1">
        <f t="shared" si="14"/>
        <v>-0.16774193548387098</v>
      </c>
      <c r="V94" s="1">
        <f t="shared" si="29"/>
        <v>1.167741935483871</v>
      </c>
      <c r="W94" s="1">
        <f t="shared" si="16"/>
        <v>147.13548387096773</v>
      </c>
      <c r="X94" s="1">
        <f t="shared" si="30"/>
        <v>3.5490687900055637</v>
      </c>
      <c r="Y94" s="1">
        <v>1.47</v>
      </c>
      <c r="Z94" s="1">
        <v>4.57</v>
      </c>
      <c r="AA94" s="1">
        <v>4.43</v>
      </c>
      <c r="AC94">
        <f t="shared" si="18"/>
        <v>0</v>
      </c>
    </row>
    <row r="95" spans="1:43" x14ac:dyDescent="0.25">
      <c r="A95" s="1" t="s">
        <v>10</v>
      </c>
      <c r="B95">
        <v>24</v>
      </c>
      <c r="C95" s="1" t="s">
        <v>5</v>
      </c>
      <c r="D95" s="1">
        <v>104.5</v>
      </c>
      <c r="E95" s="1">
        <f t="shared" si="7"/>
        <v>84.64500000000001</v>
      </c>
      <c r="F95" s="1">
        <v>18.5</v>
      </c>
      <c r="G95" s="1">
        <v>12.25</v>
      </c>
      <c r="H95" s="1">
        <f t="shared" si="19"/>
        <v>113.3125</v>
      </c>
      <c r="I95" s="1">
        <f t="shared" si="20"/>
        <v>0.92222835079977938</v>
      </c>
      <c r="J95" s="1">
        <v>3.7</v>
      </c>
      <c r="L95" s="1">
        <v>106.2</v>
      </c>
      <c r="M95" s="1">
        <f t="shared" si="31"/>
        <v>102.5</v>
      </c>
      <c r="N95" s="1">
        <f t="shared" si="28"/>
        <v>0.90457804743519032</v>
      </c>
      <c r="O95" s="1">
        <v>1.62</v>
      </c>
      <c r="P95" s="1">
        <v>3.36</v>
      </c>
      <c r="Q95" s="1">
        <v>0.52500000000000002</v>
      </c>
      <c r="R95" s="1">
        <f t="shared" si="11"/>
        <v>1.7399999999999998</v>
      </c>
      <c r="S95" s="1">
        <f t="shared" si="12"/>
        <v>-1.0950000000000002</v>
      </c>
      <c r="T95" s="1">
        <f t="shared" si="13"/>
        <v>2.835</v>
      </c>
      <c r="U95" s="1">
        <f t="shared" si="14"/>
        <v>-0.62931034482758641</v>
      </c>
      <c r="V95" s="1">
        <f t="shared" si="29"/>
        <v>1.6293103448275863</v>
      </c>
      <c r="W95" s="1">
        <f t="shared" si="16"/>
        <v>167.00431034482759</v>
      </c>
      <c r="X95" s="1">
        <f t="shared" si="30"/>
        <v>4.0283266146799432</v>
      </c>
      <c r="Y95" s="1">
        <v>1.43</v>
      </c>
      <c r="Z95" s="1">
        <v>3.68</v>
      </c>
      <c r="AA95" s="1">
        <v>3.56</v>
      </c>
      <c r="AC95">
        <f t="shared" si="18"/>
        <v>0</v>
      </c>
    </row>
    <row r="96" spans="1:43" x14ac:dyDescent="0.25">
      <c r="A96" s="1" t="s">
        <v>10</v>
      </c>
      <c r="B96">
        <v>24</v>
      </c>
      <c r="C96" s="1" t="s">
        <v>6</v>
      </c>
      <c r="D96" s="1">
        <v>127.4</v>
      </c>
      <c r="E96" s="1">
        <f t="shared" si="7"/>
        <v>103.19400000000002</v>
      </c>
      <c r="F96" s="1">
        <v>24</v>
      </c>
      <c r="G96" s="1">
        <v>13</v>
      </c>
      <c r="H96" s="1">
        <f t="shared" si="19"/>
        <v>155.99999999999997</v>
      </c>
      <c r="I96" s="1">
        <f t="shared" si="20"/>
        <v>0.81666666666666687</v>
      </c>
      <c r="J96" s="1">
        <v>3.6</v>
      </c>
      <c r="L96" s="1">
        <v>129.4</v>
      </c>
      <c r="M96" s="1">
        <f t="shared" si="31"/>
        <v>125.80000000000001</v>
      </c>
      <c r="N96" s="1">
        <f t="shared" si="28"/>
        <v>0.80641025641025665</v>
      </c>
      <c r="O96" s="1">
        <v>1.49</v>
      </c>
      <c r="P96" s="1">
        <v>3.63</v>
      </c>
      <c r="Q96" s="1">
        <v>0.86299999999999999</v>
      </c>
      <c r="R96" s="1">
        <f t="shared" si="11"/>
        <v>2.1399999999999997</v>
      </c>
      <c r="S96" s="1">
        <f t="shared" si="12"/>
        <v>-0.627</v>
      </c>
      <c r="T96" s="1">
        <f t="shared" si="13"/>
        <v>2.7669999999999995</v>
      </c>
      <c r="U96" s="1">
        <f t="shared" si="14"/>
        <v>-0.29299065420560755</v>
      </c>
      <c r="V96" s="1">
        <f t="shared" si="29"/>
        <v>1.2929906542056075</v>
      </c>
      <c r="W96" s="1">
        <f t="shared" si="16"/>
        <v>162.65822429906544</v>
      </c>
      <c r="X96" s="1">
        <f t="shared" si="30"/>
        <v>3.9234942660316738</v>
      </c>
      <c r="Y96" s="1">
        <v>1.56</v>
      </c>
      <c r="Z96" s="1">
        <v>3.76</v>
      </c>
      <c r="AA96" s="1">
        <v>3.64</v>
      </c>
      <c r="AC96">
        <f t="shared" si="18"/>
        <v>0</v>
      </c>
    </row>
  </sheetData>
  <autoFilter ref="A1:B8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34851-1720-4932-86C7-E9EEDD5D7B3A}">
  <dimension ref="A1:O81"/>
  <sheetViews>
    <sheetView zoomScale="60" zoomScaleNormal="60" workbookViewId="0">
      <selection activeCell="D4" sqref="D4"/>
    </sheetView>
  </sheetViews>
  <sheetFormatPr defaultRowHeight="15.75" x14ac:dyDescent="0.25"/>
  <cols>
    <col min="1" max="1" width="7.375" bestFit="1" customWidth="1"/>
    <col min="2" max="2" width="17.625" customWidth="1"/>
    <col min="3" max="3" width="5.375" bestFit="1" customWidth="1"/>
    <col min="4" max="5" width="19.875" bestFit="1" customWidth="1"/>
    <col min="6" max="6" width="13" bestFit="1" customWidth="1"/>
    <col min="7" max="7" width="18.5" bestFit="1" customWidth="1"/>
    <col min="8" max="8" width="23.875" bestFit="1" customWidth="1"/>
    <col min="9" max="9" width="13.625" bestFit="1" customWidth="1"/>
    <col min="10" max="10" width="15.5" bestFit="1" customWidth="1"/>
    <col min="11" max="11" width="16.125" bestFit="1" customWidth="1"/>
    <col min="12" max="14" width="15.125" bestFit="1" customWidth="1"/>
    <col min="15" max="15" width="15.3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t="s">
        <v>11</v>
      </c>
      <c r="E1" s="2" t="s">
        <v>12</v>
      </c>
      <c r="F1" s="2" t="s">
        <v>22</v>
      </c>
      <c r="G1" s="2" t="s">
        <v>17</v>
      </c>
      <c r="H1" s="2" t="s">
        <v>30</v>
      </c>
      <c r="I1" s="3" t="s">
        <v>13</v>
      </c>
      <c r="J1" s="3" t="s">
        <v>45</v>
      </c>
      <c r="K1" s="3" t="s">
        <v>46</v>
      </c>
      <c r="L1" s="3" t="s">
        <v>49</v>
      </c>
      <c r="M1" s="3" t="s">
        <v>47</v>
      </c>
      <c r="N1" s="3" t="s">
        <v>44</v>
      </c>
      <c r="O1" s="3" t="s">
        <v>50</v>
      </c>
    </row>
    <row r="2" spans="1:15" x14ac:dyDescent="0.25">
      <c r="A2" s="1" t="s">
        <v>19</v>
      </c>
      <c r="B2">
        <v>0</v>
      </c>
      <c r="C2" s="1" t="s">
        <v>4</v>
      </c>
      <c r="D2">
        <v>61.600000000000009</v>
      </c>
      <c r="E2" s="1">
        <v>14.8</v>
      </c>
      <c r="F2" s="1">
        <v>76.400000000000006</v>
      </c>
      <c r="G2" s="1">
        <v>63.9</v>
      </c>
      <c r="H2" s="1">
        <f>G2-E2</f>
        <v>49.099999999999994</v>
      </c>
      <c r="I2" s="1">
        <v>0.53690000000000004</v>
      </c>
      <c r="J2" s="1">
        <v>1.8474999999999999</v>
      </c>
      <c r="K2" s="1">
        <v>0.52010000000000001</v>
      </c>
      <c r="L2">
        <f>K2/J2</f>
        <v>0.28151556156968877</v>
      </c>
      <c r="M2">
        <f>1-L2</f>
        <v>0.71848443843031129</v>
      </c>
      <c r="N2">
        <f>M2*H2</f>
        <v>35.277585926928282</v>
      </c>
    </row>
    <row r="3" spans="1:15" x14ac:dyDescent="0.25">
      <c r="A3" s="1" t="s">
        <v>19</v>
      </c>
      <c r="B3">
        <v>0</v>
      </c>
      <c r="C3" s="1" t="s">
        <v>5</v>
      </c>
      <c r="D3">
        <v>50.900000000000006</v>
      </c>
      <c r="E3" s="1">
        <v>14.8</v>
      </c>
      <c r="F3" s="1">
        <v>65.7</v>
      </c>
      <c r="G3" s="1">
        <v>55.6</v>
      </c>
      <c r="H3" s="1">
        <f t="shared" ref="H3:H5" si="0">G3-E3</f>
        <v>40.799999999999997</v>
      </c>
      <c r="I3" s="1">
        <v>0.36309999999999998</v>
      </c>
      <c r="J3" s="1">
        <v>0.95609999999999995</v>
      </c>
      <c r="K3" s="1">
        <v>0.34050000000000002</v>
      </c>
      <c r="L3">
        <f t="shared" ref="L3:L66" si="1">K3/J3</f>
        <v>0.35613429557577664</v>
      </c>
      <c r="M3">
        <f t="shared" ref="M3:M66" si="2">1-L3</f>
        <v>0.64386570442422331</v>
      </c>
      <c r="N3">
        <f t="shared" ref="N3:N66" si="3">M3*H3</f>
        <v>26.269720740508308</v>
      </c>
    </row>
    <row r="4" spans="1:15" x14ac:dyDescent="0.25">
      <c r="A4" s="1" t="s">
        <v>19</v>
      </c>
      <c r="B4">
        <v>0</v>
      </c>
      <c r="C4" s="1" t="s">
        <v>6</v>
      </c>
      <c r="D4">
        <v>43.7</v>
      </c>
      <c r="E4" s="1">
        <v>14.9</v>
      </c>
      <c r="F4" s="1">
        <v>58.6</v>
      </c>
      <c r="G4" s="1">
        <v>49.8</v>
      </c>
      <c r="H4" s="1">
        <f t="shared" si="0"/>
        <v>34.9</v>
      </c>
      <c r="I4" s="1">
        <v>0.78300000000000003</v>
      </c>
      <c r="J4" s="1">
        <v>2.1625000000000001</v>
      </c>
      <c r="K4" s="1">
        <v>0.81040000000000001</v>
      </c>
      <c r="L4">
        <f t="shared" si="1"/>
        <v>0.37475144508670521</v>
      </c>
      <c r="M4">
        <f t="shared" si="2"/>
        <v>0.62524855491329479</v>
      </c>
      <c r="N4">
        <f t="shared" si="3"/>
        <v>21.821174566473989</v>
      </c>
    </row>
    <row r="5" spans="1:15" x14ac:dyDescent="0.25">
      <c r="A5" s="1" t="s">
        <v>19</v>
      </c>
      <c r="B5">
        <v>0</v>
      </c>
      <c r="C5" s="1" t="s">
        <v>20</v>
      </c>
      <c r="D5">
        <v>53.2</v>
      </c>
      <c r="E5" s="1">
        <v>14.7</v>
      </c>
      <c r="F5" s="1">
        <v>67.900000000000006</v>
      </c>
      <c r="G5" s="1">
        <v>59.1</v>
      </c>
      <c r="H5" s="1">
        <f t="shared" si="0"/>
        <v>44.400000000000006</v>
      </c>
      <c r="I5" s="1">
        <v>0.7298</v>
      </c>
      <c r="J5" s="1">
        <v>2.2395</v>
      </c>
      <c r="K5" s="1">
        <v>0.77480000000000004</v>
      </c>
      <c r="L5">
        <f t="shared" si="1"/>
        <v>0.34597008260772494</v>
      </c>
      <c r="M5">
        <f t="shared" si="2"/>
        <v>0.65402991739227501</v>
      </c>
      <c r="N5">
        <f t="shared" si="3"/>
        <v>29.038928332217015</v>
      </c>
    </row>
    <row r="6" spans="1:15" x14ac:dyDescent="0.25">
      <c r="A6" s="1" t="s">
        <v>19</v>
      </c>
      <c r="B6">
        <v>0</v>
      </c>
      <c r="C6" s="1" t="s">
        <v>21</v>
      </c>
      <c r="D6">
        <v>52.9</v>
      </c>
      <c r="E6" s="1">
        <v>14.6</v>
      </c>
      <c r="F6" s="1">
        <v>67.5</v>
      </c>
      <c r="G6" s="1">
        <v>57.9</v>
      </c>
      <c r="H6" s="1">
        <f>G6-E6</f>
        <v>43.3</v>
      </c>
      <c r="I6" s="1">
        <v>1.3263</v>
      </c>
      <c r="J6" s="1">
        <v>2.9857999999999998</v>
      </c>
      <c r="K6" s="1">
        <v>1.4188000000000001</v>
      </c>
      <c r="L6">
        <f t="shared" si="1"/>
        <v>0.47518253064505328</v>
      </c>
      <c r="M6">
        <f t="shared" si="2"/>
        <v>0.52481746935494678</v>
      </c>
      <c r="N6">
        <f t="shared" si="3"/>
        <v>22.724596423069194</v>
      </c>
    </row>
    <row r="7" spans="1:15" x14ac:dyDescent="0.25">
      <c r="A7" s="1" t="s">
        <v>3</v>
      </c>
      <c r="B7">
        <v>1</v>
      </c>
      <c r="C7" s="1" t="s">
        <v>4</v>
      </c>
      <c r="D7">
        <v>71</v>
      </c>
      <c r="E7" s="1">
        <v>3.6</v>
      </c>
      <c r="F7" s="1"/>
      <c r="G7" s="1">
        <v>58.3</v>
      </c>
      <c r="H7" s="1">
        <f t="shared" ref="H7:H70" si="4">G7-E7</f>
        <v>54.699999999999996</v>
      </c>
      <c r="I7" s="1">
        <v>2.96</v>
      </c>
      <c r="J7" s="1">
        <v>5.57</v>
      </c>
      <c r="K7" s="1">
        <v>3.36</v>
      </c>
      <c r="L7">
        <f t="shared" si="1"/>
        <v>0.60323159784560143</v>
      </c>
      <c r="M7">
        <f t="shared" si="2"/>
        <v>0.39676840215439857</v>
      </c>
      <c r="N7">
        <f t="shared" si="3"/>
        <v>21.703231597845601</v>
      </c>
      <c r="O7">
        <f>N7/D7</f>
        <v>0.3056793182795155</v>
      </c>
    </row>
    <row r="8" spans="1:15" x14ac:dyDescent="0.25">
      <c r="A8" s="1" t="s">
        <v>3</v>
      </c>
      <c r="B8">
        <v>1</v>
      </c>
      <c r="C8" s="1" t="s">
        <v>5</v>
      </c>
      <c r="D8">
        <v>73.7</v>
      </c>
      <c r="E8" s="1">
        <v>3.6</v>
      </c>
      <c r="F8" s="1"/>
      <c r="G8" s="1">
        <v>70.8</v>
      </c>
      <c r="H8" s="1">
        <f t="shared" si="4"/>
        <v>67.2</v>
      </c>
      <c r="I8" s="1">
        <v>2.84</v>
      </c>
      <c r="J8" s="1">
        <v>5.42</v>
      </c>
      <c r="K8" s="1">
        <v>3.23</v>
      </c>
      <c r="L8">
        <f t="shared" si="1"/>
        <v>0.59594095940959413</v>
      </c>
      <c r="M8">
        <f t="shared" si="2"/>
        <v>0.40405904059040587</v>
      </c>
      <c r="N8">
        <f t="shared" si="3"/>
        <v>27.152767527675277</v>
      </c>
      <c r="O8">
        <f t="shared" ref="O8:O71" si="5">N8/D8</f>
        <v>0.36842289725475275</v>
      </c>
    </row>
    <row r="9" spans="1:15" x14ac:dyDescent="0.25">
      <c r="A9" s="1" t="s">
        <v>3</v>
      </c>
      <c r="B9">
        <v>1</v>
      </c>
      <c r="C9" s="1" t="s">
        <v>6</v>
      </c>
      <c r="D9">
        <v>88.7</v>
      </c>
      <c r="E9" s="1">
        <v>3.6</v>
      </c>
      <c r="F9" s="1"/>
      <c r="G9" s="1">
        <v>71.099999999999994</v>
      </c>
      <c r="H9" s="1">
        <f t="shared" si="4"/>
        <v>67.5</v>
      </c>
      <c r="I9" s="1">
        <v>2.69</v>
      </c>
      <c r="J9" s="1">
        <v>5.97</v>
      </c>
      <c r="K9" s="1">
        <v>3.08</v>
      </c>
      <c r="L9">
        <f t="shared" si="1"/>
        <v>0.51591289782244565</v>
      </c>
      <c r="M9">
        <f t="shared" si="2"/>
        <v>0.48408710217755435</v>
      </c>
      <c r="N9">
        <f t="shared" si="3"/>
        <v>32.675879396984918</v>
      </c>
      <c r="O9">
        <f t="shared" si="5"/>
        <v>0.36838646445304302</v>
      </c>
    </row>
    <row r="10" spans="1:15" x14ac:dyDescent="0.25">
      <c r="A10" s="1" t="s">
        <v>7</v>
      </c>
      <c r="B10">
        <v>1</v>
      </c>
      <c r="C10" s="1" t="s">
        <v>4</v>
      </c>
      <c r="D10">
        <v>34</v>
      </c>
      <c r="E10" s="1">
        <v>3.5</v>
      </c>
      <c r="F10" s="1"/>
      <c r="G10" s="1">
        <v>32.700000000000003</v>
      </c>
      <c r="H10" s="1">
        <f t="shared" si="4"/>
        <v>29.200000000000003</v>
      </c>
      <c r="I10" s="1">
        <v>2.86</v>
      </c>
      <c r="J10" s="1">
        <v>5.99</v>
      </c>
      <c r="K10" s="1">
        <v>3.12</v>
      </c>
      <c r="L10">
        <f t="shared" si="1"/>
        <v>0.52086811352253759</v>
      </c>
      <c r="M10">
        <f t="shared" si="2"/>
        <v>0.47913188647746241</v>
      </c>
      <c r="N10">
        <f t="shared" si="3"/>
        <v>13.990651085141904</v>
      </c>
      <c r="O10">
        <f t="shared" si="5"/>
        <v>0.41148973779829129</v>
      </c>
    </row>
    <row r="11" spans="1:15" x14ac:dyDescent="0.25">
      <c r="A11" s="1" t="s">
        <v>7</v>
      </c>
      <c r="B11">
        <v>1</v>
      </c>
      <c r="C11" s="1" t="s">
        <v>5</v>
      </c>
      <c r="D11">
        <v>77.599999999999994</v>
      </c>
      <c r="E11" s="1">
        <v>3.6</v>
      </c>
      <c r="F11" s="1"/>
      <c r="G11" s="1">
        <v>53.4</v>
      </c>
      <c r="H11" s="1">
        <f t="shared" si="4"/>
        <v>49.8</v>
      </c>
      <c r="I11" s="1">
        <v>2.5099999999999998</v>
      </c>
      <c r="J11" s="1">
        <v>7.98</v>
      </c>
      <c r="K11" s="1">
        <v>3.21</v>
      </c>
      <c r="L11">
        <f t="shared" si="1"/>
        <v>0.40225563909774431</v>
      </c>
      <c r="M11">
        <f t="shared" si="2"/>
        <v>0.59774436090225569</v>
      </c>
      <c r="N11">
        <f t="shared" si="3"/>
        <v>29.767669172932333</v>
      </c>
      <c r="O11">
        <f t="shared" si="5"/>
        <v>0.38360398418727237</v>
      </c>
    </row>
    <row r="12" spans="1:15" x14ac:dyDescent="0.25">
      <c r="A12" s="1" t="s">
        <v>7</v>
      </c>
      <c r="B12">
        <v>1</v>
      </c>
      <c r="C12" s="1" t="s">
        <v>6</v>
      </c>
      <c r="D12">
        <v>64.400000000000006</v>
      </c>
      <c r="E12" s="1">
        <v>3.6</v>
      </c>
      <c r="F12" s="1"/>
      <c r="G12" s="1">
        <v>62</v>
      </c>
      <c r="H12" s="1">
        <f>G12-E12</f>
        <v>58.4</v>
      </c>
      <c r="I12" s="1">
        <v>2.89</v>
      </c>
      <c r="J12" s="1">
        <v>7.84</v>
      </c>
      <c r="K12" s="1">
        <v>3.62</v>
      </c>
      <c r="L12">
        <f t="shared" si="1"/>
        <v>0.46173469387755106</v>
      </c>
      <c r="M12">
        <f t="shared" si="2"/>
        <v>0.53826530612244894</v>
      </c>
      <c r="N12">
        <f t="shared" si="3"/>
        <v>31.434693877551016</v>
      </c>
      <c r="O12">
        <f t="shared" si="5"/>
        <v>0.48811636455824553</v>
      </c>
    </row>
    <row r="13" spans="1:15" x14ac:dyDescent="0.25">
      <c r="A13" s="1" t="s">
        <v>8</v>
      </c>
      <c r="B13">
        <v>1</v>
      </c>
      <c r="C13" s="1" t="s">
        <v>4</v>
      </c>
      <c r="D13">
        <v>25.6</v>
      </c>
      <c r="E13" s="1">
        <v>3.6</v>
      </c>
      <c r="F13" s="1"/>
      <c r="G13" s="1">
        <v>25.6</v>
      </c>
      <c r="H13" s="1">
        <f t="shared" si="4"/>
        <v>22</v>
      </c>
      <c r="I13" s="1">
        <v>1.47</v>
      </c>
      <c r="J13" s="1">
        <v>4.62</v>
      </c>
      <c r="K13" s="1">
        <v>1.76</v>
      </c>
      <c r="L13">
        <f t="shared" si="1"/>
        <v>0.38095238095238093</v>
      </c>
      <c r="M13">
        <f t="shared" si="2"/>
        <v>0.61904761904761907</v>
      </c>
      <c r="N13">
        <f t="shared" si="3"/>
        <v>13.61904761904762</v>
      </c>
      <c r="O13">
        <f t="shared" si="5"/>
        <v>0.53199404761904767</v>
      </c>
    </row>
    <row r="14" spans="1:15" x14ac:dyDescent="0.25">
      <c r="A14" s="1" t="s">
        <v>8</v>
      </c>
      <c r="B14">
        <v>1</v>
      </c>
      <c r="C14" s="1" t="s">
        <v>5</v>
      </c>
      <c r="D14">
        <v>76.8</v>
      </c>
      <c r="E14" s="1">
        <v>3.6</v>
      </c>
      <c r="F14" s="1"/>
      <c r="G14" s="1">
        <v>52.4</v>
      </c>
      <c r="H14" s="1">
        <f t="shared" si="4"/>
        <v>48.8</v>
      </c>
      <c r="I14" s="1">
        <v>1.5</v>
      </c>
      <c r="J14" s="1">
        <v>4.6500000000000004</v>
      </c>
      <c r="K14" s="1">
        <v>2.06</v>
      </c>
      <c r="L14">
        <f t="shared" si="1"/>
        <v>0.44301075268817203</v>
      </c>
      <c r="M14">
        <f t="shared" si="2"/>
        <v>0.55698924731182797</v>
      </c>
      <c r="N14">
        <f t="shared" si="3"/>
        <v>27.181075268817203</v>
      </c>
      <c r="O14">
        <f t="shared" si="5"/>
        <v>0.35392025089605733</v>
      </c>
    </row>
    <row r="15" spans="1:15" x14ac:dyDescent="0.25">
      <c r="A15" s="1" t="s">
        <v>8</v>
      </c>
      <c r="B15">
        <v>1</v>
      </c>
      <c r="C15" s="1" t="s">
        <v>6</v>
      </c>
      <c r="D15">
        <v>24.7</v>
      </c>
      <c r="E15" s="1">
        <v>3.6</v>
      </c>
      <c r="F15" s="1"/>
      <c r="G15" s="1">
        <v>25</v>
      </c>
      <c r="H15" s="1">
        <f t="shared" si="4"/>
        <v>21.4</v>
      </c>
      <c r="I15" s="1">
        <v>1.44</v>
      </c>
      <c r="J15" s="1">
        <v>4.8600000000000003</v>
      </c>
      <c r="K15" s="1">
        <v>1.79</v>
      </c>
      <c r="L15">
        <f t="shared" si="1"/>
        <v>0.36831275720164608</v>
      </c>
      <c r="M15">
        <f t="shared" si="2"/>
        <v>0.63168724279835398</v>
      </c>
      <c r="N15">
        <f t="shared" si="3"/>
        <v>13.518106995884775</v>
      </c>
      <c r="O15">
        <f t="shared" si="5"/>
        <v>0.54729178120990996</v>
      </c>
    </row>
    <row r="16" spans="1:15" x14ac:dyDescent="0.25">
      <c r="A16" s="1" t="s">
        <v>9</v>
      </c>
      <c r="B16">
        <v>1</v>
      </c>
      <c r="C16" s="1" t="s">
        <v>4</v>
      </c>
      <c r="D16">
        <v>52.6</v>
      </c>
      <c r="E16" s="1">
        <v>3.6</v>
      </c>
      <c r="F16" s="1"/>
      <c r="G16" s="1">
        <v>35.700000000000003</v>
      </c>
      <c r="H16" s="1">
        <f t="shared" si="4"/>
        <v>32.1</v>
      </c>
      <c r="I16" s="1">
        <v>1.55</v>
      </c>
      <c r="J16" s="1">
        <v>5.33</v>
      </c>
      <c r="K16" s="1">
        <v>2</v>
      </c>
      <c r="L16">
        <f t="shared" si="1"/>
        <v>0.37523452157598497</v>
      </c>
      <c r="M16">
        <f t="shared" si="2"/>
        <v>0.62476547842401509</v>
      </c>
      <c r="N16">
        <f t="shared" si="3"/>
        <v>20.054971857410884</v>
      </c>
      <c r="O16">
        <f t="shared" si="5"/>
        <v>0.38127322922834378</v>
      </c>
    </row>
    <row r="17" spans="1:15" x14ac:dyDescent="0.25">
      <c r="A17" s="1" t="s">
        <v>9</v>
      </c>
      <c r="B17">
        <v>1</v>
      </c>
      <c r="C17" s="1" t="s">
        <v>5</v>
      </c>
      <c r="D17">
        <v>49.1</v>
      </c>
      <c r="E17" s="1">
        <v>3.5</v>
      </c>
      <c r="F17" s="1"/>
      <c r="G17" s="1">
        <v>29.7</v>
      </c>
      <c r="H17" s="1">
        <f t="shared" si="4"/>
        <v>26.2</v>
      </c>
      <c r="I17" s="1">
        <v>1.52</v>
      </c>
      <c r="J17" s="1">
        <v>5.74</v>
      </c>
      <c r="K17" s="1">
        <v>2.35</v>
      </c>
      <c r="L17">
        <f t="shared" si="1"/>
        <v>0.4094076655052265</v>
      </c>
      <c r="M17">
        <f t="shared" si="2"/>
        <v>0.59059233449477344</v>
      </c>
      <c r="N17">
        <f t="shared" si="3"/>
        <v>15.473519163763063</v>
      </c>
      <c r="O17">
        <f t="shared" si="5"/>
        <v>0.31514295649211943</v>
      </c>
    </row>
    <row r="18" spans="1:15" x14ac:dyDescent="0.25">
      <c r="A18" s="1" t="s">
        <v>9</v>
      </c>
      <c r="B18">
        <v>1</v>
      </c>
      <c r="C18" s="1" t="s">
        <v>6</v>
      </c>
      <c r="D18">
        <v>54</v>
      </c>
      <c r="E18" s="1">
        <v>3.6</v>
      </c>
      <c r="F18" s="1"/>
      <c r="G18" s="1">
        <v>34.9</v>
      </c>
      <c r="H18" s="1">
        <f t="shared" si="4"/>
        <v>31.299999999999997</v>
      </c>
      <c r="I18" s="1">
        <v>2.44</v>
      </c>
      <c r="J18" s="1">
        <v>6.6</v>
      </c>
      <c r="K18" s="1">
        <v>3</v>
      </c>
      <c r="L18">
        <f t="shared" si="1"/>
        <v>0.45454545454545459</v>
      </c>
      <c r="M18">
        <f t="shared" si="2"/>
        <v>0.54545454545454541</v>
      </c>
      <c r="N18">
        <f t="shared" si="3"/>
        <v>17.072727272727271</v>
      </c>
      <c r="O18">
        <f t="shared" si="5"/>
        <v>0.31616161616161614</v>
      </c>
    </row>
    <row r="19" spans="1:15" x14ac:dyDescent="0.25">
      <c r="A19" s="1" t="s">
        <v>10</v>
      </c>
      <c r="B19">
        <v>1</v>
      </c>
      <c r="C19" s="1" t="s">
        <v>4</v>
      </c>
      <c r="D19">
        <v>50.1</v>
      </c>
      <c r="E19" s="1">
        <v>3.6</v>
      </c>
      <c r="F19" s="1"/>
      <c r="G19" s="1">
        <v>53.3</v>
      </c>
      <c r="H19" s="1">
        <f t="shared" si="4"/>
        <v>49.699999999999996</v>
      </c>
      <c r="I19" s="1">
        <v>2.58</v>
      </c>
      <c r="J19" s="1">
        <v>5.82</v>
      </c>
      <c r="K19" s="1">
        <v>3.15</v>
      </c>
      <c r="L19">
        <f t="shared" si="1"/>
        <v>0.54123711340206182</v>
      </c>
      <c r="M19">
        <f t="shared" si="2"/>
        <v>0.45876288659793818</v>
      </c>
      <c r="N19">
        <f t="shared" si="3"/>
        <v>22.800515463917524</v>
      </c>
      <c r="O19">
        <f t="shared" si="5"/>
        <v>0.45510010906023002</v>
      </c>
    </row>
    <row r="20" spans="1:15" x14ac:dyDescent="0.25">
      <c r="A20" s="1" t="s">
        <v>10</v>
      </c>
      <c r="B20">
        <v>1</v>
      </c>
      <c r="C20" s="1" t="s">
        <v>5</v>
      </c>
      <c r="D20">
        <v>41.1</v>
      </c>
      <c r="E20" s="1">
        <v>3.6</v>
      </c>
      <c r="F20" s="1"/>
      <c r="G20" s="1">
        <v>45.3</v>
      </c>
      <c r="H20" s="1">
        <f t="shared" si="4"/>
        <v>41.699999999999996</v>
      </c>
      <c r="I20" s="1">
        <v>2.5099999999999998</v>
      </c>
      <c r="J20" s="1">
        <v>7.82</v>
      </c>
      <c r="K20" s="1">
        <v>3.1</v>
      </c>
      <c r="L20">
        <f t="shared" si="1"/>
        <v>0.39641943734015345</v>
      </c>
      <c r="M20">
        <f t="shared" si="2"/>
        <v>0.6035805626598465</v>
      </c>
      <c r="N20">
        <f t="shared" si="3"/>
        <v>25.169309462915596</v>
      </c>
      <c r="O20">
        <f t="shared" si="5"/>
        <v>0.61239195773517263</v>
      </c>
    </row>
    <row r="21" spans="1:15" x14ac:dyDescent="0.25">
      <c r="A21" s="1" t="s">
        <v>10</v>
      </c>
      <c r="B21">
        <v>1</v>
      </c>
      <c r="C21" s="1" t="s">
        <v>6</v>
      </c>
      <c r="D21">
        <v>50.6</v>
      </c>
      <c r="E21" s="1">
        <v>3.6</v>
      </c>
      <c r="F21" s="1"/>
      <c r="G21" s="1">
        <v>54.9</v>
      </c>
      <c r="H21" s="1">
        <f t="shared" si="4"/>
        <v>51.3</v>
      </c>
      <c r="I21" s="1">
        <v>2.59</v>
      </c>
      <c r="J21" s="1">
        <v>8.51</v>
      </c>
      <c r="K21" s="1">
        <v>2.96</v>
      </c>
      <c r="L21">
        <f t="shared" si="1"/>
        <v>0.34782608695652173</v>
      </c>
      <c r="M21">
        <f t="shared" si="2"/>
        <v>0.65217391304347827</v>
      </c>
      <c r="N21">
        <f t="shared" si="3"/>
        <v>33.45652173913043</v>
      </c>
      <c r="O21">
        <f t="shared" si="5"/>
        <v>0.66119608180099665</v>
      </c>
    </row>
    <row r="22" spans="1:15" x14ac:dyDescent="0.25">
      <c r="A22" s="1" t="s">
        <v>3</v>
      </c>
      <c r="B22">
        <v>3</v>
      </c>
      <c r="C22" s="1" t="s">
        <v>4</v>
      </c>
      <c r="D22">
        <v>134.5</v>
      </c>
      <c r="E22" s="1">
        <v>3.7</v>
      </c>
      <c r="F22" s="1"/>
      <c r="G22" s="1">
        <v>87.8</v>
      </c>
      <c r="H22" s="1">
        <f t="shared" si="4"/>
        <v>84.1</v>
      </c>
      <c r="I22" s="1">
        <v>2.34</v>
      </c>
      <c r="J22" s="1">
        <v>5.43</v>
      </c>
      <c r="K22" s="1">
        <v>2.97</v>
      </c>
      <c r="L22">
        <f t="shared" si="1"/>
        <v>0.54696132596685088</v>
      </c>
      <c r="M22">
        <f t="shared" si="2"/>
        <v>0.45303867403314912</v>
      </c>
      <c r="N22">
        <f t="shared" si="3"/>
        <v>38.100552486187837</v>
      </c>
      <c r="O22">
        <f t="shared" si="5"/>
        <v>0.28327548316868278</v>
      </c>
    </row>
    <row r="23" spans="1:15" x14ac:dyDescent="0.25">
      <c r="A23" s="1" t="s">
        <v>3</v>
      </c>
      <c r="B23">
        <v>3</v>
      </c>
      <c r="C23" s="1" t="s">
        <v>5</v>
      </c>
      <c r="D23">
        <v>93.4</v>
      </c>
      <c r="E23" s="1">
        <v>3.6</v>
      </c>
      <c r="F23" s="1"/>
      <c r="G23" s="1">
        <v>18.5</v>
      </c>
      <c r="H23" s="1">
        <f t="shared" si="4"/>
        <v>14.9</v>
      </c>
      <c r="I23" s="1">
        <v>2.66</v>
      </c>
      <c r="J23" s="1">
        <v>5.15</v>
      </c>
      <c r="K23" s="1">
        <v>3.01</v>
      </c>
      <c r="L23">
        <f t="shared" si="1"/>
        <v>0.58446601941747567</v>
      </c>
      <c r="M23">
        <f t="shared" si="2"/>
        <v>0.41553398058252433</v>
      </c>
      <c r="N23">
        <f t="shared" si="3"/>
        <v>6.1914563106796123</v>
      </c>
      <c r="O23">
        <f t="shared" si="5"/>
        <v>6.6289682127190705E-2</v>
      </c>
    </row>
    <row r="24" spans="1:15" x14ac:dyDescent="0.25">
      <c r="A24" s="1" t="s">
        <v>3</v>
      </c>
      <c r="B24">
        <v>3</v>
      </c>
      <c r="C24" s="1" t="s">
        <v>6</v>
      </c>
      <c r="D24">
        <v>27.5</v>
      </c>
      <c r="E24" s="1">
        <v>3.6</v>
      </c>
      <c r="F24" s="1"/>
      <c r="G24" s="1">
        <v>56.8</v>
      </c>
      <c r="H24" s="1">
        <f t="shared" si="4"/>
        <v>53.199999999999996</v>
      </c>
      <c r="I24" s="1">
        <v>2.2799999999999998</v>
      </c>
      <c r="J24" s="1">
        <v>6.23</v>
      </c>
      <c r="K24" s="1">
        <v>3.04</v>
      </c>
      <c r="L24">
        <f>K24/J24</f>
        <v>0.48796147672552165</v>
      </c>
      <c r="M24">
        <f t="shared" si="2"/>
        <v>0.51203852327447841</v>
      </c>
      <c r="N24">
        <f t="shared" si="3"/>
        <v>27.240449438202248</v>
      </c>
      <c r="O24">
        <f t="shared" si="5"/>
        <v>0.99056179775280906</v>
      </c>
    </row>
    <row r="25" spans="1:15" x14ac:dyDescent="0.25">
      <c r="A25" s="1" t="s">
        <v>7</v>
      </c>
      <c r="B25">
        <v>3</v>
      </c>
      <c r="C25" s="1" t="s">
        <v>4</v>
      </c>
      <c r="D25">
        <v>85.4</v>
      </c>
      <c r="E25" s="1">
        <v>3.6</v>
      </c>
      <c r="F25" s="1"/>
      <c r="G25" s="1">
        <v>81.2</v>
      </c>
      <c r="H25" s="1">
        <f t="shared" si="4"/>
        <v>77.600000000000009</v>
      </c>
      <c r="I25" s="1">
        <v>2.52</v>
      </c>
      <c r="J25" s="1">
        <v>5.0199999999999996</v>
      </c>
      <c r="K25" s="1">
        <v>2.94</v>
      </c>
      <c r="L25">
        <f t="shared" si="1"/>
        <v>0.58565737051792832</v>
      </c>
      <c r="M25">
        <f t="shared" si="2"/>
        <v>0.41434262948207168</v>
      </c>
      <c r="N25">
        <f t="shared" si="3"/>
        <v>32.152988047808769</v>
      </c>
      <c r="O25">
        <f t="shared" si="5"/>
        <v>0.37649868908441181</v>
      </c>
    </row>
    <row r="26" spans="1:15" x14ac:dyDescent="0.25">
      <c r="A26" s="1" t="s">
        <v>7</v>
      </c>
      <c r="B26">
        <v>3</v>
      </c>
      <c r="C26" s="1" t="s">
        <v>5</v>
      </c>
      <c r="D26">
        <v>61.4</v>
      </c>
      <c r="E26" s="1">
        <v>3.6</v>
      </c>
      <c r="F26" s="1"/>
      <c r="G26" s="1">
        <v>55.1</v>
      </c>
      <c r="H26" s="1">
        <f t="shared" si="4"/>
        <v>51.5</v>
      </c>
      <c r="I26" s="1">
        <v>2.42</v>
      </c>
      <c r="J26" s="1">
        <v>5.56</v>
      </c>
      <c r="K26" s="1">
        <v>2.84</v>
      </c>
      <c r="L26">
        <f t="shared" si="1"/>
        <v>0.51079136690647486</v>
      </c>
      <c r="M26">
        <f t="shared" si="2"/>
        <v>0.48920863309352514</v>
      </c>
      <c r="N26">
        <f t="shared" si="3"/>
        <v>25.194244604316545</v>
      </c>
      <c r="O26">
        <f t="shared" si="5"/>
        <v>0.41032971668267987</v>
      </c>
    </row>
    <row r="27" spans="1:15" x14ac:dyDescent="0.25">
      <c r="A27" s="1" t="s">
        <v>7</v>
      </c>
      <c r="B27">
        <v>3</v>
      </c>
      <c r="C27" s="1" t="s">
        <v>6</v>
      </c>
      <c r="D27">
        <v>44.6</v>
      </c>
      <c r="E27" s="1">
        <v>3.6</v>
      </c>
      <c r="F27" s="1"/>
      <c r="G27" s="1">
        <v>40.799999999999997</v>
      </c>
      <c r="H27" s="1">
        <f t="shared" si="4"/>
        <v>37.199999999999996</v>
      </c>
      <c r="I27" s="1">
        <v>2.5</v>
      </c>
      <c r="J27" s="1">
        <v>6.94</v>
      </c>
      <c r="K27" s="1">
        <v>3.21</v>
      </c>
      <c r="L27">
        <f t="shared" si="1"/>
        <v>0.462536023054755</v>
      </c>
      <c r="M27">
        <f t="shared" si="2"/>
        <v>0.53746397694524495</v>
      </c>
      <c r="N27">
        <f t="shared" si="3"/>
        <v>19.993659942363109</v>
      </c>
      <c r="O27">
        <f t="shared" si="5"/>
        <v>0.44828833951486791</v>
      </c>
    </row>
    <row r="28" spans="1:15" x14ac:dyDescent="0.25">
      <c r="A28" s="1" t="s">
        <v>8</v>
      </c>
      <c r="B28">
        <v>3</v>
      </c>
      <c r="C28" s="1" t="s">
        <v>4</v>
      </c>
      <c r="D28">
        <v>21.2</v>
      </c>
      <c r="E28" s="1">
        <v>3.6</v>
      </c>
      <c r="F28" s="1"/>
      <c r="G28" s="1">
        <v>21.2</v>
      </c>
      <c r="H28" s="1">
        <f t="shared" si="4"/>
        <v>17.599999999999998</v>
      </c>
      <c r="I28" s="1">
        <v>2.73</v>
      </c>
      <c r="J28" s="1">
        <v>6.97</v>
      </c>
      <c r="K28" s="1">
        <v>2.75</v>
      </c>
      <c r="L28">
        <f t="shared" si="1"/>
        <v>0.39454806312769014</v>
      </c>
      <c r="M28">
        <f t="shared" si="2"/>
        <v>0.60545193687230991</v>
      </c>
      <c r="N28">
        <f t="shared" si="3"/>
        <v>10.655954088952653</v>
      </c>
      <c r="O28">
        <f t="shared" si="5"/>
        <v>0.50263934381852138</v>
      </c>
    </row>
    <row r="29" spans="1:15" x14ac:dyDescent="0.25">
      <c r="A29" s="1" t="s">
        <v>8</v>
      </c>
      <c r="B29">
        <v>3</v>
      </c>
      <c r="C29" s="1" t="s">
        <v>5</v>
      </c>
      <c r="D29">
        <v>73.400000000000006</v>
      </c>
      <c r="E29" s="1">
        <v>3.7</v>
      </c>
      <c r="F29" s="1"/>
      <c r="G29" s="1">
        <v>42.1</v>
      </c>
      <c r="H29" s="1">
        <f t="shared" si="4"/>
        <v>38.4</v>
      </c>
      <c r="I29" s="1">
        <v>2.68</v>
      </c>
      <c r="J29" s="1">
        <v>6.35</v>
      </c>
      <c r="K29" s="1">
        <v>3.49</v>
      </c>
      <c r="L29">
        <f t="shared" si="1"/>
        <v>0.54960629921259851</v>
      </c>
      <c r="M29">
        <f t="shared" si="2"/>
        <v>0.45039370078740149</v>
      </c>
      <c r="N29">
        <f t="shared" si="3"/>
        <v>17.295118110236217</v>
      </c>
      <c r="O29">
        <f t="shared" si="5"/>
        <v>0.23562831212855881</v>
      </c>
    </row>
    <row r="30" spans="1:15" x14ac:dyDescent="0.25">
      <c r="A30" s="1" t="s">
        <v>8</v>
      </c>
      <c r="B30">
        <v>3</v>
      </c>
      <c r="C30" s="1" t="s">
        <v>6</v>
      </c>
      <c r="D30">
        <v>17</v>
      </c>
      <c r="E30" s="1">
        <v>3.6</v>
      </c>
      <c r="F30" s="1"/>
      <c r="G30" s="1">
        <v>17.8</v>
      </c>
      <c r="H30" s="1">
        <f t="shared" si="4"/>
        <v>14.200000000000001</v>
      </c>
      <c r="I30" s="1">
        <v>2.59</v>
      </c>
      <c r="J30" s="1">
        <v>5.71</v>
      </c>
      <c r="K30" s="1">
        <v>2.75</v>
      </c>
      <c r="L30">
        <f t="shared" si="1"/>
        <v>0.48161120840630472</v>
      </c>
      <c r="M30">
        <f t="shared" si="2"/>
        <v>0.51838879159369533</v>
      </c>
      <c r="N30">
        <f t="shared" si="3"/>
        <v>7.3611208406304742</v>
      </c>
      <c r="O30">
        <f t="shared" si="5"/>
        <v>0.43300710827238081</v>
      </c>
    </row>
    <row r="31" spans="1:15" x14ac:dyDescent="0.25">
      <c r="A31" s="1" t="s">
        <v>9</v>
      </c>
      <c r="B31">
        <v>3</v>
      </c>
      <c r="C31" s="1" t="s">
        <v>4</v>
      </c>
      <c r="D31">
        <v>69.5</v>
      </c>
      <c r="E31" s="1">
        <v>3.6</v>
      </c>
      <c r="F31" s="1"/>
      <c r="G31" s="1">
        <v>41.6</v>
      </c>
      <c r="H31" s="1">
        <f t="shared" si="4"/>
        <v>38</v>
      </c>
      <c r="I31" s="1">
        <v>2.75</v>
      </c>
      <c r="J31" s="1">
        <v>5.93</v>
      </c>
      <c r="K31" s="1">
        <v>3.35</v>
      </c>
      <c r="L31">
        <f t="shared" si="1"/>
        <v>0.56492411467116366</v>
      </c>
      <c r="M31">
        <f t="shared" si="2"/>
        <v>0.43507588532883634</v>
      </c>
      <c r="N31">
        <f t="shared" si="3"/>
        <v>16.532883642495783</v>
      </c>
      <c r="O31">
        <f t="shared" si="5"/>
        <v>0.23788321787763717</v>
      </c>
    </row>
    <row r="32" spans="1:15" x14ac:dyDescent="0.25">
      <c r="A32" s="1" t="s">
        <v>9</v>
      </c>
      <c r="B32">
        <v>3</v>
      </c>
      <c r="C32" s="1" t="s">
        <v>5</v>
      </c>
      <c r="D32">
        <v>61</v>
      </c>
      <c r="E32" s="1">
        <v>3.5</v>
      </c>
      <c r="F32" s="1"/>
      <c r="G32" s="1">
        <v>35.6</v>
      </c>
      <c r="H32" s="1">
        <f t="shared" si="4"/>
        <v>32.1</v>
      </c>
      <c r="I32" s="1">
        <v>2.71</v>
      </c>
      <c r="J32" s="1">
        <v>7.91</v>
      </c>
      <c r="K32" s="1">
        <v>3.42</v>
      </c>
      <c r="L32">
        <f t="shared" si="1"/>
        <v>0.4323640960809102</v>
      </c>
      <c r="M32">
        <f t="shared" si="2"/>
        <v>0.5676359039190898</v>
      </c>
      <c r="N32">
        <f t="shared" si="3"/>
        <v>18.221112515802783</v>
      </c>
      <c r="O32">
        <f t="shared" si="5"/>
        <v>0.29870676255414397</v>
      </c>
    </row>
    <row r="33" spans="1:15" x14ac:dyDescent="0.25">
      <c r="A33" s="1" t="s">
        <v>9</v>
      </c>
      <c r="B33">
        <v>3</v>
      </c>
      <c r="C33" s="1" t="s">
        <v>6</v>
      </c>
      <c r="D33">
        <v>60.8</v>
      </c>
      <c r="E33" s="1">
        <v>3.6</v>
      </c>
      <c r="F33" s="1"/>
      <c r="G33" s="1">
        <v>39.799999999999997</v>
      </c>
      <c r="H33" s="1">
        <f t="shared" si="4"/>
        <v>36.199999999999996</v>
      </c>
      <c r="I33" s="1">
        <v>1.67</v>
      </c>
      <c r="J33" s="1">
        <v>5.19</v>
      </c>
      <c r="K33" s="1">
        <v>2.16</v>
      </c>
      <c r="L33">
        <f t="shared" si="1"/>
        <v>0.41618497109826591</v>
      </c>
      <c r="M33">
        <f t="shared" si="2"/>
        <v>0.58381502890173409</v>
      </c>
      <c r="N33">
        <f t="shared" si="3"/>
        <v>21.134104046242772</v>
      </c>
      <c r="O33">
        <f t="shared" si="5"/>
        <v>0.34760039549741401</v>
      </c>
    </row>
    <row r="34" spans="1:15" x14ac:dyDescent="0.25">
      <c r="A34" s="1" t="s">
        <v>10</v>
      </c>
      <c r="B34">
        <v>3</v>
      </c>
      <c r="C34" s="1" t="s">
        <v>4</v>
      </c>
      <c r="D34">
        <v>69.099999999999994</v>
      </c>
      <c r="E34" s="1">
        <v>3.6</v>
      </c>
      <c r="F34" s="1"/>
      <c r="G34" s="1">
        <v>64.7</v>
      </c>
      <c r="H34" s="1">
        <f t="shared" si="4"/>
        <v>61.1</v>
      </c>
      <c r="I34" s="1">
        <v>2.66</v>
      </c>
      <c r="J34" s="1">
        <v>5.29</v>
      </c>
      <c r="K34" s="1">
        <v>3.03</v>
      </c>
      <c r="L34">
        <f t="shared" si="1"/>
        <v>0.57277882797731561</v>
      </c>
      <c r="M34">
        <f t="shared" si="2"/>
        <v>0.42722117202268439</v>
      </c>
      <c r="N34">
        <f t="shared" si="3"/>
        <v>26.103213610586018</v>
      </c>
      <c r="O34">
        <f t="shared" si="5"/>
        <v>0.37775996542092649</v>
      </c>
    </row>
    <row r="35" spans="1:15" x14ac:dyDescent="0.25">
      <c r="A35" s="1" t="s">
        <v>10</v>
      </c>
      <c r="B35">
        <v>3</v>
      </c>
      <c r="C35" s="1" t="s">
        <v>5</v>
      </c>
      <c r="D35">
        <v>90.7</v>
      </c>
      <c r="E35" s="1">
        <v>3.6</v>
      </c>
      <c r="F35" s="1"/>
      <c r="G35" s="1">
        <v>86.4</v>
      </c>
      <c r="H35" s="1">
        <f t="shared" si="4"/>
        <v>82.800000000000011</v>
      </c>
      <c r="I35" s="1">
        <v>2.4700000000000002</v>
      </c>
      <c r="J35" s="1">
        <v>6.03</v>
      </c>
      <c r="K35" s="1">
        <v>2.81</v>
      </c>
      <c r="L35">
        <f t="shared" si="1"/>
        <v>0.46600331674958539</v>
      </c>
      <c r="M35">
        <f t="shared" si="2"/>
        <v>0.53399668325041461</v>
      </c>
      <c r="N35">
        <f t="shared" si="3"/>
        <v>44.214925373134335</v>
      </c>
      <c r="O35">
        <f t="shared" si="5"/>
        <v>0.48748539551416026</v>
      </c>
    </row>
    <row r="36" spans="1:15" x14ac:dyDescent="0.25">
      <c r="A36" s="1" t="s">
        <v>10</v>
      </c>
      <c r="B36">
        <v>3</v>
      </c>
      <c r="C36" s="1" t="s">
        <v>6</v>
      </c>
      <c r="D36">
        <v>58</v>
      </c>
      <c r="E36" s="1">
        <v>3.6</v>
      </c>
      <c r="F36" s="1"/>
      <c r="G36" s="1">
        <v>53.5</v>
      </c>
      <c r="H36" s="1">
        <f t="shared" si="4"/>
        <v>49.9</v>
      </c>
      <c r="I36" s="1">
        <v>2.2200000000000002</v>
      </c>
      <c r="J36" s="1">
        <v>5.46</v>
      </c>
      <c r="K36" s="1">
        <v>2.81</v>
      </c>
      <c r="L36">
        <f t="shared" si="1"/>
        <v>0.51465201465201471</v>
      </c>
      <c r="M36">
        <f t="shared" si="2"/>
        <v>0.48534798534798529</v>
      </c>
      <c r="N36">
        <f t="shared" si="3"/>
        <v>24.218864468864464</v>
      </c>
      <c r="O36">
        <f t="shared" si="5"/>
        <v>0.41756662877352524</v>
      </c>
    </row>
    <row r="37" spans="1:15" x14ac:dyDescent="0.25">
      <c r="A37" s="1" t="s">
        <v>3</v>
      </c>
      <c r="B37">
        <v>6</v>
      </c>
      <c r="C37" s="1" t="s">
        <v>4</v>
      </c>
      <c r="D37">
        <v>64.599999999999994</v>
      </c>
      <c r="E37" s="1">
        <v>3.4</v>
      </c>
      <c r="F37" s="1"/>
      <c r="G37" s="1">
        <v>39.5</v>
      </c>
      <c r="H37" s="1">
        <f t="shared" si="4"/>
        <v>36.1</v>
      </c>
      <c r="I37" s="1">
        <v>0.79</v>
      </c>
      <c r="J37" s="1">
        <v>4.2</v>
      </c>
      <c r="K37" s="1">
        <v>1.35</v>
      </c>
      <c r="L37">
        <f t="shared" si="1"/>
        <v>0.32142857142857145</v>
      </c>
      <c r="M37">
        <f t="shared" si="2"/>
        <v>0.6785714285714286</v>
      </c>
      <c r="N37">
        <f t="shared" si="3"/>
        <v>24.496428571428574</v>
      </c>
      <c r="O37">
        <f t="shared" si="5"/>
        <v>0.37920168067226895</v>
      </c>
    </row>
    <row r="38" spans="1:15" x14ac:dyDescent="0.25">
      <c r="A38" s="1" t="s">
        <v>3</v>
      </c>
      <c r="B38">
        <v>6</v>
      </c>
      <c r="C38" s="1" t="s">
        <v>5</v>
      </c>
      <c r="D38">
        <v>48.8</v>
      </c>
      <c r="E38" s="1">
        <v>3.3</v>
      </c>
      <c r="F38" s="1"/>
      <c r="G38" s="1">
        <v>31.1</v>
      </c>
      <c r="H38" s="1">
        <f t="shared" si="4"/>
        <v>27.8</v>
      </c>
      <c r="I38" s="1">
        <v>0.78</v>
      </c>
      <c r="J38" s="1">
        <v>4.45</v>
      </c>
      <c r="K38" s="1">
        <v>1.32</v>
      </c>
      <c r="L38">
        <f t="shared" si="1"/>
        <v>0.29662921348314608</v>
      </c>
      <c r="M38">
        <f t="shared" si="2"/>
        <v>0.70337078651685392</v>
      </c>
      <c r="N38">
        <f t="shared" si="3"/>
        <v>19.553707865168541</v>
      </c>
      <c r="O38">
        <f t="shared" si="5"/>
        <v>0.40069073494197832</v>
      </c>
    </row>
    <row r="39" spans="1:15" x14ac:dyDescent="0.25">
      <c r="A39" s="1" t="s">
        <v>3</v>
      </c>
      <c r="B39">
        <v>6</v>
      </c>
      <c r="C39" s="1" t="s">
        <v>6</v>
      </c>
      <c r="D39">
        <v>75.599999999999994</v>
      </c>
      <c r="E39" s="1">
        <v>3.6</v>
      </c>
      <c r="F39" s="1"/>
      <c r="G39" s="1">
        <v>49.3</v>
      </c>
      <c r="H39" s="1">
        <f t="shared" si="4"/>
        <v>45.699999999999996</v>
      </c>
      <c r="I39" s="1">
        <v>0.94</v>
      </c>
      <c r="J39" s="1">
        <v>4.88</v>
      </c>
      <c r="K39" s="1">
        <v>1.26</v>
      </c>
      <c r="L39">
        <f t="shared" si="1"/>
        <v>0.25819672131147542</v>
      </c>
      <c r="M39">
        <f t="shared" si="2"/>
        <v>0.74180327868852458</v>
      </c>
      <c r="N39">
        <f t="shared" si="3"/>
        <v>33.90040983606557</v>
      </c>
      <c r="O39">
        <f t="shared" si="5"/>
        <v>0.44841811952467692</v>
      </c>
    </row>
    <row r="40" spans="1:15" x14ac:dyDescent="0.25">
      <c r="A40" s="1" t="s">
        <v>7</v>
      </c>
      <c r="B40">
        <v>6</v>
      </c>
      <c r="C40" s="1" t="s">
        <v>4</v>
      </c>
      <c r="D40">
        <v>75.3</v>
      </c>
      <c r="E40" s="1">
        <v>3.6</v>
      </c>
      <c r="F40" s="1"/>
      <c r="G40" s="1">
        <v>74.099999999999994</v>
      </c>
      <c r="H40" s="1">
        <f t="shared" si="4"/>
        <v>70.5</v>
      </c>
      <c r="I40" s="1">
        <v>0.87</v>
      </c>
      <c r="J40" s="1">
        <v>4.71</v>
      </c>
      <c r="K40" s="1">
        <v>1.62</v>
      </c>
      <c r="L40">
        <f t="shared" si="1"/>
        <v>0.3439490445859873</v>
      </c>
      <c r="M40">
        <f t="shared" si="2"/>
        <v>0.6560509554140127</v>
      </c>
      <c r="N40">
        <f t="shared" si="3"/>
        <v>46.251592356687894</v>
      </c>
      <c r="O40">
        <f t="shared" si="5"/>
        <v>0.61423097419240236</v>
      </c>
    </row>
    <row r="41" spans="1:15" x14ac:dyDescent="0.25">
      <c r="A41" s="1" t="s">
        <v>7</v>
      </c>
      <c r="B41">
        <v>6</v>
      </c>
      <c r="C41" s="1" t="s">
        <v>5</v>
      </c>
      <c r="D41">
        <v>78</v>
      </c>
      <c r="E41" s="1">
        <v>3.7</v>
      </c>
      <c r="F41" s="1"/>
      <c r="G41" s="1">
        <v>73.900000000000006</v>
      </c>
      <c r="H41" s="1">
        <f t="shared" si="4"/>
        <v>70.2</v>
      </c>
      <c r="I41" s="1">
        <v>0.95</v>
      </c>
      <c r="J41" s="1">
        <v>4.71</v>
      </c>
      <c r="K41" s="1">
        <v>0.88</v>
      </c>
      <c r="L41">
        <f t="shared" si="1"/>
        <v>0.18683651804670914</v>
      </c>
      <c r="M41">
        <f t="shared" si="2"/>
        <v>0.81316348195329091</v>
      </c>
      <c r="N41">
        <f t="shared" si="3"/>
        <v>57.084076433121027</v>
      </c>
      <c r="O41">
        <f t="shared" si="5"/>
        <v>0.73184713375796184</v>
      </c>
    </row>
    <row r="42" spans="1:15" x14ac:dyDescent="0.25">
      <c r="A42" s="1" t="s">
        <v>7</v>
      </c>
      <c r="B42">
        <v>6</v>
      </c>
      <c r="C42" s="1" t="s">
        <v>6</v>
      </c>
      <c r="D42">
        <v>51.4</v>
      </c>
      <c r="E42" s="1">
        <v>3.6</v>
      </c>
      <c r="F42" s="1"/>
      <c r="G42" s="1">
        <v>52.8</v>
      </c>
      <c r="H42" s="1">
        <f t="shared" si="4"/>
        <v>49.199999999999996</v>
      </c>
      <c r="I42" s="1">
        <v>0.83</v>
      </c>
      <c r="J42" s="1">
        <v>3.99</v>
      </c>
      <c r="K42" s="1">
        <v>0.78</v>
      </c>
      <c r="L42">
        <f t="shared" si="1"/>
        <v>0.19548872180451127</v>
      </c>
      <c r="M42">
        <f t="shared" si="2"/>
        <v>0.80451127819548873</v>
      </c>
      <c r="N42">
        <f t="shared" si="3"/>
        <v>39.581954887218039</v>
      </c>
      <c r="O42">
        <f t="shared" si="5"/>
        <v>0.77007694333109022</v>
      </c>
    </row>
    <row r="43" spans="1:15" x14ac:dyDescent="0.25">
      <c r="A43" s="1" t="s">
        <v>8</v>
      </c>
      <c r="B43">
        <v>6</v>
      </c>
      <c r="C43" s="1" t="s">
        <v>4</v>
      </c>
      <c r="D43">
        <v>63.5</v>
      </c>
      <c r="E43" s="1">
        <v>3.6</v>
      </c>
      <c r="F43" s="1"/>
      <c r="G43" s="1">
        <v>44.2</v>
      </c>
      <c r="H43" s="1">
        <f t="shared" si="4"/>
        <v>40.6</v>
      </c>
      <c r="I43" s="1">
        <v>0.85</v>
      </c>
      <c r="J43" s="1">
        <v>4.26</v>
      </c>
      <c r="K43" s="1">
        <v>1.53</v>
      </c>
      <c r="L43">
        <f t="shared" si="1"/>
        <v>0.35915492957746481</v>
      </c>
      <c r="M43">
        <f t="shared" si="2"/>
        <v>0.64084507042253525</v>
      </c>
      <c r="N43">
        <f t="shared" si="3"/>
        <v>26.018309859154932</v>
      </c>
      <c r="O43">
        <f t="shared" si="5"/>
        <v>0.40973716313629815</v>
      </c>
    </row>
    <row r="44" spans="1:15" x14ac:dyDescent="0.25">
      <c r="A44" s="1" t="s">
        <v>8</v>
      </c>
      <c r="B44">
        <v>6</v>
      </c>
      <c r="C44" s="1" t="s">
        <v>5</v>
      </c>
      <c r="D44">
        <v>33</v>
      </c>
      <c r="E44" s="1">
        <v>3.6</v>
      </c>
      <c r="F44" s="1"/>
      <c r="G44" s="1">
        <v>38.299999999999997</v>
      </c>
      <c r="H44" s="1">
        <f t="shared" si="4"/>
        <v>34.699999999999996</v>
      </c>
      <c r="I44" s="1">
        <v>1.55</v>
      </c>
      <c r="J44" s="1">
        <v>4.59</v>
      </c>
      <c r="K44" s="1">
        <v>1.94</v>
      </c>
      <c r="L44">
        <f t="shared" si="1"/>
        <v>0.42265795206971679</v>
      </c>
      <c r="M44">
        <f t="shared" si="2"/>
        <v>0.57734204793028321</v>
      </c>
      <c r="N44">
        <f t="shared" si="3"/>
        <v>20.033769063180824</v>
      </c>
      <c r="O44">
        <f t="shared" si="5"/>
        <v>0.60708391100547954</v>
      </c>
    </row>
    <row r="45" spans="1:15" x14ac:dyDescent="0.25">
      <c r="A45" s="1" t="s">
        <v>8</v>
      </c>
      <c r="B45">
        <v>6</v>
      </c>
      <c r="C45" s="1" t="s">
        <v>6</v>
      </c>
      <c r="D45">
        <v>78.599999999999994</v>
      </c>
      <c r="E45" s="1">
        <v>3.6</v>
      </c>
      <c r="F45" s="1"/>
      <c r="G45" s="1">
        <v>52.8</v>
      </c>
      <c r="H45" s="1">
        <f t="shared" si="4"/>
        <v>49.199999999999996</v>
      </c>
      <c r="I45" s="1">
        <v>1.87</v>
      </c>
      <c r="J45" s="1">
        <v>4.7300000000000004</v>
      </c>
      <c r="K45" s="1">
        <v>2.12</v>
      </c>
      <c r="L45">
        <f t="shared" si="1"/>
        <v>0.44820295983086678</v>
      </c>
      <c r="M45">
        <f t="shared" si="2"/>
        <v>0.55179704016913322</v>
      </c>
      <c r="N45">
        <f t="shared" si="3"/>
        <v>27.148414376321352</v>
      </c>
      <c r="O45">
        <f t="shared" si="5"/>
        <v>0.3453996739989994</v>
      </c>
    </row>
    <row r="46" spans="1:15" x14ac:dyDescent="0.25">
      <c r="A46" s="1" t="s">
        <v>9</v>
      </c>
      <c r="B46">
        <v>6</v>
      </c>
      <c r="C46" s="1" t="s">
        <v>4</v>
      </c>
      <c r="D46">
        <v>26.5</v>
      </c>
      <c r="E46" s="1">
        <v>3.5</v>
      </c>
      <c r="F46" s="1"/>
      <c r="G46" s="1">
        <v>30.2</v>
      </c>
      <c r="H46" s="1">
        <f t="shared" si="4"/>
        <v>26.7</v>
      </c>
      <c r="I46" s="1">
        <v>1.04</v>
      </c>
      <c r="J46" s="1">
        <v>4.2300000000000004</v>
      </c>
      <c r="K46" s="1">
        <v>1.5</v>
      </c>
      <c r="L46">
        <f t="shared" si="1"/>
        <v>0.35460992907801414</v>
      </c>
      <c r="M46">
        <f t="shared" si="2"/>
        <v>0.64539007092198586</v>
      </c>
      <c r="N46">
        <f t="shared" si="3"/>
        <v>17.231914893617024</v>
      </c>
      <c r="O46">
        <f t="shared" si="5"/>
        <v>0.65026093938177443</v>
      </c>
    </row>
    <row r="47" spans="1:15" x14ac:dyDescent="0.25">
      <c r="A47" s="1" t="s">
        <v>9</v>
      </c>
      <c r="B47">
        <v>6</v>
      </c>
      <c r="C47" s="1" t="s">
        <v>5</v>
      </c>
      <c r="D47">
        <v>27</v>
      </c>
      <c r="E47" s="1">
        <v>3.4</v>
      </c>
      <c r="F47" s="1"/>
      <c r="G47" s="1">
        <v>29.8</v>
      </c>
      <c r="H47" s="1">
        <f t="shared" si="4"/>
        <v>26.400000000000002</v>
      </c>
      <c r="I47" s="1">
        <v>0.76</v>
      </c>
      <c r="J47" s="1">
        <v>4.0199999999999996</v>
      </c>
      <c r="K47" s="1">
        <v>1.1000000000000001</v>
      </c>
      <c r="L47">
        <f t="shared" si="1"/>
        <v>0.27363184079601993</v>
      </c>
      <c r="M47">
        <f t="shared" si="2"/>
        <v>0.72636815920398012</v>
      </c>
      <c r="N47">
        <f t="shared" si="3"/>
        <v>19.176119402985076</v>
      </c>
      <c r="O47">
        <f t="shared" si="5"/>
        <v>0.71022664455500284</v>
      </c>
    </row>
    <row r="48" spans="1:15" x14ac:dyDescent="0.25">
      <c r="A48" s="1" t="s">
        <v>9</v>
      </c>
      <c r="B48">
        <v>6</v>
      </c>
      <c r="C48" s="1" t="s">
        <v>6</v>
      </c>
      <c r="D48">
        <v>52.9</v>
      </c>
      <c r="E48" s="1">
        <v>3.4</v>
      </c>
      <c r="F48" s="1"/>
      <c r="G48" s="1">
        <v>32.4</v>
      </c>
      <c r="H48" s="1">
        <f t="shared" si="4"/>
        <v>29</v>
      </c>
      <c r="I48" s="1">
        <v>0.82</v>
      </c>
      <c r="J48" s="1">
        <v>3.81</v>
      </c>
      <c r="K48" s="1">
        <v>1.64</v>
      </c>
      <c r="L48">
        <f t="shared" si="1"/>
        <v>0.43044619422572178</v>
      </c>
      <c r="M48">
        <f t="shared" si="2"/>
        <v>0.56955380577427817</v>
      </c>
      <c r="N48">
        <f t="shared" si="3"/>
        <v>16.517060367454068</v>
      </c>
      <c r="O48">
        <f t="shared" si="5"/>
        <v>0.31223176498022814</v>
      </c>
    </row>
    <row r="49" spans="1:15" x14ac:dyDescent="0.25">
      <c r="A49" s="1" t="s">
        <v>10</v>
      </c>
      <c r="B49">
        <v>6</v>
      </c>
      <c r="C49" s="1" t="s">
        <v>4</v>
      </c>
      <c r="D49">
        <v>71.8</v>
      </c>
      <c r="E49" s="1">
        <v>3.4</v>
      </c>
      <c r="F49" s="1"/>
      <c r="G49" s="1">
        <v>79.7</v>
      </c>
      <c r="H49" s="1">
        <f t="shared" si="4"/>
        <v>76.3</v>
      </c>
      <c r="I49" s="1">
        <v>1.01</v>
      </c>
      <c r="J49" s="1">
        <v>5.01</v>
      </c>
      <c r="K49" s="1">
        <v>1.37</v>
      </c>
      <c r="L49">
        <f t="shared" si="1"/>
        <v>0.27345309381237526</v>
      </c>
      <c r="M49">
        <f t="shared" si="2"/>
        <v>0.72654690618762474</v>
      </c>
      <c r="N49">
        <f t="shared" si="3"/>
        <v>55.435528942115766</v>
      </c>
      <c r="O49">
        <f t="shared" si="5"/>
        <v>0.77208257579548423</v>
      </c>
    </row>
    <row r="50" spans="1:15" x14ac:dyDescent="0.25">
      <c r="A50" s="1" t="s">
        <v>10</v>
      </c>
      <c r="B50">
        <v>6</v>
      </c>
      <c r="C50" s="1" t="s">
        <v>5</v>
      </c>
      <c r="D50">
        <v>49.3</v>
      </c>
      <c r="E50" s="1">
        <v>3.4</v>
      </c>
      <c r="F50" s="1"/>
      <c r="G50" s="1">
        <v>61.8</v>
      </c>
      <c r="H50" s="1">
        <f t="shared" si="4"/>
        <v>58.4</v>
      </c>
      <c r="I50" s="1">
        <v>0.1</v>
      </c>
      <c r="J50" s="1">
        <v>4.0199999999999996</v>
      </c>
      <c r="K50" s="1">
        <v>1.31</v>
      </c>
      <c r="L50">
        <f t="shared" si="1"/>
        <v>0.32587064676616923</v>
      </c>
      <c r="M50">
        <f t="shared" si="2"/>
        <v>0.67412935323383083</v>
      </c>
      <c r="N50">
        <f t="shared" si="3"/>
        <v>39.36915422885572</v>
      </c>
      <c r="O50">
        <f t="shared" si="5"/>
        <v>0.79856296610255018</v>
      </c>
    </row>
    <row r="51" spans="1:15" x14ac:dyDescent="0.25">
      <c r="A51" s="1" t="s">
        <v>10</v>
      </c>
      <c r="B51">
        <v>6</v>
      </c>
      <c r="C51" s="1" t="s">
        <v>6</v>
      </c>
      <c r="D51">
        <v>114.9</v>
      </c>
      <c r="E51" s="1">
        <v>3.3</v>
      </c>
      <c r="F51" s="1"/>
      <c r="G51" s="1">
        <v>132.5</v>
      </c>
      <c r="H51" s="1">
        <f t="shared" si="4"/>
        <v>129.19999999999999</v>
      </c>
      <c r="I51" s="1">
        <v>0.76</v>
      </c>
      <c r="J51" s="1">
        <v>4.25</v>
      </c>
      <c r="K51" s="1">
        <v>1.27</v>
      </c>
      <c r="L51">
        <f t="shared" si="1"/>
        <v>0.29882352941176471</v>
      </c>
      <c r="M51">
        <f t="shared" si="2"/>
        <v>0.70117647058823529</v>
      </c>
      <c r="N51">
        <f t="shared" si="3"/>
        <v>90.591999999999985</v>
      </c>
      <c r="O51">
        <f t="shared" si="5"/>
        <v>0.78844212358572652</v>
      </c>
    </row>
    <row r="52" spans="1:15" x14ac:dyDescent="0.25">
      <c r="A52" s="1" t="s">
        <v>3</v>
      </c>
      <c r="B52">
        <v>12</v>
      </c>
      <c r="C52" s="1" t="s">
        <v>4</v>
      </c>
      <c r="D52">
        <v>56.7</v>
      </c>
      <c r="E52" s="1">
        <v>3.6</v>
      </c>
      <c r="F52" s="1"/>
      <c r="G52" s="1">
        <v>29.5</v>
      </c>
      <c r="H52" s="1">
        <f t="shared" si="4"/>
        <v>25.9</v>
      </c>
      <c r="I52" s="1">
        <v>1.6</v>
      </c>
      <c r="J52" s="1">
        <v>4.05</v>
      </c>
      <c r="K52" s="1">
        <v>1.81</v>
      </c>
      <c r="L52">
        <f t="shared" si="1"/>
        <v>0.44691358024691363</v>
      </c>
      <c r="M52">
        <f t="shared" si="2"/>
        <v>0.55308641975308637</v>
      </c>
      <c r="N52">
        <f t="shared" si="3"/>
        <v>14.324938271604935</v>
      </c>
      <c r="O52">
        <f t="shared" si="5"/>
        <v>0.25264441396128634</v>
      </c>
    </row>
    <row r="53" spans="1:15" x14ac:dyDescent="0.25">
      <c r="A53" s="1" t="s">
        <v>3</v>
      </c>
      <c r="B53">
        <v>12</v>
      </c>
      <c r="C53" s="1" t="s">
        <v>5</v>
      </c>
      <c r="D53">
        <v>95.5</v>
      </c>
      <c r="E53" s="1">
        <v>3.6</v>
      </c>
      <c r="F53" s="1"/>
      <c r="G53" s="1">
        <v>51.1</v>
      </c>
      <c r="H53" s="1">
        <f t="shared" si="4"/>
        <v>47.5</v>
      </c>
      <c r="I53" s="1">
        <v>1.53</v>
      </c>
      <c r="J53" s="1">
        <v>4.12</v>
      </c>
      <c r="K53" s="1">
        <v>1.99</v>
      </c>
      <c r="L53">
        <f t="shared" si="1"/>
        <v>0.48300970873786409</v>
      </c>
      <c r="M53">
        <f t="shared" si="2"/>
        <v>0.51699029126213591</v>
      </c>
      <c r="N53">
        <f t="shared" si="3"/>
        <v>24.557038834951456</v>
      </c>
      <c r="O53">
        <f t="shared" si="5"/>
        <v>0.25714176790525084</v>
      </c>
    </row>
    <row r="54" spans="1:15" x14ac:dyDescent="0.25">
      <c r="A54" s="1" t="s">
        <v>3</v>
      </c>
      <c r="B54">
        <v>12</v>
      </c>
      <c r="C54" s="1" t="s">
        <v>6</v>
      </c>
      <c r="D54">
        <v>93.3</v>
      </c>
      <c r="E54" s="1">
        <v>3.8</v>
      </c>
      <c r="F54" s="1"/>
      <c r="G54" s="1">
        <v>34.5</v>
      </c>
      <c r="H54" s="1">
        <f t="shared" si="4"/>
        <v>30.7</v>
      </c>
      <c r="I54" s="1">
        <v>1.57</v>
      </c>
      <c r="J54" s="1">
        <v>4.04</v>
      </c>
      <c r="K54" s="1">
        <v>1.51</v>
      </c>
      <c r="L54">
        <f t="shared" si="1"/>
        <v>0.37376237623762376</v>
      </c>
      <c r="M54">
        <f t="shared" si="2"/>
        <v>0.62623762376237624</v>
      </c>
      <c r="N54">
        <f t="shared" si="3"/>
        <v>19.22549504950495</v>
      </c>
      <c r="O54">
        <f t="shared" si="5"/>
        <v>0.20606104018762006</v>
      </c>
    </row>
    <row r="55" spans="1:15" x14ac:dyDescent="0.25">
      <c r="A55" s="1" t="s">
        <v>7</v>
      </c>
      <c r="B55">
        <v>12</v>
      </c>
      <c r="C55" s="1" t="s">
        <v>4</v>
      </c>
      <c r="D55">
        <v>71.900000000000006</v>
      </c>
      <c r="E55" s="1">
        <v>3.6</v>
      </c>
      <c r="F55" s="1"/>
      <c r="G55" s="1">
        <v>56.3</v>
      </c>
      <c r="H55" s="1">
        <f t="shared" si="4"/>
        <v>52.699999999999996</v>
      </c>
      <c r="I55" s="1">
        <v>1.65</v>
      </c>
      <c r="J55" s="1">
        <v>4.12</v>
      </c>
      <c r="K55" s="1">
        <v>1.83</v>
      </c>
      <c r="L55">
        <f t="shared" si="1"/>
        <v>0.44417475728155342</v>
      </c>
      <c r="M55">
        <f t="shared" si="2"/>
        <v>0.55582524271844658</v>
      </c>
      <c r="N55">
        <f t="shared" si="3"/>
        <v>29.291990291262131</v>
      </c>
      <c r="O55">
        <f t="shared" si="5"/>
        <v>0.40739903047652476</v>
      </c>
    </row>
    <row r="56" spans="1:15" x14ac:dyDescent="0.25">
      <c r="A56" s="1" t="s">
        <v>7</v>
      </c>
      <c r="B56">
        <v>12</v>
      </c>
      <c r="C56" s="1" t="s">
        <v>5</v>
      </c>
      <c r="D56">
        <v>63.2</v>
      </c>
      <c r="E56" s="1">
        <v>3.7</v>
      </c>
      <c r="F56" s="1"/>
      <c r="G56" s="1">
        <v>48.8</v>
      </c>
      <c r="H56" s="1">
        <f t="shared" si="4"/>
        <v>45.099999999999994</v>
      </c>
      <c r="I56" s="1">
        <v>1.57</v>
      </c>
      <c r="J56" s="1">
        <v>4.09</v>
      </c>
      <c r="K56" s="1">
        <v>1.69</v>
      </c>
      <c r="L56">
        <f t="shared" si="1"/>
        <v>0.41320293398533009</v>
      </c>
      <c r="M56">
        <f t="shared" si="2"/>
        <v>0.58679706601466997</v>
      </c>
      <c r="N56">
        <f t="shared" si="3"/>
        <v>26.464547677261614</v>
      </c>
      <c r="O56">
        <f t="shared" si="5"/>
        <v>0.41874284299464576</v>
      </c>
    </row>
    <row r="57" spans="1:15" x14ac:dyDescent="0.25">
      <c r="A57" s="1" t="s">
        <v>7</v>
      </c>
      <c r="B57">
        <v>12</v>
      </c>
      <c r="C57" s="1" t="s">
        <v>6</v>
      </c>
      <c r="D57">
        <v>203.6</v>
      </c>
      <c r="E57" s="1">
        <v>3.6</v>
      </c>
      <c r="F57" s="1"/>
      <c r="G57" s="1">
        <v>151.9</v>
      </c>
      <c r="H57" s="1">
        <f t="shared" si="4"/>
        <v>148.30000000000001</v>
      </c>
      <c r="I57" s="1">
        <v>1.6</v>
      </c>
      <c r="J57" s="1">
        <v>4.09</v>
      </c>
      <c r="K57" s="1">
        <v>1.61</v>
      </c>
      <c r="L57">
        <f t="shared" si="1"/>
        <v>0.39364303178484111</v>
      </c>
      <c r="M57">
        <f t="shared" si="2"/>
        <v>0.60635696821515883</v>
      </c>
      <c r="N57">
        <f t="shared" si="3"/>
        <v>89.922738386308055</v>
      </c>
      <c r="O57">
        <f t="shared" si="5"/>
        <v>0.44166374453000029</v>
      </c>
    </row>
    <row r="58" spans="1:15" x14ac:dyDescent="0.25">
      <c r="A58" s="1" t="s">
        <v>8</v>
      </c>
      <c r="B58">
        <v>12</v>
      </c>
      <c r="C58" s="1" t="s">
        <v>4</v>
      </c>
      <c r="D58">
        <v>48.6</v>
      </c>
      <c r="E58" s="1">
        <v>3.6</v>
      </c>
      <c r="F58" s="1"/>
      <c r="G58" s="1">
        <v>46.3</v>
      </c>
      <c r="H58" s="1">
        <f t="shared" si="4"/>
        <v>42.699999999999996</v>
      </c>
      <c r="I58" s="1">
        <v>1.67</v>
      </c>
      <c r="J58" s="1">
        <v>4.5199999999999996</v>
      </c>
      <c r="K58" s="1">
        <v>1.98</v>
      </c>
      <c r="L58">
        <f t="shared" si="1"/>
        <v>0.43805309734513276</v>
      </c>
      <c r="M58">
        <f t="shared" si="2"/>
        <v>0.56194690265486724</v>
      </c>
      <c r="N58">
        <f t="shared" si="3"/>
        <v>23.995132743362827</v>
      </c>
      <c r="O58">
        <f t="shared" si="5"/>
        <v>0.4937270111803051</v>
      </c>
    </row>
    <row r="59" spans="1:15" x14ac:dyDescent="0.25">
      <c r="A59" s="1" t="s">
        <v>8</v>
      </c>
      <c r="B59">
        <v>12</v>
      </c>
      <c r="C59" s="1" t="s">
        <v>5</v>
      </c>
      <c r="D59">
        <v>29.5</v>
      </c>
      <c r="E59" s="1">
        <v>3.6</v>
      </c>
      <c r="F59" s="1"/>
      <c r="G59" s="1">
        <v>52.4</v>
      </c>
      <c r="H59" s="1">
        <f t="shared" si="4"/>
        <v>48.8</v>
      </c>
      <c r="I59" s="1">
        <v>1.64</v>
      </c>
      <c r="J59" s="1">
        <v>4.29</v>
      </c>
      <c r="K59" s="1">
        <v>1.58</v>
      </c>
      <c r="L59">
        <f t="shared" si="1"/>
        <v>0.36829836829836832</v>
      </c>
      <c r="M59">
        <f t="shared" si="2"/>
        <v>0.63170163170163174</v>
      </c>
      <c r="N59">
        <f t="shared" si="3"/>
        <v>30.827039627039628</v>
      </c>
      <c r="O59">
        <f t="shared" si="5"/>
        <v>1.0449843941369366</v>
      </c>
    </row>
    <row r="60" spans="1:15" x14ac:dyDescent="0.25">
      <c r="A60" s="1" t="s">
        <v>8</v>
      </c>
      <c r="B60">
        <v>12</v>
      </c>
      <c r="C60" s="1" t="s">
        <v>6</v>
      </c>
      <c r="D60">
        <v>56.1</v>
      </c>
      <c r="E60" s="1">
        <v>3.6</v>
      </c>
      <c r="F60" s="1"/>
      <c r="G60" s="1">
        <v>51.5</v>
      </c>
      <c r="H60" s="1">
        <f t="shared" si="4"/>
        <v>47.9</v>
      </c>
      <c r="I60" s="1">
        <v>1.58</v>
      </c>
      <c r="J60" s="1">
        <v>4.25</v>
      </c>
      <c r="K60" s="1">
        <v>1.53</v>
      </c>
      <c r="L60">
        <f t="shared" si="1"/>
        <v>0.36</v>
      </c>
      <c r="M60">
        <f t="shared" si="2"/>
        <v>0.64</v>
      </c>
      <c r="N60">
        <f t="shared" si="3"/>
        <v>30.655999999999999</v>
      </c>
      <c r="O60">
        <f t="shared" si="5"/>
        <v>0.5464527629233511</v>
      </c>
    </row>
    <row r="61" spans="1:15" x14ac:dyDescent="0.25">
      <c r="A61" s="1" t="s">
        <v>9</v>
      </c>
      <c r="B61">
        <v>12</v>
      </c>
      <c r="C61" s="1" t="s">
        <v>4</v>
      </c>
      <c r="D61">
        <v>83.2</v>
      </c>
      <c r="E61" s="1">
        <v>3.6</v>
      </c>
      <c r="F61" s="1"/>
      <c r="G61" s="1">
        <v>50.6</v>
      </c>
      <c r="H61" s="1">
        <f t="shared" si="4"/>
        <v>47</v>
      </c>
      <c r="I61" s="1">
        <v>1.58</v>
      </c>
      <c r="J61" s="1">
        <v>4.07</v>
      </c>
      <c r="K61" s="1">
        <v>1.94</v>
      </c>
      <c r="L61">
        <f t="shared" si="1"/>
        <v>0.4766584766584766</v>
      </c>
      <c r="M61">
        <f t="shared" si="2"/>
        <v>0.5233415233415234</v>
      </c>
      <c r="N61">
        <f t="shared" si="3"/>
        <v>24.5970515970516</v>
      </c>
      <c r="O61">
        <f t="shared" si="5"/>
        <v>0.29563763938763943</v>
      </c>
    </row>
    <row r="62" spans="1:15" x14ac:dyDescent="0.25">
      <c r="A62" s="1" t="s">
        <v>9</v>
      </c>
      <c r="B62">
        <v>12</v>
      </c>
      <c r="C62" s="1" t="s">
        <v>5</v>
      </c>
      <c r="D62">
        <v>51.3</v>
      </c>
      <c r="E62" s="1">
        <v>3.5</v>
      </c>
      <c r="F62" s="1"/>
      <c r="G62" s="1">
        <v>45.4</v>
      </c>
      <c r="H62" s="1">
        <f t="shared" si="4"/>
        <v>41.9</v>
      </c>
      <c r="I62" s="1">
        <v>1.53</v>
      </c>
      <c r="J62" s="1">
        <v>4.0199999999999996</v>
      </c>
      <c r="K62" s="1">
        <v>1.65</v>
      </c>
      <c r="L62">
        <f t="shared" si="1"/>
        <v>0.41044776119402987</v>
      </c>
      <c r="M62">
        <f t="shared" si="2"/>
        <v>0.58955223880597019</v>
      </c>
      <c r="N62">
        <f t="shared" si="3"/>
        <v>24.702238805970151</v>
      </c>
      <c r="O62">
        <f t="shared" si="5"/>
        <v>0.48152512292339478</v>
      </c>
    </row>
    <row r="63" spans="1:15" x14ac:dyDescent="0.25">
      <c r="A63" s="1" t="s">
        <v>9</v>
      </c>
      <c r="B63">
        <v>12</v>
      </c>
      <c r="C63" s="1" t="s">
        <v>6</v>
      </c>
      <c r="D63">
        <v>89.4</v>
      </c>
      <c r="E63" s="1">
        <v>3.6</v>
      </c>
      <c r="F63" s="1"/>
      <c r="G63" s="1">
        <v>51.3</v>
      </c>
      <c r="H63" s="1">
        <f t="shared" si="4"/>
        <v>47.699999999999996</v>
      </c>
      <c r="I63" s="1">
        <v>1.55</v>
      </c>
      <c r="J63" s="1">
        <v>4.2699999999999996</v>
      </c>
      <c r="K63" s="1">
        <v>1.89</v>
      </c>
      <c r="L63">
        <f t="shared" si="1"/>
        <v>0.44262295081967218</v>
      </c>
      <c r="M63">
        <f t="shared" si="2"/>
        <v>0.55737704918032782</v>
      </c>
      <c r="N63">
        <f t="shared" si="3"/>
        <v>26.586885245901634</v>
      </c>
      <c r="O63">
        <f t="shared" si="5"/>
        <v>0.29739245241500706</v>
      </c>
    </row>
    <row r="64" spans="1:15" x14ac:dyDescent="0.25">
      <c r="A64" s="1" t="s">
        <v>10</v>
      </c>
      <c r="B64">
        <v>12</v>
      </c>
      <c r="C64" s="1" t="s">
        <v>4</v>
      </c>
      <c r="D64">
        <v>80.400000000000006</v>
      </c>
      <c r="E64" s="1">
        <v>3.6</v>
      </c>
      <c r="F64" s="1"/>
      <c r="G64" s="1">
        <v>73.900000000000006</v>
      </c>
      <c r="H64" s="1">
        <f t="shared" si="4"/>
        <v>70.300000000000011</v>
      </c>
      <c r="I64" s="1">
        <v>1.64</v>
      </c>
      <c r="J64" s="1">
        <v>4.55</v>
      </c>
      <c r="K64" s="1">
        <v>1.37</v>
      </c>
      <c r="L64">
        <f t="shared" si="1"/>
        <v>0.30109890109890114</v>
      </c>
      <c r="M64">
        <f t="shared" si="2"/>
        <v>0.69890109890109886</v>
      </c>
      <c r="N64">
        <f t="shared" si="3"/>
        <v>49.132747252747258</v>
      </c>
      <c r="O64">
        <f t="shared" si="5"/>
        <v>0.61110382155158272</v>
      </c>
    </row>
    <row r="65" spans="1:15" x14ac:dyDescent="0.25">
      <c r="A65" s="1" t="s">
        <v>10</v>
      </c>
      <c r="B65">
        <v>12</v>
      </c>
      <c r="C65" s="1" t="s">
        <v>5</v>
      </c>
      <c r="D65">
        <v>131.6</v>
      </c>
      <c r="E65" s="1">
        <v>3.7</v>
      </c>
      <c r="F65" s="1"/>
      <c r="G65" s="1">
        <v>83.6</v>
      </c>
      <c r="H65" s="1">
        <f t="shared" si="4"/>
        <v>79.899999999999991</v>
      </c>
      <c r="I65" s="1">
        <v>1.67</v>
      </c>
      <c r="J65" s="1">
        <v>4.0599999999999996</v>
      </c>
      <c r="K65" s="1">
        <v>1.06</v>
      </c>
      <c r="L65">
        <f t="shared" si="1"/>
        <v>0.26108374384236455</v>
      </c>
      <c r="M65">
        <f t="shared" si="2"/>
        <v>0.73891625615763545</v>
      </c>
      <c r="N65">
        <f t="shared" si="3"/>
        <v>59.039408866995068</v>
      </c>
      <c r="O65">
        <f t="shared" si="5"/>
        <v>0.44862772695285008</v>
      </c>
    </row>
    <row r="66" spans="1:15" x14ac:dyDescent="0.25">
      <c r="A66" s="1" t="s">
        <v>10</v>
      </c>
      <c r="B66">
        <v>12</v>
      </c>
      <c r="C66" s="1" t="s">
        <v>6</v>
      </c>
      <c r="D66">
        <v>123.2</v>
      </c>
      <c r="E66" s="1">
        <v>3.6</v>
      </c>
      <c r="F66" s="1"/>
      <c r="G66" s="1">
        <v>124.2</v>
      </c>
      <c r="H66" s="1">
        <f t="shared" si="4"/>
        <v>120.60000000000001</v>
      </c>
      <c r="I66" s="1">
        <v>1.61</v>
      </c>
      <c r="J66" s="1">
        <v>4.4400000000000004</v>
      </c>
      <c r="K66" s="1">
        <v>1.88</v>
      </c>
      <c r="L66">
        <f t="shared" si="1"/>
        <v>0.42342342342342337</v>
      </c>
      <c r="M66">
        <f t="shared" si="2"/>
        <v>0.57657657657657668</v>
      </c>
      <c r="N66">
        <f t="shared" si="3"/>
        <v>69.53513513513515</v>
      </c>
      <c r="O66">
        <f t="shared" si="5"/>
        <v>0.56440856440856446</v>
      </c>
    </row>
    <row r="67" spans="1:15" x14ac:dyDescent="0.25">
      <c r="A67" s="1" t="s">
        <v>3</v>
      </c>
      <c r="B67">
        <v>24</v>
      </c>
      <c r="C67" s="1" t="s">
        <v>4</v>
      </c>
      <c r="D67">
        <v>157.69999999999999</v>
      </c>
      <c r="E67" s="1">
        <v>3.7</v>
      </c>
      <c r="F67" s="1"/>
      <c r="G67" s="1">
        <v>57</v>
      </c>
      <c r="H67" s="1">
        <f t="shared" si="4"/>
        <v>53.3</v>
      </c>
      <c r="I67" s="1">
        <v>1.59</v>
      </c>
      <c r="J67" s="1">
        <v>3.4</v>
      </c>
      <c r="K67" s="1">
        <v>0.626</v>
      </c>
      <c r="L67">
        <f t="shared" ref="L67:L81" si="6">K67/J67</f>
        <v>0.18411764705882352</v>
      </c>
      <c r="M67">
        <f t="shared" ref="M67:M81" si="7">1-L67</f>
        <v>0.8158823529411765</v>
      </c>
      <c r="N67">
        <f t="shared" ref="N67:N81" si="8">M67*H67</f>
        <v>43.486529411764707</v>
      </c>
      <c r="O67">
        <f t="shared" si="5"/>
        <v>0.27575478384124735</v>
      </c>
    </row>
    <row r="68" spans="1:15" x14ac:dyDescent="0.25">
      <c r="A68" s="1" t="s">
        <v>3</v>
      </c>
      <c r="B68">
        <v>24</v>
      </c>
      <c r="C68" s="1" t="s">
        <v>5</v>
      </c>
      <c r="D68">
        <v>151.80000000000001</v>
      </c>
      <c r="E68" s="1">
        <v>3.7</v>
      </c>
      <c r="F68" s="1"/>
      <c r="G68" s="1">
        <v>92.1</v>
      </c>
      <c r="H68" s="1">
        <f t="shared" si="4"/>
        <v>88.399999999999991</v>
      </c>
      <c r="I68" s="1">
        <v>1.61</v>
      </c>
      <c r="J68" s="1">
        <v>4.59</v>
      </c>
      <c r="K68" s="1">
        <v>0.96299999999999997</v>
      </c>
      <c r="L68">
        <f t="shared" si="6"/>
        <v>0.20980392156862746</v>
      </c>
      <c r="M68">
        <f t="shared" si="7"/>
        <v>0.79019607843137252</v>
      </c>
      <c r="N68">
        <f t="shared" si="8"/>
        <v>69.853333333333325</v>
      </c>
      <c r="O68">
        <f t="shared" si="5"/>
        <v>0.46016688625384267</v>
      </c>
    </row>
    <row r="69" spans="1:15" x14ac:dyDescent="0.25">
      <c r="A69" s="1" t="s">
        <v>3</v>
      </c>
      <c r="B69">
        <v>24</v>
      </c>
      <c r="C69" s="1" t="s">
        <v>6</v>
      </c>
      <c r="D69">
        <v>128.6</v>
      </c>
      <c r="E69" s="1">
        <v>3.7</v>
      </c>
      <c r="F69" s="1"/>
      <c r="G69" s="1">
        <v>74.400000000000006</v>
      </c>
      <c r="H69" s="1">
        <f t="shared" si="4"/>
        <v>70.7</v>
      </c>
      <c r="I69" s="1">
        <v>1.64</v>
      </c>
      <c r="J69" s="1">
        <v>4.42</v>
      </c>
      <c r="K69" s="1">
        <v>0.84899999999999998</v>
      </c>
      <c r="L69">
        <f t="shared" si="6"/>
        <v>0.19208144796380092</v>
      </c>
      <c r="M69">
        <f t="shared" si="7"/>
        <v>0.80791855203619911</v>
      </c>
      <c r="N69">
        <f t="shared" si="8"/>
        <v>57.119841628959279</v>
      </c>
      <c r="O69">
        <f t="shared" si="5"/>
        <v>0.4441667311738669</v>
      </c>
    </row>
    <row r="70" spans="1:15" x14ac:dyDescent="0.25">
      <c r="A70" s="1" t="s">
        <v>7</v>
      </c>
      <c r="B70">
        <v>24</v>
      </c>
      <c r="C70" s="1" t="s">
        <v>4</v>
      </c>
      <c r="D70">
        <v>48.7</v>
      </c>
      <c r="E70" s="1">
        <v>3.8</v>
      </c>
      <c r="F70" s="1"/>
      <c r="G70" s="1">
        <v>11.7</v>
      </c>
      <c r="H70" s="1">
        <f t="shared" si="4"/>
        <v>7.8999999999999995</v>
      </c>
      <c r="I70" s="1">
        <v>1.42</v>
      </c>
      <c r="J70" s="1">
        <v>3.5</v>
      </c>
      <c r="K70" s="1">
        <v>0.71099999999999997</v>
      </c>
      <c r="L70">
        <f t="shared" si="6"/>
        <v>0.20314285714285713</v>
      </c>
      <c r="M70">
        <f t="shared" si="7"/>
        <v>0.79685714285714293</v>
      </c>
      <c r="N70">
        <f t="shared" si="8"/>
        <v>6.2951714285714289</v>
      </c>
      <c r="O70">
        <f t="shared" si="5"/>
        <v>0.12926430038134351</v>
      </c>
    </row>
    <row r="71" spans="1:15" x14ac:dyDescent="0.25">
      <c r="A71" s="1" t="s">
        <v>7</v>
      </c>
      <c r="B71">
        <v>24</v>
      </c>
      <c r="C71" s="1" t="s">
        <v>5</v>
      </c>
      <c r="D71">
        <v>85.6</v>
      </c>
      <c r="E71" s="1">
        <v>3.7</v>
      </c>
      <c r="F71" s="1"/>
      <c r="G71" s="1">
        <v>169.6</v>
      </c>
      <c r="H71" s="1">
        <f t="shared" ref="H71:H81" si="9">G71-E71</f>
        <v>165.9</v>
      </c>
      <c r="I71" s="1">
        <v>1.47</v>
      </c>
      <c r="J71" s="1">
        <v>3.77</v>
      </c>
      <c r="K71" s="1">
        <v>0.875</v>
      </c>
      <c r="L71">
        <f t="shared" si="6"/>
        <v>0.23209549071618038</v>
      </c>
      <c r="M71">
        <f t="shared" si="7"/>
        <v>0.76790450928381959</v>
      </c>
      <c r="N71">
        <f t="shared" si="8"/>
        <v>127.39535809018568</v>
      </c>
      <c r="O71">
        <f t="shared" si="5"/>
        <v>1.4882635290909543</v>
      </c>
    </row>
    <row r="72" spans="1:15" x14ac:dyDescent="0.25">
      <c r="A72" s="1" t="s">
        <v>7</v>
      </c>
      <c r="B72">
        <v>24</v>
      </c>
      <c r="C72" s="1" t="s">
        <v>6</v>
      </c>
      <c r="D72">
        <v>231.6</v>
      </c>
      <c r="E72" s="1">
        <v>3.7</v>
      </c>
      <c r="F72" s="1"/>
      <c r="G72" s="1">
        <v>37.9</v>
      </c>
      <c r="H72" s="1">
        <f t="shared" si="9"/>
        <v>34.199999999999996</v>
      </c>
      <c r="I72" s="1">
        <v>1.42</v>
      </c>
      <c r="J72" s="1">
        <v>3.6</v>
      </c>
      <c r="K72" s="1">
        <v>0.68300000000000005</v>
      </c>
      <c r="L72">
        <f t="shared" si="6"/>
        <v>0.18972222222222224</v>
      </c>
      <c r="M72">
        <f t="shared" si="7"/>
        <v>0.81027777777777776</v>
      </c>
      <c r="N72">
        <f t="shared" si="8"/>
        <v>27.711499999999997</v>
      </c>
      <c r="O72">
        <f t="shared" ref="O72:O81" si="10">N72/D72</f>
        <v>0.11965241796200345</v>
      </c>
    </row>
    <row r="73" spans="1:15" x14ac:dyDescent="0.25">
      <c r="A73" s="1" t="s">
        <v>8</v>
      </c>
      <c r="B73">
        <v>24</v>
      </c>
      <c r="C73" s="1" t="s">
        <v>4</v>
      </c>
      <c r="D73">
        <v>102.5</v>
      </c>
      <c r="E73" s="1">
        <v>3.7</v>
      </c>
      <c r="F73" s="1"/>
      <c r="G73" s="1">
        <v>99.9</v>
      </c>
      <c r="H73" s="1">
        <f t="shared" si="9"/>
        <v>96.2</v>
      </c>
      <c r="I73" s="1">
        <v>1.53</v>
      </c>
      <c r="J73" s="1">
        <v>3.58</v>
      </c>
      <c r="K73" s="1">
        <v>0.85499999999999998</v>
      </c>
      <c r="L73">
        <f t="shared" si="6"/>
        <v>0.23882681564245808</v>
      </c>
      <c r="M73">
        <f t="shared" si="7"/>
        <v>0.76117318435754189</v>
      </c>
      <c r="N73">
        <f t="shared" si="8"/>
        <v>73.22486033519553</v>
      </c>
      <c r="O73">
        <f t="shared" si="10"/>
        <v>0.71438888131898082</v>
      </c>
    </row>
    <row r="74" spans="1:15" x14ac:dyDescent="0.25">
      <c r="A74" s="1" t="s">
        <v>8</v>
      </c>
      <c r="B74">
        <v>24</v>
      </c>
      <c r="C74" s="1" t="s">
        <v>5</v>
      </c>
      <c r="D74">
        <v>65.099999999999994</v>
      </c>
      <c r="E74" s="1">
        <v>3.7</v>
      </c>
      <c r="F74" s="1"/>
      <c r="G74" s="1">
        <v>63.8</v>
      </c>
      <c r="H74" s="1">
        <f t="shared" si="9"/>
        <v>60.099999999999994</v>
      </c>
      <c r="I74" s="1">
        <v>1.6</v>
      </c>
      <c r="J74" s="1">
        <v>3.73</v>
      </c>
      <c r="K74" s="1">
        <v>0.876</v>
      </c>
      <c r="L74">
        <f t="shared" si="6"/>
        <v>0.23485254691689009</v>
      </c>
      <c r="M74">
        <f t="shared" si="7"/>
        <v>0.76514745308310994</v>
      </c>
      <c r="N74">
        <f t="shared" si="8"/>
        <v>45.9853619302949</v>
      </c>
      <c r="O74">
        <f t="shared" si="10"/>
        <v>0.70638036759285572</v>
      </c>
    </row>
    <row r="75" spans="1:15" x14ac:dyDescent="0.25">
      <c r="A75" s="1" t="s">
        <v>8</v>
      </c>
      <c r="B75">
        <v>24</v>
      </c>
      <c r="C75" s="1" t="s">
        <v>6</v>
      </c>
      <c r="D75">
        <v>91.4</v>
      </c>
      <c r="E75" s="1">
        <v>3.8</v>
      </c>
      <c r="F75" s="1"/>
      <c r="G75" s="1">
        <v>28</v>
      </c>
      <c r="H75" s="1">
        <f t="shared" si="9"/>
        <v>24.2</v>
      </c>
      <c r="I75" s="1">
        <v>1.56</v>
      </c>
      <c r="J75" s="1">
        <v>3.44</v>
      </c>
      <c r="K75" s="1">
        <v>0.76500000000000001</v>
      </c>
      <c r="L75">
        <f t="shared" si="6"/>
        <v>0.22238372093023256</v>
      </c>
      <c r="M75">
        <f t="shared" si="7"/>
        <v>0.77761627906976738</v>
      </c>
      <c r="N75">
        <f t="shared" si="8"/>
        <v>18.818313953488371</v>
      </c>
      <c r="O75">
        <f t="shared" si="10"/>
        <v>0.20588964938171084</v>
      </c>
    </row>
    <row r="76" spans="1:15" x14ac:dyDescent="0.25">
      <c r="A76" s="1" t="s">
        <v>9</v>
      </c>
      <c r="B76">
        <v>24</v>
      </c>
      <c r="C76" s="1" t="s">
        <v>4</v>
      </c>
      <c r="D76">
        <v>64.3</v>
      </c>
      <c r="E76" s="1">
        <v>3.7</v>
      </c>
      <c r="F76" s="1"/>
      <c r="G76" s="1">
        <v>66.2</v>
      </c>
      <c r="H76" s="1">
        <f t="shared" si="9"/>
        <v>62.5</v>
      </c>
      <c r="I76" s="1">
        <v>1.32</v>
      </c>
      <c r="J76" s="1">
        <v>3.7</v>
      </c>
      <c r="K76" s="1">
        <v>0.79400000000000004</v>
      </c>
      <c r="L76">
        <f t="shared" si="6"/>
        <v>0.2145945945945946</v>
      </c>
      <c r="M76">
        <f t="shared" si="7"/>
        <v>0.78540540540540538</v>
      </c>
      <c r="N76">
        <f t="shared" si="8"/>
        <v>49.087837837837839</v>
      </c>
      <c r="O76">
        <f t="shared" si="10"/>
        <v>0.76341893993526966</v>
      </c>
    </row>
    <row r="77" spans="1:15" x14ac:dyDescent="0.25">
      <c r="A77" s="1" t="s">
        <v>9</v>
      </c>
      <c r="B77">
        <v>24</v>
      </c>
      <c r="C77" s="1" t="s">
        <v>5</v>
      </c>
      <c r="D77">
        <v>44.9</v>
      </c>
      <c r="E77" s="1">
        <v>3.6</v>
      </c>
      <c r="F77" s="1"/>
      <c r="G77" s="1">
        <v>42.8</v>
      </c>
      <c r="H77" s="1">
        <f t="shared" si="9"/>
        <v>39.199999999999996</v>
      </c>
      <c r="I77" s="1">
        <v>1.53</v>
      </c>
      <c r="J77" s="1">
        <v>4.0999999999999996</v>
      </c>
      <c r="K77" s="1">
        <v>1.1100000000000001</v>
      </c>
      <c r="L77">
        <f t="shared" si="6"/>
        <v>0.27073170731707324</v>
      </c>
      <c r="M77">
        <f t="shared" si="7"/>
        <v>0.72926829268292681</v>
      </c>
      <c r="N77">
        <f t="shared" si="8"/>
        <v>28.587317073170727</v>
      </c>
      <c r="O77">
        <f t="shared" si="10"/>
        <v>0.63668857623988262</v>
      </c>
    </row>
    <row r="78" spans="1:15" x14ac:dyDescent="0.25">
      <c r="A78" s="1" t="s">
        <v>9</v>
      </c>
      <c r="B78">
        <v>24</v>
      </c>
      <c r="C78" s="1" t="s">
        <v>6</v>
      </c>
      <c r="D78">
        <v>103.5</v>
      </c>
      <c r="E78" s="1">
        <v>3.7</v>
      </c>
      <c r="F78" s="1"/>
      <c r="G78" s="1">
        <v>86.6</v>
      </c>
      <c r="H78" s="1">
        <f t="shared" si="9"/>
        <v>82.899999999999991</v>
      </c>
      <c r="I78" s="1">
        <v>1.33</v>
      </c>
      <c r="J78" s="1">
        <v>4.87</v>
      </c>
      <c r="K78" s="1">
        <v>1.1399999999999999</v>
      </c>
      <c r="L78">
        <f t="shared" si="6"/>
        <v>0.23408624229979463</v>
      </c>
      <c r="M78">
        <f t="shared" si="7"/>
        <v>0.76591375770020531</v>
      </c>
      <c r="N78">
        <f t="shared" si="8"/>
        <v>63.494250513347012</v>
      </c>
      <c r="O78">
        <f t="shared" si="10"/>
        <v>0.61347101945262816</v>
      </c>
    </row>
    <row r="79" spans="1:15" x14ac:dyDescent="0.25">
      <c r="A79" s="1" t="s">
        <v>10</v>
      </c>
      <c r="B79">
        <v>24</v>
      </c>
      <c r="C79" s="1" t="s">
        <v>4</v>
      </c>
      <c r="D79">
        <v>153.30000000000001</v>
      </c>
      <c r="E79" s="1">
        <v>3.7</v>
      </c>
      <c r="F79" s="1"/>
      <c r="G79" s="1">
        <v>129.69999999999999</v>
      </c>
      <c r="H79" s="1">
        <f t="shared" si="9"/>
        <v>125.99999999999999</v>
      </c>
      <c r="I79" s="1">
        <v>1.6</v>
      </c>
      <c r="J79" s="1">
        <v>4.7</v>
      </c>
      <c r="K79" s="1">
        <v>1.08</v>
      </c>
      <c r="L79">
        <f t="shared" si="6"/>
        <v>0.22978723404255319</v>
      </c>
      <c r="M79">
        <f t="shared" si="7"/>
        <v>0.77021276595744681</v>
      </c>
      <c r="N79">
        <f t="shared" si="8"/>
        <v>97.046808510638286</v>
      </c>
      <c r="O79">
        <f t="shared" si="10"/>
        <v>0.63305158845817533</v>
      </c>
    </row>
    <row r="80" spans="1:15" x14ac:dyDescent="0.25">
      <c r="A80" s="1" t="s">
        <v>10</v>
      </c>
      <c r="B80">
        <v>24</v>
      </c>
      <c r="C80" s="1" t="s">
        <v>5</v>
      </c>
      <c r="D80">
        <v>104.5</v>
      </c>
      <c r="E80" s="1">
        <v>3.7</v>
      </c>
      <c r="F80" s="1"/>
      <c r="G80" s="1">
        <v>106.2</v>
      </c>
      <c r="H80" s="1">
        <f t="shared" si="9"/>
        <v>102.5</v>
      </c>
      <c r="I80" s="1">
        <v>1.62</v>
      </c>
      <c r="J80" s="1">
        <v>3.36</v>
      </c>
      <c r="K80" s="1">
        <v>0.52500000000000002</v>
      </c>
      <c r="L80">
        <f t="shared" si="6"/>
        <v>0.15625</v>
      </c>
      <c r="M80">
        <f t="shared" si="7"/>
        <v>0.84375</v>
      </c>
      <c r="N80">
        <f t="shared" si="8"/>
        <v>86.484375</v>
      </c>
      <c r="O80">
        <f t="shared" si="10"/>
        <v>0.82760167464114831</v>
      </c>
    </row>
    <row r="81" spans="1:15" x14ac:dyDescent="0.25">
      <c r="A81" s="1" t="s">
        <v>10</v>
      </c>
      <c r="B81">
        <v>24</v>
      </c>
      <c r="C81" s="1" t="s">
        <v>6</v>
      </c>
      <c r="D81">
        <v>127.4</v>
      </c>
      <c r="E81" s="1">
        <v>3.6</v>
      </c>
      <c r="F81" s="1"/>
      <c r="G81" s="1">
        <v>129.4</v>
      </c>
      <c r="H81" s="1">
        <f t="shared" si="9"/>
        <v>125.80000000000001</v>
      </c>
      <c r="I81" s="1">
        <v>1.49</v>
      </c>
      <c r="J81" s="1">
        <v>3.63</v>
      </c>
      <c r="K81" s="1">
        <v>0.86299999999999999</v>
      </c>
      <c r="L81">
        <f t="shared" si="6"/>
        <v>0.23774104683195593</v>
      </c>
      <c r="M81">
        <f t="shared" si="7"/>
        <v>0.76225895316804404</v>
      </c>
      <c r="N81">
        <f t="shared" si="8"/>
        <v>95.892176308539945</v>
      </c>
      <c r="O81">
        <f t="shared" si="10"/>
        <v>0.75268584229623192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3657B-3D0C-45A2-91AE-FB03F40FBEF6}">
  <dimension ref="A1:I31"/>
  <sheetViews>
    <sheetView tabSelected="1" zoomScale="70" zoomScaleNormal="70" workbookViewId="0">
      <pane ySplit="1" topLeftCell="A11" activePane="bottomLeft" state="frozen"/>
      <selection pane="bottomLeft" activeCell="J26" sqref="J26"/>
    </sheetView>
  </sheetViews>
  <sheetFormatPr defaultRowHeight="15.75" x14ac:dyDescent="0.25"/>
  <cols>
    <col min="1" max="1" width="6" bestFit="1" customWidth="1"/>
    <col min="2" max="2" width="10.125" bestFit="1" customWidth="1"/>
    <col min="3" max="3" width="9.25" bestFit="1" customWidth="1"/>
    <col min="4" max="4" width="11.75" bestFit="1" customWidth="1"/>
    <col min="5" max="5" width="11.625" bestFit="1" customWidth="1"/>
    <col min="6" max="6" width="4.875" bestFit="1" customWidth="1"/>
    <col min="7" max="7" width="5.875" bestFit="1" customWidth="1"/>
    <col min="8" max="8" width="5.375" bestFit="1" customWidth="1"/>
    <col min="9" max="9" width="6.875" bestFit="1" customWidth="1"/>
  </cols>
  <sheetData>
    <row r="1" spans="1:9" x14ac:dyDescent="0.25">
      <c r="A1" t="s">
        <v>0</v>
      </c>
      <c r="B1" t="s">
        <v>36</v>
      </c>
      <c r="C1" t="s">
        <v>41</v>
      </c>
      <c r="D1" t="s">
        <v>42</v>
      </c>
      <c r="E1" t="s">
        <v>43</v>
      </c>
      <c r="F1" t="s">
        <v>37</v>
      </c>
      <c r="G1" t="s">
        <v>38</v>
      </c>
      <c r="H1" t="s">
        <v>39</v>
      </c>
      <c r="I1" t="s">
        <v>40</v>
      </c>
    </row>
    <row r="2" spans="1:9" x14ac:dyDescent="0.25">
      <c r="A2" s="1" t="s">
        <v>3</v>
      </c>
      <c r="B2" s="5">
        <v>43283</v>
      </c>
      <c r="C2">
        <v>132.30000000000001</v>
      </c>
      <c r="D2">
        <v>173</v>
      </c>
      <c r="E2">
        <v>25</v>
      </c>
      <c r="F2">
        <v>5.99</v>
      </c>
      <c r="G2">
        <v>106</v>
      </c>
      <c r="H2">
        <v>24.9</v>
      </c>
      <c r="I2">
        <v>0.26700000000000002</v>
      </c>
    </row>
    <row r="3" spans="1:9" x14ac:dyDescent="0.25">
      <c r="A3" s="1" t="s">
        <v>7</v>
      </c>
      <c r="B3" s="5">
        <v>43283</v>
      </c>
      <c r="C3">
        <v>69</v>
      </c>
      <c r="D3">
        <v>269</v>
      </c>
      <c r="E3">
        <v>72</v>
      </c>
      <c r="F3">
        <v>6.39</v>
      </c>
      <c r="G3">
        <v>119.6</v>
      </c>
      <c r="H3">
        <v>24.6</v>
      </c>
      <c r="I3">
        <v>1.29E-2</v>
      </c>
    </row>
    <row r="4" spans="1:9" x14ac:dyDescent="0.25">
      <c r="A4" s="1" t="s">
        <v>8</v>
      </c>
      <c r="B4" s="5">
        <v>43283</v>
      </c>
      <c r="C4">
        <v>28</v>
      </c>
      <c r="D4">
        <v>194</v>
      </c>
      <c r="E4">
        <v>81</v>
      </c>
      <c r="F4">
        <v>6.3</v>
      </c>
      <c r="G4">
        <v>75.3</v>
      </c>
      <c r="H4">
        <v>24.2</v>
      </c>
      <c r="I4">
        <v>1.325</v>
      </c>
    </row>
    <row r="5" spans="1:9" x14ac:dyDescent="0.25">
      <c r="A5" s="1" t="s">
        <v>9</v>
      </c>
      <c r="B5" s="5">
        <v>43283</v>
      </c>
      <c r="C5">
        <v>8</v>
      </c>
      <c r="D5">
        <v>215</v>
      </c>
      <c r="E5">
        <v>235</v>
      </c>
      <c r="F5">
        <v>5.98</v>
      </c>
      <c r="G5">
        <v>21.9</v>
      </c>
      <c r="H5">
        <v>24.4</v>
      </c>
      <c r="I5">
        <v>0.223</v>
      </c>
    </row>
    <row r="6" spans="1:9" x14ac:dyDescent="0.25">
      <c r="A6" s="1" t="s">
        <v>10</v>
      </c>
      <c r="B6" s="5">
        <v>43283</v>
      </c>
      <c r="C6">
        <v>3.8</v>
      </c>
      <c r="D6">
        <v>163</v>
      </c>
      <c r="E6">
        <v>25</v>
      </c>
      <c r="F6">
        <v>6.19</v>
      </c>
      <c r="G6">
        <v>18.2</v>
      </c>
      <c r="H6">
        <v>24.6</v>
      </c>
      <c r="I6">
        <v>0.92800000000000005</v>
      </c>
    </row>
    <row r="7" spans="1:9" x14ac:dyDescent="0.25">
      <c r="A7" s="1" t="s">
        <v>3</v>
      </c>
      <c r="B7" s="5">
        <v>43313</v>
      </c>
      <c r="C7">
        <v>90</v>
      </c>
      <c r="D7">
        <v>194</v>
      </c>
      <c r="E7">
        <v>67</v>
      </c>
      <c r="F7">
        <v>6.21</v>
      </c>
      <c r="G7">
        <v>264</v>
      </c>
      <c r="H7">
        <v>25</v>
      </c>
      <c r="I7">
        <v>0.26700000000000002</v>
      </c>
    </row>
    <row r="8" spans="1:9" x14ac:dyDescent="0.25">
      <c r="A8" s="1" t="s">
        <v>7</v>
      </c>
      <c r="B8" s="5">
        <v>43313</v>
      </c>
      <c r="C8">
        <v>42.3</v>
      </c>
      <c r="D8">
        <v>430</v>
      </c>
      <c r="E8">
        <v>149</v>
      </c>
      <c r="F8">
        <v>6.4</v>
      </c>
      <c r="G8">
        <v>106.2</v>
      </c>
      <c r="H8">
        <v>24.8</v>
      </c>
      <c r="I8">
        <v>1.55E-2</v>
      </c>
    </row>
    <row r="9" spans="1:9" x14ac:dyDescent="0.25">
      <c r="A9" s="1" t="s">
        <v>8</v>
      </c>
      <c r="B9" s="5">
        <v>43313</v>
      </c>
      <c r="C9">
        <v>16</v>
      </c>
      <c r="D9">
        <v>296</v>
      </c>
      <c r="E9">
        <v>52</v>
      </c>
      <c r="F9">
        <v>6.13</v>
      </c>
      <c r="G9">
        <v>69.8</v>
      </c>
      <c r="H9">
        <v>25.3</v>
      </c>
      <c r="I9">
        <v>1.583</v>
      </c>
    </row>
    <row r="10" spans="1:9" x14ac:dyDescent="0.25">
      <c r="A10" s="1" t="s">
        <v>9</v>
      </c>
      <c r="B10" s="5">
        <v>43313</v>
      </c>
      <c r="C10">
        <v>2.5</v>
      </c>
      <c r="D10">
        <v>797</v>
      </c>
      <c r="E10">
        <v>284</v>
      </c>
      <c r="F10">
        <v>5.88</v>
      </c>
      <c r="G10">
        <v>22.3</v>
      </c>
      <c r="H10">
        <v>24.7</v>
      </c>
      <c r="I10">
        <v>1.109</v>
      </c>
    </row>
    <row r="11" spans="1:9" x14ac:dyDescent="0.25">
      <c r="A11" s="1" t="s">
        <v>10</v>
      </c>
      <c r="B11" s="5">
        <v>43313</v>
      </c>
      <c r="C11">
        <v>6.7</v>
      </c>
      <c r="D11">
        <v>148</v>
      </c>
      <c r="E11">
        <v>75</v>
      </c>
      <c r="F11">
        <v>6.05</v>
      </c>
      <c r="G11">
        <v>17.3</v>
      </c>
      <c r="H11">
        <v>24.9</v>
      </c>
      <c r="I11">
        <v>2.2589999999999999</v>
      </c>
    </row>
    <row r="12" spans="1:9" x14ac:dyDescent="0.25">
      <c r="A12" s="1" t="s">
        <v>3</v>
      </c>
      <c r="B12" s="5">
        <v>43374</v>
      </c>
      <c r="C12">
        <v>131.80000000000001</v>
      </c>
      <c r="D12">
        <v>256</v>
      </c>
      <c r="E12">
        <v>42</v>
      </c>
      <c r="F12">
        <v>6.42</v>
      </c>
      <c r="G12">
        <v>266</v>
      </c>
      <c r="H12">
        <v>24.9</v>
      </c>
      <c r="I12">
        <v>0.20499999999999999</v>
      </c>
    </row>
    <row r="13" spans="1:9" x14ac:dyDescent="0.25">
      <c r="A13" s="1" t="s">
        <v>7</v>
      </c>
      <c r="B13" s="5">
        <v>43374</v>
      </c>
      <c r="C13">
        <v>64.099999999999994</v>
      </c>
      <c r="D13">
        <v>269</v>
      </c>
      <c r="E13">
        <v>24</v>
      </c>
      <c r="F13">
        <v>6.61</v>
      </c>
      <c r="G13">
        <v>160</v>
      </c>
      <c r="H13">
        <v>24.9</v>
      </c>
      <c r="I13">
        <v>1.1900000000000001E-2</v>
      </c>
    </row>
    <row r="14" spans="1:9" x14ac:dyDescent="0.25">
      <c r="A14" s="1" t="s">
        <v>8</v>
      </c>
      <c r="B14" s="5">
        <v>43374</v>
      </c>
      <c r="C14">
        <v>37.299999999999997</v>
      </c>
      <c r="D14">
        <v>166</v>
      </c>
      <c r="E14">
        <v>30</v>
      </c>
      <c r="F14">
        <v>6.63</v>
      </c>
      <c r="G14">
        <v>119.8</v>
      </c>
      <c r="H14">
        <v>22.3</v>
      </c>
      <c r="I14">
        <v>0.54400000000000004</v>
      </c>
    </row>
    <row r="15" spans="1:9" x14ac:dyDescent="0.25">
      <c r="A15" s="1" t="s">
        <v>9</v>
      </c>
      <c r="B15" s="5">
        <v>43374</v>
      </c>
      <c r="C15">
        <v>7.6</v>
      </c>
      <c r="D15">
        <v>162</v>
      </c>
      <c r="E15">
        <v>35</v>
      </c>
      <c r="F15">
        <v>5.79</v>
      </c>
      <c r="G15">
        <v>23.9</v>
      </c>
      <c r="H15">
        <v>24.3</v>
      </c>
      <c r="I15">
        <v>0.223</v>
      </c>
    </row>
    <row r="16" spans="1:9" x14ac:dyDescent="0.25">
      <c r="A16" s="1" t="s">
        <v>10</v>
      </c>
      <c r="B16" s="5">
        <v>43374</v>
      </c>
      <c r="C16">
        <v>4.8</v>
      </c>
      <c r="D16">
        <v>147</v>
      </c>
      <c r="E16">
        <v>49</v>
      </c>
      <c r="F16">
        <v>5.74</v>
      </c>
      <c r="G16">
        <v>19.899999999999999</v>
      </c>
      <c r="H16">
        <v>24.9</v>
      </c>
      <c r="I16">
        <v>0.34899999999999998</v>
      </c>
    </row>
    <row r="17" spans="1:9" x14ac:dyDescent="0.25">
      <c r="A17" s="1" t="s">
        <v>3</v>
      </c>
      <c r="B17" s="5">
        <v>43472</v>
      </c>
      <c r="C17">
        <v>168</v>
      </c>
      <c r="D17">
        <v>179</v>
      </c>
      <c r="E17">
        <v>25</v>
      </c>
      <c r="F17">
        <v>5.85</v>
      </c>
      <c r="G17">
        <v>343</v>
      </c>
      <c r="H17">
        <v>23.9</v>
      </c>
      <c r="I17">
        <v>0.187</v>
      </c>
    </row>
    <row r="18" spans="1:9" x14ac:dyDescent="0.25">
      <c r="A18" s="1" t="s">
        <v>7</v>
      </c>
      <c r="B18" s="5">
        <v>43472</v>
      </c>
      <c r="C18">
        <v>122.1</v>
      </c>
      <c r="D18">
        <v>162</v>
      </c>
      <c r="E18">
        <v>30</v>
      </c>
      <c r="F18">
        <v>6.27</v>
      </c>
      <c r="G18">
        <v>217</v>
      </c>
      <c r="H18">
        <v>24.2</v>
      </c>
      <c r="I18">
        <v>6.8999999999999999E-3</v>
      </c>
    </row>
    <row r="19" spans="1:9" x14ac:dyDescent="0.25">
      <c r="A19" s="1" t="s">
        <v>8</v>
      </c>
      <c r="B19" s="5">
        <v>43472</v>
      </c>
      <c r="C19">
        <v>57.1</v>
      </c>
      <c r="D19">
        <v>126</v>
      </c>
      <c r="E19">
        <v>41</v>
      </c>
      <c r="F19">
        <v>5.31</v>
      </c>
      <c r="G19">
        <v>160.80000000000001</v>
      </c>
      <c r="H19">
        <v>22.7</v>
      </c>
      <c r="I19">
        <v>0.29199999999999998</v>
      </c>
    </row>
    <row r="20" spans="1:9" x14ac:dyDescent="0.25">
      <c r="A20" s="1" t="s">
        <v>9</v>
      </c>
      <c r="B20" s="5">
        <v>43472</v>
      </c>
      <c r="C20">
        <v>6.1</v>
      </c>
      <c r="D20">
        <v>159</v>
      </c>
      <c r="E20">
        <v>33</v>
      </c>
      <c r="F20">
        <v>4.8499999999999996</v>
      </c>
      <c r="G20">
        <v>22.9</v>
      </c>
      <c r="H20">
        <v>23.6</v>
      </c>
      <c r="I20">
        <v>0.156</v>
      </c>
    </row>
    <row r="21" spans="1:9" x14ac:dyDescent="0.25">
      <c r="A21" s="1" t="s">
        <v>10</v>
      </c>
      <c r="B21" s="5">
        <v>43472</v>
      </c>
      <c r="C21">
        <v>6.8</v>
      </c>
      <c r="D21">
        <v>137</v>
      </c>
      <c r="E21">
        <v>51</v>
      </c>
      <c r="F21">
        <v>4.92</v>
      </c>
      <c r="G21">
        <v>18.5</v>
      </c>
      <c r="H21">
        <v>23.5</v>
      </c>
      <c r="I21">
        <v>0.156</v>
      </c>
    </row>
    <row r="22" spans="1:9" x14ac:dyDescent="0.25">
      <c r="A22" s="1" t="s">
        <v>3</v>
      </c>
      <c r="B22" s="5">
        <v>43648</v>
      </c>
      <c r="C22">
        <v>146.80000000000001</v>
      </c>
      <c r="D22">
        <v>164</v>
      </c>
      <c r="E22">
        <v>29</v>
      </c>
      <c r="F22">
        <v>6.45</v>
      </c>
      <c r="G22">
        <v>275</v>
      </c>
      <c r="H22">
        <v>25</v>
      </c>
      <c r="I22">
        <v>0.26700000000000002</v>
      </c>
    </row>
    <row r="23" spans="1:9" x14ac:dyDescent="0.25">
      <c r="A23" s="1" t="s">
        <v>7</v>
      </c>
      <c r="B23" s="5">
        <v>43648</v>
      </c>
      <c r="C23">
        <v>110</v>
      </c>
      <c r="D23">
        <v>184</v>
      </c>
      <c r="E23">
        <v>103</v>
      </c>
      <c r="F23">
        <v>6.72</v>
      </c>
      <c r="G23">
        <v>134</v>
      </c>
      <c r="H23">
        <v>25</v>
      </c>
      <c r="I23">
        <v>1.0800000000000001E-2</v>
      </c>
    </row>
    <row r="24" spans="1:9" x14ac:dyDescent="0.25">
      <c r="A24" s="1" t="s">
        <v>8</v>
      </c>
      <c r="B24" s="5">
        <v>43648</v>
      </c>
      <c r="C24">
        <v>26</v>
      </c>
      <c r="D24">
        <v>137</v>
      </c>
      <c r="E24">
        <v>16</v>
      </c>
      <c r="F24">
        <v>6.49</v>
      </c>
      <c r="G24">
        <v>78.8</v>
      </c>
      <c r="H24">
        <v>24.9</v>
      </c>
      <c r="I24">
        <v>0.92800000000000005</v>
      </c>
    </row>
    <row r="25" spans="1:9" x14ac:dyDescent="0.25">
      <c r="A25" s="1" t="s">
        <v>9</v>
      </c>
      <c r="B25" s="5">
        <v>43648</v>
      </c>
      <c r="C25">
        <v>8</v>
      </c>
      <c r="D25">
        <v>161</v>
      </c>
      <c r="E25">
        <v>27</v>
      </c>
      <c r="F25">
        <v>6.11</v>
      </c>
      <c r="G25">
        <v>26.4</v>
      </c>
      <c r="H25">
        <v>29.9</v>
      </c>
      <c r="I25">
        <v>0.31900000000000001</v>
      </c>
    </row>
    <row r="26" spans="1:9" x14ac:dyDescent="0.25">
      <c r="A26" s="1" t="s">
        <v>10</v>
      </c>
      <c r="B26" s="5">
        <v>43648</v>
      </c>
      <c r="C26">
        <v>8</v>
      </c>
      <c r="D26">
        <v>224</v>
      </c>
      <c r="E26">
        <v>62</v>
      </c>
      <c r="F26">
        <v>5.69</v>
      </c>
      <c r="G26">
        <v>18.5</v>
      </c>
      <c r="H26">
        <v>25.2</v>
      </c>
      <c r="I26">
        <v>0.59499999999999997</v>
      </c>
    </row>
    <row r="27" spans="1:9" x14ac:dyDescent="0.25">
      <c r="A27" s="1" t="s">
        <v>3</v>
      </c>
      <c r="B27" s="5">
        <v>44019</v>
      </c>
      <c r="F27">
        <v>6.41</v>
      </c>
      <c r="G27">
        <v>304</v>
      </c>
      <c r="H27">
        <v>25.4</v>
      </c>
      <c r="I27">
        <v>0.224</v>
      </c>
    </row>
    <row r="28" spans="1:9" x14ac:dyDescent="0.25">
      <c r="A28" s="1" t="s">
        <v>7</v>
      </c>
      <c r="B28" s="5">
        <v>44019</v>
      </c>
      <c r="C28">
        <v>77</v>
      </c>
      <c r="D28">
        <v>240</v>
      </c>
      <c r="E28">
        <v>75</v>
      </c>
      <c r="F28">
        <v>6.79</v>
      </c>
      <c r="G28">
        <v>138</v>
      </c>
      <c r="H28">
        <v>25.6</v>
      </c>
      <c r="I28">
        <v>1.2999999999999999E-2</v>
      </c>
    </row>
    <row r="29" spans="1:9" x14ac:dyDescent="0.25">
      <c r="A29" s="1" t="s">
        <v>8</v>
      </c>
      <c r="B29" s="5">
        <v>44019</v>
      </c>
      <c r="C29">
        <v>28</v>
      </c>
      <c r="D29">
        <v>348</v>
      </c>
      <c r="E29">
        <v>57</v>
      </c>
      <c r="F29">
        <v>6.62</v>
      </c>
      <c r="G29">
        <v>61.2</v>
      </c>
      <c r="H29">
        <v>25.6</v>
      </c>
      <c r="I29">
        <v>2.7</v>
      </c>
    </row>
    <row r="30" spans="1:9" x14ac:dyDescent="0.25">
      <c r="A30" s="1" t="s">
        <v>9</v>
      </c>
      <c r="B30" s="5">
        <v>44019</v>
      </c>
      <c r="C30">
        <v>12</v>
      </c>
      <c r="D30">
        <v>258</v>
      </c>
      <c r="E30">
        <v>66</v>
      </c>
      <c r="F30">
        <v>5.88</v>
      </c>
      <c r="G30">
        <v>24.1</v>
      </c>
      <c r="H30">
        <v>25.1</v>
      </c>
      <c r="I30">
        <v>0.187</v>
      </c>
    </row>
    <row r="31" spans="1:9" x14ac:dyDescent="0.25">
      <c r="A31" s="1" t="s">
        <v>10</v>
      </c>
      <c r="B31" s="5">
        <v>44019</v>
      </c>
      <c r="F31">
        <v>5.78</v>
      </c>
      <c r="G31">
        <v>17.8</v>
      </c>
      <c r="H31">
        <v>25.6</v>
      </c>
      <c r="I31">
        <v>0.77700000000000002</v>
      </c>
    </row>
  </sheetData>
  <autoFilter ref="A1:A31" xr:uid="{7AF3657B-3D0C-45A2-91AE-FB03F40FBEF6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857A9-050A-48FB-B21D-FF6351EC37C6}">
  <dimension ref="A1:I76"/>
  <sheetViews>
    <sheetView zoomScale="90" zoomScaleNormal="90" workbookViewId="0">
      <selection activeCell="G2" sqref="G2"/>
    </sheetView>
  </sheetViews>
  <sheetFormatPr defaultRowHeight="15.75" x14ac:dyDescent="0.25"/>
  <cols>
    <col min="1" max="1" width="6" bestFit="1" customWidth="1"/>
    <col min="2" max="2" width="14.875" bestFit="1" customWidth="1"/>
    <col min="3" max="3" width="4" bestFit="1" customWidth="1"/>
    <col min="4" max="4" width="17.875" bestFit="1" customWidth="1"/>
    <col min="5" max="5" width="15.375" bestFit="1" customWidth="1"/>
    <col min="6" max="6" width="19.875" bestFit="1" customWidth="1"/>
    <col min="7" max="7" width="18" bestFit="1" customWidth="1"/>
    <col min="8" max="8" width="19.75" bestFit="1" customWidth="1"/>
    <col min="9" max="9" width="22.3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11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54</v>
      </c>
    </row>
    <row r="2" spans="1:9" x14ac:dyDescent="0.25">
      <c r="A2" s="1" t="s">
        <v>3</v>
      </c>
      <c r="B2">
        <v>1</v>
      </c>
      <c r="C2" s="1" t="s">
        <v>4</v>
      </c>
      <c r="D2">
        <v>71</v>
      </c>
      <c r="E2">
        <v>18.5</v>
      </c>
      <c r="F2">
        <v>8.5</v>
      </c>
      <c r="G2">
        <f>ROUND(E2*3.14*((F2/2*3.14)^2), 2)</f>
        <v>10345.19</v>
      </c>
      <c r="H2">
        <f>ROUND(D2/G2,4)</f>
        <v>6.8999999999999999E-3</v>
      </c>
      <c r="I2">
        <f>ROUND(2*PI()*E2*(F2/2*PI()), 3)</f>
        <v>1551.9949999999999</v>
      </c>
    </row>
    <row r="3" spans="1:9" x14ac:dyDescent="0.25">
      <c r="A3" s="1" t="s">
        <v>3</v>
      </c>
      <c r="B3">
        <v>1</v>
      </c>
      <c r="C3" s="1" t="s">
        <v>5</v>
      </c>
      <c r="D3">
        <v>73.7</v>
      </c>
      <c r="E3">
        <v>17.25</v>
      </c>
      <c r="F3">
        <v>10.3</v>
      </c>
      <c r="G3">
        <f t="shared" ref="G3:G66" si="0">ROUND(E3*3.14*((F3/2*3.14)^2), 2)</f>
        <v>14164.21</v>
      </c>
      <c r="H3">
        <f t="shared" ref="H3:H66" si="1">ROUND(D3/G3,4)</f>
        <v>5.1999999999999998E-3</v>
      </c>
      <c r="I3">
        <f t="shared" ref="I3:I66" si="2">ROUND(2*PI()*E3*(F3/2*PI()), 3)</f>
        <v>1753.5820000000001</v>
      </c>
    </row>
    <row r="4" spans="1:9" x14ac:dyDescent="0.25">
      <c r="A4" s="1" t="s">
        <v>3</v>
      </c>
      <c r="B4">
        <v>1</v>
      </c>
      <c r="C4" s="1" t="s">
        <v>6</v>
      </c>
      <c r="D4">
        <v>88.7</v>
      </c>
      <c r="E4">
        <v>19</v>
      </c>
      <c r="F4">
        <v>10.5</v>
      </c>
      <c r="G4">
        <f t="shared" si="0"/>
        <v>16212.92</v>
      </c>
      <c r="H4">
        <f t="shared" si="1"/>
        <v>5.4999999999999997E-3</v>
      </c>
      <c r="I4">
        <f t="shared" si="2"/>
        <v>1968.9860000000001</v>
      </c>
    </row>
    <row r="5" spans="1:9" x14ac:dyDescent="0.25">
      <c r="A5" s="1" t="s">
        <v>7</v>
      </c>
      <c r="B5">
        <v>1</v>
      </c>
      <c r="C5" s="1" t="s">
        <v>4</v>
      </c>
      <c r="D5">
        <v>34</v>
      </c>
      <c r="E5">
        <v>22</v>
      </c>
      <c r="F5">
        <v>6.5</v>
      </c>
      <c r="G5">
        <f t="shared" si="0"/>
        <v>7194.13</v>
      </c>
      <c r="H5">
        <f t="shared" si="1"/>
        <v>4.7000000000000002E-3</v>
      </c>
      <c r="I5">
        <f t="shared" si="2"/>
        <v>1411.3530000000001</v>
      </c>
    </row>
    <row r="6" spans="1:9" x14ac:dyDescent="0.25">
      <c r="A6" s="1" t="s">
        <v>7</v>
      </c>
      <c r="B6">
        <v>1</v>
      </c>
      <c r="C6" s="1" t="s">
        <v>5</v>
      </c>
      <c r="D6">
        <v>77.599999999999994</v>
      </c>
      <c r="E6">
        <v>23.5</v>
      </c>
      <c r="F6">
        <v>7.75</v>
      </c>
      <c r="G6">
        <f t="shared" si="0"/>
        <v>10924.47</v>
      </c>
      <c r="H6">
        <f t="shared" si="1"/>
        <v>7.1000000000000004E-3</v>
      </c>
      <c r="I6">
        <f t="shared" si="2"/>
        <v>1797.502</v>
      </c>
    </row>
    <row r="7" spans="1:9" x14ac:dyDescent="0.25">
      <c r="A7" s="1" t="s">
        <v>7</v>
      </c>
      <c r="B7">
        <v>1</v>
      </c>
      <c r="C7" s="1" t="s">
        <v>6</v>
      </c>
      <c r="D7">
        <v>64.400000000000006</v>
      </c>
      <c r="E7">
        <v>25.5</v>
      </c>
      <c r="F7">
        <v>9</v>
      </c>
      <c r="G7">
        <f t="shared" si="0"/>
        <v>15986.53</v>
      </c>
      <c r="H7">
        <f t="shared" si="1"/>
        <v>4.0000000000000001E-3</v>
      </c>
      <c r="I7">
        <f t="shared" si="2"/>
        <v>2265.0740000000001</v>
      </c>
    </row>
    <row r="8" spans="1:9" x14ac:dyDescent="0.25">
      <c r="A8" s="1" t="s">
        <v>8</v>
      </c>
      <c r="B8">
        <v>1</v>
      </c>
      <c r="C8" s="1" t="s">
        <v>4</v>
      </c>
      <c r="D8">
        <v>25.6</v>
      </c>
      <c r="E8">
        <v>14</v>
      </c>
      <c r="F8">
        <v>6.5</v>
      </c>
      <c r="G8">
        <f t="shared" si="0"/>
        <v>4578.08</v>
      </c>
      <c r="H8">
        <f t="shared" si="1"/>
        <v>5.5999999999999999E-3</v>
      </c>
      <c r="I8">
        <f t="shared" si="2"/>
        <v>898.13400000000001</v>
      </c>
    </row>
    <row r="9" spans="1:9" x14ac:dyDescent="0.25">
      <c r="A9" s="1" t="s">
        <v>8</v>
      </c>
      <c r="B9">
        <v>1</v>
      </c>
      <c r="C9" s="1" t="s">
        <v>5</v>
      </c>
      <c r="D9">
        <v>76.8</v>
      </c>
      <c r="E9">
        <v>25.25</v>
      </c>
      <c r="F9">
        <v>6.5</v>
      </c>
      <c r="G9">
        <f t="shared" si="0"/>
        <v>8256.9</v>
      </c>
      <c r="H9">
        <f t="shared" si="1"/>
        <v>9.2999999999999992E-3</v>
      </c>
      <c r="I9">
        <f t="shared" si="2"/>
        <v>1619.8489999999999</v>
      </c>
    </row>
    <row r="10" spans="1:9" x14ac:dyDescent="0.25">
      <c r="A10" s="1" t="s">
        <v>8</v>
      </c>
      <c r="B10">
        <v>1</v>
      </c>
      <c r="C10" s="1" t="s">
        <v>6</v>
      </c>
      <c r="D10">
        <v>24.7</v>
      </c>
      <c r="E10">
        <v>14.5</v>
      </c>
      <c r="F10">
        <v>7</v>
      </c>
      <c r="G10">
        <f t="shared" si="0"/>
        <v>5499.12</v>
      </c>
      <c r="H10">
        <f t="shared" si="1"/>
        <v>4.4999999999999997E-3</v>
      </c>
      <c r="I10">
        <f t="shared" si="2"/>
        <v>1001.765</v>
      </c>
    </row>
    <row r="11" spans="1:9" x14ac:dyDescent="0.25">
      <c r="A11" s="1" t="s">
        <v>9</v>
      </c>
      <c r="B11">
        <v>1</v>
      </c>
      <c r="C11" s="1" t="s">
        <v>4</v>
      </c>
      <c r="D11">
        <v>52.6</v>
      </c>
      <c r="E11">
        <v>24</v>
      </c>
      <c r="F11">
        <v>5.5</v>
      </c>
      <c r="G11">
        <f t="shared" si="0"/>
        <v>5619.08</v>
      </c>
      <c r="H11">
        <f t="shared" si="1"/>
        <v>9.4000000000000004E-3</v>
      </c>
      <c r="I11">
        <f t="shared" si="2"/>
        <v>1302.788</v>
      </c>
    </row>
    <row r="12" spans="1:9" x14ac:dyDescent="0.25">
      <c r="A12" s="1" t="s">
        <v>9</v>
      </c>
      <c r="B12">
        <v>1</v>
      </c>
      <c r="C12" s="1" t="s">
        <v>5</v>
      </c>
      <c r="D12">
        <v>49.1</v>
      </c>
      <c r="E12">
        <v>24.5</v>
      </c>
      <c r="F12">
        <v>6</v>
      </c>
      <c r="G12">
        <f t="shared" si="0"/>
        <v>6826.49</v>
      </c>
      <c r="H12">
        <f t="shared" si="1"/>
        <v>7.1999999999999998E-3</v>
      </c>
      <c r="I12">
        <f t="shared" si="2"/>
        <v>1450.8320000000001</v>
      </c>
    </row>
    <row r="13" spans="1:9" x14ac:dyDescent="0.25">
      <c r="A13" s="1" t="s">
        <v>9</v>
      </c>
      <c r="B13">
        <v>1</v>
      </c>
      <c r="C13" s="1" t="s">
        <v>6</v>
      </c>
      <c r="D13">
        <v>54</v>
      </c>
      <c r="E13">
        <v>27.5</v>
      </c>
      <c r="F13">
        <v>7</v>
      </c>
      <c r="G13">
        <f t="shared" si="0"/>
        <v>10429.36</v>
      </c>
      <c r="H13">
        <f t="shared" si="1"/>
        <v>5.1999999999999998E-3</v>
      </c>
      <c r="I13">
        <f t="shared" si="2"/>
        <v>1899.8989999999999</v>
      </c>
    </row>
    <row r="14" spans="1:9" x14ac:dyDescent="0.25">
      <c r="A14" s="1" t="s">
        <v>10</v>
      </c>
      <c r="B14">
        <v>1</v>
      </c>
      <c r="C14" s="1" t="s">
        <v>4</v>
      </c>
      <c r="D14">
        <v>50.1</v>
      </c>
      <c r="E14">
        <v>19.5</v>
      </c>
      <c r="F14">
        <v>8.5</v>
      </c>
      <c r="G14">
        <f t="shared" si="0"/>
        <v>10904.39</v>
      </c>
      <c r="H14">
        <f t="shared" si="1"/>
        <v>4.5999999999999999E-3</v>
      </c>
      <c r="I14">
        <f t="shared" si="2"/>
        <v>1635.8869999999999</v>
      </c>
    </row>
    <row r="15" spans="1:9" x14ac:dyDescent="0.25">
      <c r="A15" s="1" t="s">
        <v>10</v>
      </c>
      <c r="B15">
        <v>1</v>
      </c>
      <c r="C15" s="1" t="s">
        <v>5</v>
      </c>
      <c r="D15">
        <v>41.1</v>
      </c>
      <c r="E15">
        <v>17</v>
      </c>
      <c r="F15">
        <v>9.5</v>
      </c>
      <c r="G15">
        <f t="shared" si="0"/>
        <v>11874.77</v>
      </c>
      <c r="H15">
        <f t="shared" si="1"/>
        <v>3.5000000000000001E-3</v>
      </c>
      <c r="I15">
        <f t="shared" si="2"/>
        <v>1593.941</v>
      </c>
    </row>
    <row r="16" spans="1:9" x14ac:dyDescent="0.25">
      <c r="A16" s="1" t="s">
        <v>10</v>
      </c>
      <c r="B16">
        <v>1</v>
      </c>
      <c r="C16" s="1" t="s">
        <v>6</v>
      </c>
      <c r="D16">
        <v>50.6</v>
      </c>
      <c r="E16">
        <v>19</v>
      </c>
      <c r="F16">
        <v>8.5</v>
      </c>
      <c r="G16">
        <f t="shared" si="0"/>
        <v>10624.79</v>
      </c>
      <c r="H16">
        <f t="shared" si="1"/>
        <v>4.7999999999999996E-3</v>
      </c>
      <c r="I16">
        <f t="shared" si="2"/>
        <v>1593.941</v>
      </c>
    </row>
    <row r="17" spans="1:9" x14ac:dyDescent="0.25">
      <c r="A17" s="1" t="s">
        <v>3</v>
      </c>
      <c r="B17">
        <v>3</v>
      </c>
      <c r="C17" s="1" t="s">
        <v>4</v>
      </c>
      <c r="D17">
        <v>134.5</v>
      </c>
      <c r="E17">
        <v>22</v>
      </c>
      <c r="F17">
        <v>11</v>
      </c>
      <c r="G17">
        <f t="shared" si="0"/>
        <v>20603.310000000001</v>
      </c>
      <c r="H17">
        <f t="shared" si="1"/>
        <v>6.4999999999999997E-3</v>
      </c>
      <c r="I17">
        <f t="shared" si="2"/>
        <v>2388.444</v>
      </c>
    </row>
    <row r="18" spans="1:9" x14ac:dyDescent="0.25">
      <c r="A18" s="1" t="s">
        <v>3</v>
      </c>
      <c r="B18">
        <v>3</v>
      </c>
      <c r="C18" s="1" t="s">
        <v>5</v>
      </c>
      <c r="D18">
        <v>93.4</v>
      </c>
      <c r="E18">
        <v>19</v>
      </c>
      <c r="F18">
        <v>10</v>
      </c>
      <c r="G18">
        <f t="shared" si="0"/>
        <v>14705.59</v>
      </c>
      <c r="H18">
        <f t="shared" si="1"/>
        <v>6.4000000000000003E-3</v>
      </c>
      <c r="I18">
        <f t="shared" si="2"/>
        <v>1875.2249999999999</v>
      </c>
    </row>
    <row r="19" spans="1:9" x14ac:dyDescent="0.25">
      <c r="A19" s="1" t="s">
        <v>3</v>
      </c>
      <c r="B19">
        <v>3</v>
      </c>
      <c r="C19" s="1" t="s">
        <v>6</v>
      </c>
      <c r="D19">
        <v>27.5</v>
      </c>
      <c r="E19">
        <v>20.5</v>
      </c>
      <c r="F19">
        <v>5</v>
      </c>
      <c r="G19">
        <f t="shared" si="0"/>
        <v>3966.64</v>
      </c>
      <c r="H19">
        <f t="shared" si="1"/>
        <v>6.8999999999999999E-3</v>
      </c>
      <c r="I19">
        <f t="shared" si="2"/>
        <v>1011.634</v>
      </c>
    </row>
    <row r="20" spans="1:9" x14ac:dyDescent="0.25">
      <c r="A20" s="1" t="s">
        <v>7</v>
      </c>
      <c r="B20">
        <v>3</v>
      </c>
      <c r="C20" s="1" t="s">
        <v>4</v>
      </c>
      <c r="D20">
        <v>85.4</v>
      </c>
      <c r="E20">
        <v>20</v>
      </c>
      <c r="F20">
        <v>10</v>
      </c>
      <c r="G20">
        <f t="shared" si="0"/>
        <v>15479.57</v>
      </c>
      <c r="H20">
        <f t="shared" si="1"/>
        <v>5.4999999999999997E-3</v>
      </c>
      <c r="I20">
        <f t="shared" si="2"/>
        <v>1973.921</v>
      </c>
    </row>
    <row r="21" spans="1:9" x14ac:dyDescent="0.25">
      <c r="A21" s="1" t="s">
        <v>7</v>
      </c>
      <c r="B21">
        <v>3</v>
      </c>
      <c r="C21" s="1" t="s">
        <v>5</v>
      </c>
      <c r="D21">
        <v>61.4</v>
      </c>
      <c r="E21">
        <v>18</v>
      </c>
      <c r="F21">
        <v>9.5</v>
      </c>
      <c r="G21">
        <f t="shared" si="0"/>
        <v>12573.28</v>
      </c>
      <c r="H21">
        <f t="shared" si="1"/>
        <v>4.8999999999999998E-3</v>
      </c>
      <c r="I21">
        <f t="shared" si="2"/>
        <v>1687.702</v>
      </c>
    </row>
    <row r="22" spans="1:9" x14ac:dyDescent="0.25">
      <c r="A22" s="1" t="s">
        <v>7</v>
      </c>
      <c r="B22">
        <v>3</v>
      </c>
      <c r="C22" s="1" t="s">
        <v>6</v>
      </c>
      <c r="D22">
        <v>44.6</v>
      </c>
      <c r="E22">
        <v>18.25</v>
      </c>
      <c r="F22">
        <v>8.1</v>
      </c>
      <c r="G22">
        <f t="shared" si="0"/>
        <v>9267.48</v>
      </c>
      <c r="H22">
        <f t="shared" si="1"/>
        <v>4.7999999999999996E-3</v>
      </c>
      <c r="I22">
        <f t="shared" si="2"/>
        <v>1458.9739999999999</v>
      </c>
    </row>
    <row r="23" spans="1:9" x14ac:dyDescent="0.25">
      <c r="A23" s="1" t="s">
        <v>8</v>
      </c>
      <c r="B23">
        <v>3</v>
      </c>
      <c r="C23" s="1" t="s">
        <v>4</v>
      </c>
      <c r="D23">
        <v>21.2</v>
      </c>
      <c r="E23">
        <v>24</v>
      </c>
      <c r="F23">
        <v>5.25</v>
      </c>
      <c r="G23">
        <f t="shared" si="0"/>
        <v>5119.87</v>
      </c>
      <c r="H23">
        <f t="shared" si="1"/>
        <v>4.1000000000000003E-3</v>
      </c>
      <c r="I23">
        <f t="shared" si="2"/>
        <v>1243.57</v>
      </c>
    </row>
    <row r="24" spans="1:9" x14ac:dyDescent="0.25">
      <c r="A24" s="1" t="s">
        <v>8</v>
      </c>
      <c r="B24">
        <v>3</v>
      </c>
      <c r="C24" s="1" t="s">
        <v>5</v>
      </c>
      <c r="D24">
        <v>73.400000000000006</v>
      </c>
      <c r="E24">
        <v>23.5</v>
      </c>
      <c r="F24">
        <v>6.4</v>
      </c>
      <c r="G24">
        <f t="shared" si="0"/>
        <v>7450.01</v>
      </c>
      <c r="H24">
        <f t="shared" si="1"/>
        <v>9.9000000000000008E-3</v>
      </c>
      <c r="I24">
        <f t="shared" si="2"/>
        <v>1484.3889999999999</v>
      </c>
    </row>
    <row r="25" spans="1:9" x14ac:dyDescent="0.25">
      <c r="A25" s="1" t="s">
        <v>8</v>
      </c>
      <c r="B25">
        <v>3</v>
      </c>
      <c r="C25" s="1" t="s">
        <v>6</v>
      </c>
      <c r="D25">
        <v>17</v>
      </c>
      <c r="E25">
        <v>19</v>
      </c>
      <c r="F25">
        <v>5.5</v>
      </c>
      <c r="G25">
        <f t="shared" si="0"/>
        <v>4448.4399999999996</v>
      </c>
      <c r="H25">
        <f t="shared" si="1"/>
        <v>3.8E-3</v>
      </c>
      <c r="I25">
        <f t="shared" si="2"/>
        <v>1031.374</v>
      </c>
    </row>
    <row r="26" spans="1:9" x14ac:dyDescent="0.25">
      <c r="A26" s="1" t="s">
        <v>9</v>
      </c>
      <c r="B26">
        <v>3</v>
      </c>
      <c r="C26" s="1" t="s">
        <v>4</v>
      </c>
      <c r="D26">
        <v>69.5</v>
      </c>
      <c r="E26">
        <v>27</v>
      </c>
      <c r="F26">
        <v>7.25</v>
      </c>
      <c r="G26">
        <f t="shared" si="0"/>
        <v>10984.21</v>
      </c>
      <c r="H26">
        <f t="shared" si="1"/>
        <v>6.3E-3</v>
      </c>
      <c r="I26">
        <f t="shared" si="2"/>
        <v>1931.9749999999999</v>
      </c>
    </row>
    <row r="27" spans="1:9" x14ac:dyDescent="0.25">
      <c r="A27" s="1" t="s">
        <v>9</v>
      </c>
      <c r="B27">
        <v>3</v>
      </c>
      <c r="C27" s="1" t="s">
        <v>5</v>
      </c>
      <c r="D27">
        <v>61</v>
      </c>
      <c r="E27">
        <v>29.5</v>
      </c>
      <c r="F27">
        <v>6.1</v>
      </c>
      <c r="G27">
        <f t="shared" si="0"/>
        <v>8495.92</v>
      </c>
      <c r="H27">
        <f t="shared" si="1"/>
        <v>7.1999999999999998E-3</v>
      </c>
      <c r="I27">
        <f t="shared" si="2"/>
        <v>1776.0350000000001</v>
      </c>
    </row>
    <row r="28" spans="1:9" x14ac:dyDescent="0.25">
      <c r="A28" s="1" t="s">
        <v>9</v>
      </c>
      <c r="B28">
        <v>3</v>
      </c>
      <c r="C28" s="1" t="s">
        <v>6</v>
      </c>
      <c r="D28">
        <v>60.8</v>
      </c>
      <c r="E28">
        <v>25</v>
      </c>
      <c r="F28">
        <v>7</v>
      </c>
      <c r="G28">
        <f t="shared" si="0"/>
        <v>9481.24</v>
      </c>
      <c r="H28">
        <f t="shared" si="1"/>
        <v>6.4000000000000003E-3</v>
      </c>
      <c r="I28">
        <f t="shared" si="2"/>
        <v>1727.181</v>
      </c>
    </row>
    <row r="29" spans="1:9" x14ac:dyDescent="0.25">
      <c r="A29" s="1" t="s">
        <v>10</v>
      </c>
      <c r="B29">
        <v>3</v>
      </c>
      <c r="C29" s="1" t="s">
        <v>4</v>
      </c>
      <c r="D29">
        <v>69.099999999999994</v>
      </c>
      <c r="E29">
        <v>18.5</v>
      </c>
      <c r="F29">
        <v>9.25</v>
      </c>
      <c r="G29">
        <f t="shared" si="0"/>
        <v>12251.36</v>
      </c>
      <c r="H29">
        <f t="shared" si="1"/>
        <v>5.5999999999999999E-3</v>
      </c>
      <c r="I29">
        <f t="shared" si="2"/>
        <v>1688.9359999999999</v>
      </c>
    </row>
    <row r="30" spans="1:9" x14ac:dyDescent="0.25">
      <c r="A30" s="1" t="s">
        <v>10</v>
      </c>
      <c r="B30">
        <v>3</v>
      </c>
      <c r="C30" s="1" t="s">
        <v>5</v>
      </c>
      <c r="D30">
        <v>90.7</v>
      </c>
      <c r="E30">
        <v>21.25</v>
      </c>
      <c r="F30">
        <v>9</v>
      </c>
      <c r="G30">
        <f t="shared" si="0"/>
        <v>13322.11</v>
      </c>
      <c r="H30">
        <f t="shared" si="1"/>
        <v>6.7999999999999996E-3</v>
      </c>
      <c r="I30">
        <f t="shared" si="2"/>
        <v>1887.5619999999999</v>
      </c>
    </row>
    <row r="31" spans="1:9" x14ac:dyDescent="0.25">
      <c r="A31" s="1" t="s">
        <v>10</v>
      </c>
      <c r="B31">
        <v>3</v>
      </c>
      <c r="C31" s="1" t="s">
        <v>6</v>
      </c>
      <c r="D31">
        <v>58</v>
      </c>
      <c r="E31">
        <v>17.25</v>
      </c>
      <c r="F31">
        <v>9</v>
      </c>
      <c r="G31">
        <f t="shared" si="0"/>
        <v>10814.42</v>
      </c>
      <c r="H31">
        <f t="shared" si="1"/>
        <v>5.4000000000000003E-3</v>
      </c>
      <c r="I31">
        <f t="shared" si="2"/>
        <v>1532.2560000000001</v>
      </c>
    </row>
    <row r="32" spans="1:9" x14ac:dyDescent="0.25">
      <c r="A32" s="1" t="s">
        <v>3</v>
      </c>
      <c r="B32">
        <v>6</v>
      </c>
      <c r="C32" s="1" t="s">
        <v>4</v>
      </c>
      <c r="D32">
        <v>64.599999999999994</v>
      </c>
      <c r="E32">
        <v>29.5</v>
      </c>
      <c r="F32">
        <v>7</v>
      </c>
      <c r="G32">
        <f t="shared" si="0"/>
        <v>11187.86</v>
      </c>
      <c r="H32">
        <f t="shared" si="1"/>
        <v>5.7999999999999996E-3</v>
      </c>
      <c r="I32">
        <f t="shared" si="2"/>
        <v>2038.0730000000001</v>
      </c>
    </row>
    <row r="33" spans="1:9" x14ac:dyDescent="0.25">
      <c r="A33" s="1" t="s">
        <v>3</v>
      </c>
      <c r="B33">
        <v>6</v>
      </c>
      <c r="C33" s="1" t="s">
        <v>5</v>
      </c>
      <c r="D33">
        <v>48.8</v>
      </c>
      <c r="E33">
        <v>21</v>
      </c>
      <c r="F33">
        <v>7</v>
      </c>
      <c r="G33">
        <f t="shared" si="0"/>
        <v>7964.24</v>
      </c>
      <c r="H33">
        <f t="shared" si="1"/>
        <v>6.1000000000000004E-3</v>
      </c>
      <c r="I33">
        <f t="shared" si="2"/>
        <v>1450.8320000000001</v>
      </c>
    </row>
    <row r="34" spans="1:9" x14ac:dyDescent="0.25">
      <c r="A34" s="1" t="s">
        <v>3</v>
      </c>
      <c r="B34">
        <v>6</v>
      </c>
      <c r="C34" s="1" t="s">
        <v>6</v>
      </c>
      <c r="D34">
        <v>75.599999999999994</v>
      </c>
      <c r="E34">
        <v>24.5</v>
      </c>
      <c r="F34">
        <v>8</v>
      </c>
      <c r="G34">
        <f t="shared" si="0"/>
        <v>12135.98</v>
      </c>
      <c r="H34">
        <f t="shared" si="1"/>
        <v>6.1999999999999998E-3</v>
      </c>
      <c r="I34">
        <f t="shared" si="2"/>
        <v>1934.442</v>
      </c>
    </row>
    <row r="35" spans="1:9" x14ac:dyDescent="0.25">
      <c r="A35" s="1" t="s">
        <v>7</v>
      </c>
      <c r="B35">
        <v>6</v>
      </c>
      <c r="C35" s="1" t="s">
        <v>4</v>
      </c>
      <c r="D35">
        <v>75.3</v>
      </c>
      <c r="E35">
        <v>21</v>
      </c>
      <c r="F35">
        <v>8.75</v>
      </c>
      <c r="G35">
        <f t="shared" si="0"/>
        <v>12444.12</v>
      </c>
      <c r="H35">
        <f t="shared" si="1"/>
        <v>6.1000000000000004E-3</v>
      </c>
      <c r="I35">
        <f t="shared" si="2"/>
        <v>1813.54</v>
      </c>
    </row>
    <row r="36" spans="1:9" x14ac:dyDescent="0.25">
      <c r="A36" s="1" t="s">
        <v>7</v>
      </c>
      <c r="B36">
        <v>6</v>
      </c>
      <c r="C36" s="1" t="s">
        <v>5</v>
      </c>
      <c r="D36">
        <v>78</v>
      </c>
      <c r="E36">
        <v>23</v>
      </c>
      <c r="F36">
        <v>9.5</v>
      </c>
      <c r="G36">
        <f t="shared" si="0"/>
        <v>16065.86</v>
      </c>
      <c r="H36">
        <f t="shared" si="1"/>
        <v>4.8999999999999998E-3</v>
      </c>
      <c r="I36">
        <f t="shared" si="2"/>
        <v>2156.509</v>
      </c>
    </row>
    <row r="37" spans="1:9" x14ac:dyDescent="0.25">
      <c r="A37" s="1" t="s">
        <v>7</v>
      </c>
      <c r="B37">
        <v>6</v>
      </c>
      <c r="C37" s="1" t="s">
        <v>6</v>
      </c>
      <c r="D37">
        <v>51.4</v>
      </c>
      <c r="E37">
        <v>23.5</v>
      </c>
      <c r="F37">
        <v>10</v>
      </c>
      <c r="G37">
        <f t="shared" si="0"/>
        <v>18188.5</v>
      </c>
      <c r="H37">
        <f t="shared" si="1"/>
        <v>2.8E-3</v>
      </c>
      <c r="I37">
        <f t="shared" si="2"/>
        <v>2319.357</v>
      </c>
    </row>
    <row r="38" spans="1:9" x14ac:dyDescent="0.25">
      <c r="A38" s="1" t="s">
        <v>8</v>
      </c>
      <c r="B38">
        <v>6</v>
      </c>
      <c r="C38" s="1" t="s">
        <v>4</v>
      </c>
      <c r="D38">
        <v>63.5</v>
      </c>
      <c r="E38">
        <v>27</v>
      </c>
      <c r="F38">
        <v>7.1</v>
      </c>
      <c r="G38">
        <f t="shared" si="0"/>
        <v>10534.39</v>
      </c>
      <c r="H38">
        <f t="shared" si="1"/>
        <v>6.0000000000000001E-3</v>
      </c>
      <c r="I38">
        <f t="shared" si="2"/>
        <v>1892.0029999999999</v>
      </c>
    </row>
    <row r="39" spans="1:9" x14ac:dyDescent="0.25">
      <c r="A39" s="1" t="s">
        <v>8</v>
      </c>
      <c r="B39">
        <v>6</v>
      </c>
      <c r="C39" s="1" t="s">
        <v>5</v>
      </c>
      <c r="D39">
        <v>33</v>
      </c>
      <c r="E39">
        <v>18.25</v>
      </c>
      <c r="F39">
        <v>6.1</v>
      </c>
      <c r="G39">
        <f t="shared" si="0"/>
        <v>5255.95</v>
      </c>
      <c r="H39">
        <f t="shared" si="1"/>
        <v>6.3E-3</v>
      </c>
      <c r="I39">
        <f t="shared" si="2"/>
        <v>1098.7339999999999</v>
      </c>
    </row>
    <row r="40" spans="1:9" x14ac:dyDescent="0.25">
      <c r="A40" s="1" t="s">
        <v>8</v>
      </c>
      <c r="B40">
        <v>6</v>
      </c>
      <c r="C40" s="1" t="s">
        <v>6</v>
      </c>
      <c r="D40">
        <v>78.599999999999994</v>
      </c>
      <c r="E40">
        <v>22.75</v>
      </c>
      <c r="F40">
        <v>9</v>
      </c>
      <c r="G40">
        <f t="shared" si="0"/>
        <v>14262.49</v>
      </c>
      <c r="H40">
        <f t="shared" si="1"/>
        <v>5.4999999999999997E-3</v>
      </c>
      <c r="I40">
        <f t="shared" si="2"/>
        <v>2020.8019999999999</v>
      </c>
    </row>
    <row r="41" spans="1:9" x14ac:dyDescent="0.25">
      <c r="A41" s="1" t="s">
        <v>9</v>
      </c>
      <c r="B41">
        <v>6</v>
      </c>
      <c r="C41" s="1" t="s">
        <v>4</v>
      </c>
      <c r="D41">
        <v>26.5</v>
      </c>
      <c r="E41">
        <v>17.5</v>
      </c>
      <c r="F41">
        <v>7</v>
      </c>
      <c r="G41">
        <f t="shared" si="0"/>
        <v>6636.87</v>
      </c>
      <c r="H41">
        <f t="shared" si="1"/>
        <v>4.0000000000000001E-3</v>
      </c>
      <c r="I41">
        <f t="shared" si="2"/>
        <v>1209.027</v>
      </c>
    </row>
    <row r="42" spans="1:9" x14ac:dyDescent="0.25">
      <c r="A42" s="1" t="s">
        <v>9</v>
      </c>
      <c r="B42">
        <v>6</v>
      </c>
      <c r="C42" s="1" t="s">
        <v>5</v>
      </c>
      <c r="D42">
        <v>27</v>
      </c>
      <c r="E42">
        <v>17.5</v>
      </c>
      <c r="F42">
        <v>6.5</v>
      </c>
      <c r="G42">
        <f t="shared" si="0"/>
        <v>5722.6</v>
      </c>
      <c r="H42">
        <f t="shared" si="1"/>
        <v>4.7000000000000002E-3</v>
      </c>
      <c r="I42">
        <f t="shared" si="2"/>
        <v>1122.6679999999999</v>
      </c>
    </row>
    <row r="43" spans="1:9" x14ac:dyDescent="0.25">
      <c r="A43" s="1" t="s">
        <v>9</v>
      </c>
      <c r="B43">
        <v>6</v>
      </c>
      <c r="C43" s="1" t="s">
        <v>6</v>
      </c>
      <c r="D43">
        <v>52.9</v>
      </c>
      <c r="E43">
        <v>23</v>
      </c>
      <c r="F43">
        <v>5.75</v>
      </c>
      <c r="G43">
        <f t="shared" si="0"/>
        <v>5885.62</v>
      </c>
      <c r="H43">
        <f t="shared" si="1"/>
        <v>8.9999999999999993E-3</v>
      </c>
      <c r="I43">
        <f t="shared" si="2"/>
        <v>1305.2550000000001</v>
      </c>
    </row>
    <row r="44" spans="1:9" x14ac:dyDescent="0.25">
      <c r="A44" s="1" t="s">
        <v>10</v>
      </c>
      <c r="B44">
        <v>6</v>
      </c>
      <c r="C44" s="1" t="s">
        <v>4</v>
      </c>
      <c r="D44">
        <v>71.8</v>
      </c>
      <c r="E44">
        <v>27</v>
      </c>
      <c r="F44">
        <v>8.5</v>
      </c>
      <c r="G44">
        <f t="shared" si="0"/>
        <v>15098.39</v>
      </c>
      <c r="H44">
        <f t="shared" si="1"/>
        <v>4.7999999999999996E-3</v>
      </c>
      <c r="I44">
        <f t="shared" si="2"/>
        <v>2265.0740000000001</v>
      </c>
    </row>
    <row r="45" spans="1:9" x14ac:dyDescent="0.25">
      <c r="A45" s="1" t="s">
        <v>10</v>
      </c>
      <c r="B45">
        <v>6</v>
      </c>
      <c r="C45" s="1" t="s">
        <v>5</v>
      </c>
      <c r="D45">
        <v>49.3</v>
      </c>
      <c r="E45">
        <v>21.2</v>
      </c>
      <c r="F45">
        <v>10</v>
      </c>
      <c r="G45">
        <f t="shared" si="0"/>
        <v>16408.349999999999</v>
      </c>
      <c r="H45">
        <f t="shared" si="1"/>
        <v>3.0000000000000001E-3</v>
      </c>
      <c r="I45">
        <f t="shared" si="2"/>
        <v>2092.3560000000002</v>
      </c>
    </row>
    <row r="46" spans="1:9" x14ac:dyDescent="0.25">
      <c r="A46" s="1" t="s">
        <v>10</v>
      </c>
      <c r="B46">
        <v>6</v>
      </c>
      <c r="C46" s="1" t="s">
        <v>6</v>
      </c>
      <c r="D46">
        <v>114.9</v>
      </c>
      <c r="E46">
        <v>18</v>
      </c>
      <c r="F46">
        <v>12.75</v>
      </c>
      <c r="G46">
        <f t="shared" si="0"/>
        <v>22647.58</v>
      </c>
      <c r="H46">
        <f t="shared" si="1"/>
        <v>5.1000000000000004E-3</v>
      </c>
      <c r="I46">
        <f t="shared" si="2"/>
        <v>2265.0740000000001</v>
      </c>
    </row>
    <row r="47" spans="1:9" x14ac:dyDescent="0.25">
      <c r="A47" s="1" t="s">
        <v>3</v>
      </c>
      <c r="B47">
        <v>12</v>
      </c>
      <c r="C47" s="1" t="s">
        <v>4</v>
      </c>
      <c r="D47">
        <v>56.7</v>
      </c>
      <c r="E47">
        <v>24</v>
      </c>
      <c r="F47">
        <v>7</v>
      </c>
      <c r="G47">
        <f t="shared" si="0"/>
        <v>9101.99</v>
      </c>
      <c r="H47">
        <f t="shared" si="1"/>
        <v>6.1999999999999998E-3</v>
      </c>
      <c r="I47">
        <f t="shared" si="2"/>
        <v>1658.0940000000001</v>
      </c>
    </row>
    <row r="48" spans="1:9" x14ac:dyDescent="0.25">
      <c r="A48" s="1" t="s">
        <v>3</v>
      </c>
      <c r="B48">
        <v>12</v>
      </c>
      <c r="C48" s="1" t="s">
        <v>5</v>
      </c>
      <c r="D48">
        <v>95.5</v>
      </c>
      <c r="E48">
        <v>29</v>
      </c>
      <c r="F48">
        <v>8</v>
      </c>
      <c r="G48">
        <f t="shared" si="0"/>
        <v>14365.04</v>
      </c>
      <c r="H48">
        <f t="shared" si="1"/>
        <v>6.6E-3</v>
      </c>
      <c r="I48">
        <f t="shared" si="2"/>
        <v>2289.748</v>
      </c>
    </row>
    <row r="49" spans="1:9" x14ac:dyDescent="0.25">
      <c r="A49" s="1" t="s">
        <v>3</v>
      </c>
      <c r="B49">
        <v>12</v>
      </c>
      <c r="C49" s="1" t="s">
        <v>6</v>
      </c>
      <c r="D49">
        <v>93.3</v>
      </c>
      <c r="E49">
        <v>26</v>
      </c>
      <c r="F49">
        <v>9</v>
      </c>
      <c r="G49">
        <f t="shared" si="0"/>
        <v>16299.99</v>
      </c>
      <c r="H49">
        <f t="shared" si="1"/>
        <v>5.7000000000000002E-3</v>
      </c>
      <c r="I49">
        <f t="shared" si="2"/>
        <v>2309.4870000000001</v>
      </c>
    </row>
    <row r="50" spans="1:9" x14ac:dyDescent="0.25">
      <c r="A50" s="1" t="s">
        <v>7</v>
      </c>
      <c r="B50">
        <v>12</v>
      </c>
      <c r="C50" s="1" t="s">
        <v>4</v>
      </c>
      <c r="D50">
        <v>71.900000000000006</v>
      </c>
      <c r="E50">
        <v>16.75</v>
      </c>
      <c r="F50">
        <v>9.8000000000000007</v>
      </c>
      <c r="G50">
        <f t="shared" si="0"/>
        <v>12450.76</v>
      </c>
      <c r="H50">
        <f t="shared" si="1"/>
        <v>5.7999999999999996E-3</v>
      </c>
      <c r="I50">
        <f t="shared" si="2"/>
        <v>1620.096</v>
      </c>
    </row>
    <row r="51" spans="1:9" x14ac:dyDescent="0.25">
      <c r="A51" s="1" t="s">
        <v>7</v>
      </c>
      <c r="B51">
        <v>12</v>
      </c>
      <c r="C51" s="1" t="s">
        <v>5</v>
      </c>
      <c r="D51">
        <v>63.2</v>
      </c>
      <c r="E51">
        <v>17.75</v>
      </c>
      <c r="F51">
        <v>9.5</v>
      </c>
      <c r="G51">
        <f t="shared" si="0"/>
        <v>12398.65</v>
      </c>
      <c r="H51">
        <f t="shared" si="1"/>
        <v>5.1000000000000004E-3</v>
      </c>
      <c r="I51">
        <f t="shared" si="2"/>
        <v>1664.2619999999999</v>
      </c>
    </row>
    <row r="52" spans="1:9" x14ac:dyDescent="0.25">
      <c r="A52" s="1" t="s">
        <v>7</v>
      </c>
      <c r="B52">
        <v>12</v>
      </c>
      <c r="C52" s="1" t="s">
        <v>6</v>
      </c>
      <c r="D52">
        <v>203.6</v>
      </c>
      <c r="E52">
        <v>21.5</v>
      </c>
      <c r="F52">
        <v>13</v>
      </c>
      <c r="G52">
        <f t="shared" si="0"/>
        <v>28122.51</v>
      </c>
      <c r="H52">
        <f t="shared" si="1"/>
        <v>7.1999999999999998E-3</v>
      </c>
      <c r="I52">
        <f t="shared" si="2"/>
        <v>2758.5540000000001</v>
      </c>
    </row>
    <row r="53" spans="1:9" x14ac:dyDescent="0.25">
      <c r="A53" s="1" t="s">
        <v>8</v>
      </c>
      <c r="B53">
        <v>12</v>
      </c>
      <c r="C53" s="1" t="s">
        <v>4</v>
      </c>
      <c r="D53">
        <v>48.6</v>
      </c>
      <c r="E53">
        <v>22.25</v>
      </c>
      <c r="F53">
        <v>8</v>
      </c>
      <c r="G53">
        <f t="shared" si="0"/>
        <v>11021.46</v>
      </c>
      <c r="H53">
        <f t="shared" si="1"/>
        <v>4.4000000000000003E-3</v>
      </c>
      <c r="I53">
        <f t="shared" si="2"/>
        <v>1756.79</v>
      </c>
    </row>
    <row r="54" spans="1:9" x14ac:dyDescent="0.25">
      <c r="A54" s="1" t="s">
        <v>8</v>
      </c>
      <c r="B54">
        <v>12</v>
      </c>
      <c r="C54" s="1" t="s">
        <v>5</v>
      </c>
      <c r="D54">
        <v>29.5</v>
      </c>
      <c r="E54">
        <v>15.75</v>
      </c>
      <c r="F54">
        <v>6.5</v>
      </c>
      <c r="G54">
        <f t="shared" si="0"/>
        <v>5150.34</v>
      </c>
      <c r="H54">
        <f t="shared" si="1"/>
        <v>5.7000000000000002E-3</v>
      </c>
      <c r="I54">
        <f t="shared" si="2"/>
        <v>1010.401</v>
      </c>
    </row>
    <row r="55" spans="1:9" x14ac:dyDescent="0.25">
      <c r="A55" s="1" t="s">
        <v>8</v>
      </c>
      <c r="B55">
        <v>12</v>
      </c>
      <c r="C55" s="1" t="s">
        <v>6</v>
      </c>
      <c r="D55">
        <v>56.1</v>
      </c>
      <c r="E55">
        <v>18.75</v>
      </c>
      <c r="F55">
        <v>9.5</v>
      </c>
      <c r="G55">
        <f t="shared" si="0"/>
        <v>13097.17</v>
      </c>
      <c r="H55">
        <f t="shared" si="1"/>
        <v>4.3E-3</v>
      </c>
      <c r="I55">
        <f t="shared" si="2"/>
        <v>1758.0229999999999</v>
      </c>
    </row>
    <row r="56" spans="1:9" x14ac:dyDescent="0.25">
      <c r="A56" s="1" t="s">
        <v>9</v>
      </c>
      <c r="B56">
        <v>12</v>
      </c>
      <c r="C56" s="1" t="s">
        <v>4</v>
      </c>
      <c r="D56">
        <v>83.2</v>
      </c>
      <c r="E56">
        <v>27</v>
      </c>
      <c r="F56">
        <v>7.5</v>
      </c>
      <c r="G56">
        <f t="shared" si="0"/>
        <v>11754.8</v>
      </c>
      <c r="H56">
        <f t="shared" si="1"/>
        <v>7.1000000000000004E-3</v>
      </c>
      <c r="I56">
        <f t="shared" si="2"/>
        <v>1998.595</v>
      </c>
    </row>
    <row r="57" spans="1:9" x14ac:dyDescent="0.25">
      <c r="A57" s="1" t="s">
        <v>9</v>
      </c>
      <c r="B57">
        <v>12</v>
      </c>
      <c r="C57" s="1" t="s">
        <v>5</v>
      </c>
      <c r="D57">
        <v>51.3</v>
      </c>
      <c r="E57">
        <v>21.5</v>
      </c>
      <c r="F57">
        <v>9.25</v>
      </c>
      <c r="G57">
        <f t="shared" si="0"/>
        <v>14238.06</v>
      </c>
      <c r="H57">
        <f t="shared" si="1"/>
        <v>3.5999999999999999E-3</v>
      </c>
      <c r="I57">
        <f t="shared" si="2"/>
        <v>1962.818</v>
      </c>
    </row>
    <row r="58" spans="1:9" x14ac:dyDescent="0.25">
      <c r="A58" s="1" t="s">
        <v>9</v>
      </c>
      <c r="B58">
        <v>12</v>
      </c>
      <c r="C58" s="1" t="s">
        <v>6</v>
      </c>
      <c r="D58">
        <v>89.4</v>
      </c>
      <c r="E58">
        <v>22</v>
      </c>
      <c r="F58">
        <v>8.25</v>
      </c>
      <c r="G58">
        <f t="shared" si="0"/>
        <v>11589.36</v>
      </c>
      <c r="H58">
        <f t="shared" si="1"/>
        <v>7.7000000000000002E-3</v>
      </c>
      <c r="I58">
        <f t="shared" si="2"/>
        <v>1791.3330000000001</v>
      </c>
    </row>
    <row r="59" spans="1:9" x14ac:dyDescent="0.25">
      <c r="A59" s="1" t="s">
        <v>10</v>
      </c>
      <c r="B59">
        <v>12</v>
      </c>
      <c r="C59" s="1" t="s">
        <v>4</v>
      </c>
      <c r="D59">
        <v>80.400000000000006</v>
      </c>
      <c r="E59">
        <v>27.5</v>
      </c>
      <c r="F59">
        <v>9.5</v>
      </c>
      <c r="G59">
        <f t="shared" si="0"/>
        <v>19209.18</v>
      </c>
      <c r="H59">
        <f t="shared" si="1"/>
        <v>4.1999999999999997E-3</v>
      </c>
      <c r="I59">
        <f t="shared" si="2"/>
        <v>2578.4340000000002</v>
      </c>
    </row>
    <row r="60" spans="1:9" x14ac:dyDescent="0.25">
      <c r="A60" s="1" t="s">
        <v>10</v>
      </c>
      <c r="B60">
        <v>12</v>
      </c>
      <c r="C60" s="1" t="s">
        <v>5</v>
      </c>
      <c r="D60">
        <v>131.6</v>
      </c>
      <c r="E60">
        <v>37</v>
      </c>
      <c r="F60">
        <v>9</v>
      </c>
      <c r="G60">
        <f t="shared" si="0"/>
        <v>23196.14</v>
      </c>
      <c r="H60">
        <f t="shared" si="1"/>
        <v>5.7000000000000002E-3</v>
      </c>
      <c r="I60">
        <f t="shared" si="2"/>
        <v>3286.578</v>
      </c>
    </row>
    <row r="61" spans="1:9" x14ac:dyDescent="0.25">
      <c r="A61" s="1" t="s">
        <v>10</v>
      </c>
      <c r="B61">
        <v>12</v>
      </c>
      <c r="C61" s="1" t="s">
        <v>6</v>
      </c>
      <c r="D61">
        <v>123.2</v>
      </c>
      <c r="E61">
        <v>18</v>
      </c>
      <c r="F61">
        <v>13</v>
      </c>
      <c r="G61">
        <f t="shared" si="0"/>
        <v>23544.43</v>
      </c>
      <c r="H61">
        <f t="shared" si="1"/>
        <v>5.1999999999999998E-3</v>
      </c>
      <c r="I61">
        <f t="shared" si="2"/>
        <v>2309.4870000000001</v>
      </c>
    </row>
    <row r="62" spans="1:9" x14ac:dyDescent="0.25">
      <c r="A62" s="1" t="s">
        <v>3</v>
      </c>
      <c r="B62">
        <v>24</v>
      </c>
      <c r="C62" s="1" t="s">
        <v>4</v>
      </c>
      <c r="D62">
        <v>157.69999999999999</v>
      </c>
      <c r="E62">
        <v>28</v>
      </c>
      <c r="F62">
        <v>10</v>
      </c>
      <c r="G62">
        <f t="shared" si="0"/>
        <v>21671.4</v>
      </c>
      <c r="H62">
        <f t="shared" si="1"/>
        <v>7.3000000000000001E-3</v>
      </c>
      <c r="I62">
        <f t="shared" si="2"/>
        <v>2763.489</v>
      </c>
    </row>
    <row r="63" spans="1:9" x14ac:dyDescent="0.25">
      <c r="A63" s="1" t="s">
        <v>3</v>
      </c>
      <c r="B63">
        <v>24</v>
      </c>
      <c r="C63" s="1" t="s">
        <v>5</v>
      </c>
      <c r="D63">
        <v>151.80000000000001</v>
      </c>
      <c r="E63">
        <v>25.5</v>
      </c>
      <c r="F63">
        <v>10</v>
      </c>
      <c r="G63">
        <f t="shared" si="0"/>
        <v>19736.45</v>
      </c>
      <c r="H63">
        <f t="shared" si="1"/>
        <v>7.7000000000000002E-3</v>
      </c>
      <c r="I63">
        <f t="shared" si="2"/>
        <v>2516.7489999999998</v>
      </c>
    </row>
    <row r="64" spans="1:9" x14ac:dyDescent="0.25">
      <c r="A64" s="1" t="s">
        <v>3</v>
      </c>
      <c r="B64">
        <v>24</v>
      </c>
      <c r="C64" s="1" t="s">
        <v>6</v>
      </c>
      <c r="D64">
        <v>128.6</v>
      </c>
      <c r="E64">
        <v>29</v>
      </c>
      <c r="F64">
        <v>10.5</v>
      </c>
      <c r="G64">
        <f t="shared" si="0"/>
        <v>24746.03</v>
      </c>
      <c r="H64">
        <f t="shared" si="1"/>
        <v>5.1999999999999998E-3</v>
      </c>
      <c r="I64">
        <f t="shared" si="2"/>
        <v>3005.2950000000001</v>
      </c>
    </row>
    <row r="65" spans="1:9" x14ac:dyDescent="0.25">
      <c r="A65" s="1" t="s">
        <v>7</v>
      </c>
      <c r="B65">
        <v>24</v>
      </c>
      <c r="C65" s="1" t="s">
        <v>4</v>
      </c>
      <c r="D65">
        <v>48.7</v>
      </c>
      <c r="E65">
        <v>18.5</v>
      </c>
      <c r="F65">
        <v>9.5</v>
      </c>
      <c r="G65">
        <f t="shared" si="0"/>
        <v>12922.54</v>
      </c>
      <c r="H65">
        <f t="shared" si="1"/>
        <v>3.8E-3</v>
      </c>
      <c r="I65">
        <f t="shared" si="2"/>
        <v>1734.5830000000001</v>
      </c>
    </row>
    <row r="66" spans="1:9" x14ac:dyDescent="0.25">
      <c r="A66" s="1" t="s">
        <v>7</v>
      </c>
      <c r="B66">
        <v>24</v>
      </c>
      <c r="C66" s="1" t="s">
        <v>5</v>
      </c>
      <c r="D66">
        <v>85.6</v>
      </c>
      <c r="E66">
        <v>19</v>
      </c>
      <c r="F66">
        <v>10.5</v>
      </c>
      <c r="G66">
        <f t="shared" si="0"/>
        <v>16212.92</v>
      </c>
      <c r="H66">
        <f t="shared" si="1"/>
        <v>5.3E-3</v>
      </c>
      <c r="I66">
        <f t="shared" si="2"/>
        <v>1968.9860000000001</v>
      </c>
    </row>
    <row r="67" spans="1:9" x14ac:dyDescent="0.25">
      <c r="A67" s="1" t="s">
        <v>7</v>
      </c>
      <c r="B67">
        <v>24</v>
      </c>
      <c r="C67" s="1" t="s">
        <v>6</v>
      </c>
      <c r="D67">
        <v>231.6</v>
      </c>
      <c r="E67">
        <v>27</v>
      </c>
      <c r="F67">
        <v>15</v>
      </c>
      <c r="G67">
        <f t="shared" ref="G67:G76" si="3">ROUND(E67*3.14*((F67/2*3.14)^2), 2)</f>
        <v>47019.199999999997</v>
      </c>
      <c r="H67">
        <f t="shared" ref="H67:H76" si="4">ROUND(D67/G67,4)</f>
        <v>4.8999999999999998E-3</v>
      </c>
      <c r="I67">
        <f t="shared" ref="I67:I76" si="5">ROUND(2*PI()*E67*(F67/2*PI()), 3)</f>
        <v>3997.19</v>
      </c>
    </row>
    <row r="68" spans="1:9" x14ac:dyDescent="0.25">
      <c r="A68" s="1" t="s">
        <v>8</v>
      </c>
      <c r="B68">
        <v>24</v>
      </c>
      <c r="C68" s="1" t="s">
        <v>4</v>
      </c>
      <c r="D68">
        <v>102.5</v>
      </c>
      <c r="E68">
        <v>18</v>
      </c>
      <c r="F68">
        <v>10.25</v>
      </c>
      <c r="G68">
        <f t="shared" si="3"/>
        <v>14636.9</v>
      </c>
      <c r="H68">
        <f t="shared" si="4"/>
        <v>7.0000000000000001E-3</v>
      </c>
      <c r="I68">
        <f t="shared" si="5"/>
        <v>1820.942</v>
      </c>
    </row>
    <row r="69" spans="1:9" x14ac:dyDescent="0.25">
      <c r="A69" s="1" t="s">
        <v>8</v>
      </c>
      <c r="B69">
        <v>24</v>
      </c>
      <c r="C69" s="1" t="s">
        <v>5</v>
      </c>
      <c r="D69">
        <v>65.099999999999994</v>
      </c>
      <c r="E69">
        <v>23.75</v>
      </c>
      <c r="F69">
        <v>8.5</v>
      </c>
      <c r="G69">
        <f t="shared" si="3"/>
        <v>13280.99</v>
      </c>
      <c r="H69">
        <f t="shared" si="4"/>
        <v>4.8999999999999998E-3</v>
      </c>
      <c r="I69">
        <f t="shared" si="5"/>
        <v>1992.4259999999999</v>
      </c>
    </row>
    <row r="70" spans="1:9" x14ac:dyDescent="0.25">
      <c r="A70" s="1" t="s">
        <v>8</v>
      </c>
      <c r="B70">
        <v>24</v>
      </c>
      <c r="C70" s="1" t="s">
        <v>6</v>
      </c>
      <c r="D70">
        <v>91.4</v>
      </c>
      <c r="E70">
        <v>27</v>
      </c>
      <c r="F70">
        <v>7.75</v>
      </c>
      <c r="G70">
        <f t="shared" si="3"/>
        <v>12551.51</v>
      </c>
      <c r="H70">
        <f t="shared" si="4"/>
        <v>7.3000000000000001E-3</v>
      </c>
      <c r="I70">
        <f t="shared" si="5"/>
        <v>2065.2150000000001</v>
      </c>
    </row>
    <row r="71" spans="1:9" x14ac:dyDescent="0.25">
      <c r="A71" s="1" t="s">
        <v>9</v>
      </c>
      <c r="B71">
        <v>24</v>
      </c>
      <c r="C71" s="1" t="s">
        <v>4</v>
      </c>
      <c r="D71">
        <v>64.3</v>
      </c>
      <c r="E71">
        <v>23</v>
      </c>
      <c r="F71">
        <v>9</v>
      </c>
      <c r="G71">
        <f t="shared" si="3"/>
        <v>14419.22</v>
      </c>
      <c r="H71">
        <f t="shared" si="4"/>
        <v>4.4999999999999997E-3</v>
      </c>
      <c r="I71">
        <f t="shared" si="5"/>
        <v>2043.008</v>
      </c>
    </row>
    <row r="72" spans="1:9" x14ac:dyDescent="0.25">
      <c r="A72" s="1" t="s">
        <v>9</v>
      </c>
      <c r="B72">
        <v>24</v>
      </c>
      <c r="C72" s="1" t="s">
        <v>5</v>
      </c>
      <c r="D72">
        <v>44.9</v>
      </c>
      <c r="E72">
        <v>21.5</v>
      </c>
      <c r="F72">
        <v>7.75</v>
      </c>
      <c r="G72">
        <f t="shared" si="3"/>
        <v>9994.7199999999993</v>
      </c>
      <c r="H72">
        <f t="shared" si="4"/>
        <v>4.4999999999999997E-3</v>
      </c>
      <c r="I72">
        <f t="shared" si="5"/>
        <v>1644.5229999999999</v>
      </c>
    </row>
    <row r="73" spans="1:9" x14ac:dyDescent="0.25">
      <c r="A73" s="1" t="s">
        <v>9</v>
      </c>
      <c r="B73">
        <v>24</v>
      </c>
      <c r="C73" s="1" t="s">
        <v>6</v>
      </c>
      <c r="D73">
        <v>103.5</v>
      </c>
      <c r="E73">
        <v>26</v>
      </c>
      <c r="F73">
        <v>8</v>
      </c>
      <c r="G73">
        <f t="shared" si="3"/>
        <v>12879</v>
      </c>
      <c r="H73">
        <f t="shared" si="4"/>
        <v>8.0000000000000002E-3</v>
      </c>
      <c r="I73">
        <f t="shared" si="5"/>
        <v>2052.8780000000002</v>
      </c>
    </row>
    <row r="74" spans="1:9" x14ac:dyDescent="0.25">
      <c r="A74" s="1" t="s">
        <v>10</v>
      </c>
      <c r="B74">
        <v>24</v>
      </c>
      <c r="C74" s="1" t="s">
        <v>4</v>
      </c>
      <c r="D74">
        <v>153.30000000000001</v>
      </c>
      <c r="E74">
        <v>23.5</v>
      </c>
      <c r="F74">
        <v>12.25</v>
      </c>
      <c r="G74">
        <f t="shared" si="3"/>
        <v>27294.11</v>
      </c>
      <c r="H74">
        <f t="shared" si="4"/>
        <v>5.5999999999999999E-3</v>
      </c>
      <c r="I74">
        <f t="shared" si="5"/>
        <v>2841.212</v>
      </c>
    </row>
    <row r="75" spans="1:9" x14ac:dyDescent="0.25">
      <c r="A75" s="1" t="s">
        <v>10</v>
      </c>
      <c r="B75">
        <v>24</v>
      </c>
      <c r="C75" s="1" t="s">
        <v>5</v>
      </c>
      <c r="D75">
        <v>104.5</v>
      </c>
      <c r="E75">
        <v>18.5</v>
      </c>
      <c r="F75">
        <v>12.25</v>
      </c>
      <c r="G75">
        <f t="shared" si="3"/>
        <v>21486.86</v>
      </c>
      <c r="H75">
        <f t="shared" si="4"/>
        <v>4.8999999999999998E-3</v>
      </c>
      <c r="I75">
        <f t="shared" si="5"/>
        <v>2236.6990000000001</v>
      </c>
    </row>
    <row r="76" spans="1:9" x14ac:dyDescent="0.25">
      <c r="A76" s="1" t="s">
        <v>10</v>
      </c>
      <c r="B76">
        <v>24</v>
      </c>
      <c r="C76" s="1" t="s">
        <v>6</v>
      </c>
      <c r="D76">
        <v>127.4</v>
      </c>
      <c r="E76">
        <v>24</v>
      </c>
      <c r="F76">
        <v>13</v>
      </c>
      <c r="G76">
        <f t="shared" si="3"/>
        <v>31392.57</v>
      </c>
      <c r="H76">
        <f t="shared" si="4"/>
        <v>4.1000000000000003E-3</v>
      </c>
      <c r="I76">
        <f t="shared" si="5"/>
        <v>3079.317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Chemistry</vt:lpstr>
      <vt:lpstr>Wood Morphology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Marzolf</dc:creator>
  <cp:lastModifiedBy>Nick Marzolf</cp:lastModifiedBy>
  <dcterms:created xsi:type="dcterms:W3CDTF">2018-07-21T03:51:48Z</dcterms:created>
  <dcterms:modified xsi:type="dcterms:W3CDTF">2024-02-21T01:14:24Z</dcterms:modified>
</cp:coreProperties>
</file>