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ionalgridplc.sharepoint.com/sites/GRP-INT-Architecture/Shared Documents/IT Investments/"/>
    </mc:Choice>
  </mc:AlternateContent>
  <xr:revisionPtr revIDLastSave="0" documentId="8_{B7E45EF7-07F3-4A99-B018-3B24DB6F212C}" xr6:coauthVersionLast="46" xr6:coauthVersionMax="46" xr10:uidLastSave="{00000000-0000-0000-0000-000000000000}"/>
  <bookViews>
    <workbookView xWindow="10" yWindow="0" windowWidth="19180" windowHeight="10340" xr2:uid="{A123907F-569C-4085-8EE0-9F7E419A62AF}"/>
  </bookViews>
  <sheets>
    <sheet name="EA_View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J12" i="1"/>
  <c r="F18" i="1"/>
  <c r="E18" i="1"/>
  <c r="D18" i="1"/>
  <c r="H18" i="1"/>
  <c r="K16" i="1"/>
  <c r="J16" i="1"/>
  <c r="K15" i="1"/>
  <c r="J15" i="1"/>
  <c r="J14" i="1"/>
  <c r="K14" i="1"/>
  <c r="J13" i="1"/>
  <c r="K13" i="1"/>
  <c r="I12" i="1"/>
  <c r="K11" i="1"/>
  <c r="J11" i="1"/>
  <c r="K10" i="1"/>
  <c r="J10" i="1"/>
  <c r="I10" i="1"/>
  <c r="K9" i="1"/>
  <c r="J9" i="1"/>
  <c r="I9" i="1"/>
  <c r="K8" i="1"/>
  <c r="J8" i="1"/>
  <c r="J18" i="1" s="1"/>
  <c r="I8" i="1"/>
  <c r="I18" i="1" s="1"/>
  <c r="K18" i="1" l="1"/>
</calcChain>
</file>

<file path=xl/sharedStrings.xml><?xml version="1.0" encoding="utf-8"?>
<sst xmlns="http://schemas.openxmlformats.org/spreadsheetml/2006/main" count="79" uniqueCount="64">
  <si>
    <t>5 Year total</t>
  </si>
  <si>
    <t>5 year total</t>
  </si>
  <si>
    <t>Estimate basis</t>
  </si>
  <si>
    <t>FY22</t>
  </si>
  <si>
    <t>CapEx breakdown (H/W, S/W, Labor)</t>
  </si>
  <si>
    <t>Investment</t>
  </si>
  <si>
    <t>Owner</t>
  </si>
  <si>
    <t>New/Existing row</t>
  </si>
  <si>
    <t>Capex Guestimate</t>
  </si>
  <si>
    <t>Opex Guestimate</t>
  </si>
  <si>
    <t>RTB Guestimate</t>
  </si>
  <si>
    <t>CapEx</t>
  </si>
  <si>
    <t>H/W</t>
  </si>
  <si>
    <t>S/W</t>
  </si>
  <si>
    <t>Labor</t>
  </si>
  <si>
    <t>Comments</t>
  </si>
  <si>
    <t>SPPD</t>
  </si>
  <si>
    <t>Gareth</t>
  </si>
  <si>
    <t>Existing</t>
  </si>
  <si>
    <t>Ed - We may have to increase the numbers a little bit due to Technopedia and enterprise license costs (possibly 10%)</t>
  </si>
  <si>
    <t xml:space="preserve">SPPD - Technopedia </t>
  </si>
  <si>
    <t>New</t>
  </si>
  <si>
    <t xml:space="preserve">Licencing for Flexera Data Platform (Technopedia) and integration to SPPD &amp; ServiceNow </t>
  </si>
  <si>
    <t>Service Now (and Other Platform</t>
  </si>
  <si>
    <t>Mark G.</t>
  </si>
  <si>
    <t>Ed - Please put Mark's new agreed numbers</t>
  </si>
  <si>
    <t>RPA(Opex)</t>
  </si>
  <si>
    <t>Midhun</t>
  </si>
  <si>
    <t>No CapEx - Transformation Office budget
OpEx: 200K per year; RTB costs (about 30% of OpEx) = $300,000</t>
  </si>
  <si>
    <t>Document management</t>
  </si>
  <si>
    <t>Syam</t>
  </si>
  <si>
    <t>Based on license &amp;RTB cost of current implementation of OpenText.</t>
  </si>
  <si>
    <t>Capex is for 5 years (y1:2.2m; y2:3m; y3:3m -No cost of Y4 and Y5); Opex is 15% of CapEx; RTB = 30% of CapEx</t>
  </si>
  <si>
    <t>Containerization</t>
  </si>
  <si>
    <t>Based on indicative cost provided by Vendors and for projected license capacity.</t>
  </si>
  <si>
    <t>Capex is for 5 years (y1:200k; y2:700k; y3:1.2m;y4:1.2m; y5:1.2m ; Opex is 15% of CapEx; RTB is 30% of CapEx</t>
  </si>
  <si>
    <t>AI/ML</t>
  </si>
  <si>
    <t>Kerry</t>
  </si>
  <si>
    <t>Based on expected cost for POC and Azure pricing calculator.</t>
  </si>
  <si>
    <t>Capex is for 5 years; Opex = 15% of CapEx; RTB = 30% of CapEx</t>
  </si>
  <si>
    <t xml:space="preserve">SalesForce </t>
  </si>
  <si>
    <t>Raju</t>
  </si>
  <si>
    <t>Based on past past implementation.</t>
  </si>
  <si>
    <t>Capex is for 5 years (y1:750k; FY22- 25 2$2Million  each year $500 K  , OPex is ~15% $500K and RTB $970K; This is in addition to Narayan's investment item for SaaS Upgrades</t>
  </si>
  <si>
    <t>Data Archival</t>
  </si>
  <si>
    <t>Syam / Nishit</t>
  </si>
  <si>
    <t>Based on license &amp;RTB cost of current implementation of IBM Optim.</t>
  </si>
  <si>
    <t>$650k indicative cost over 3 yrs to archive up to 6TB of data; Y4 and Y5 = 1.3 m; Opex = 15% of CapEx; RTB = 30%</t>
  </si>
  <si>
    <t xml:space="preserve">Data Deidentification </t>
  </si>
  <si>
    <t>Bryan</t>
  </si>
  <si>
    <t>Based on past experience.</t>
  </si>
  <si>
    <t>It's a swag - assuming half the size of Document Management and also assuming some money come from Data Management bucket</t>
  </si>
  <si>
    <t>POC / Innovation</t>
  </si>
  <si>
    <t>Anoop</t>
  </si>
  <si>
    <t>250K for each year for 5 years; No Opex and RTB costs</t>
  </si>
  <si>
    <t>e-Signature</t>
  </si>
  <si>
    <t>Based on license &amp;RTB cost of current adoption.</t>
  </si>
  <si>
    <t>250K for each year for 4 years; Opex = 15% of Opex; RTB = 30%</t>
  </si>
  <si>
    <t>Master Data Management - PaaS</t>
  </si>
  <si>
    <t>Based on research of potential solutions.</t>
  </si>
  <si>
    <t>Capex for 5 years and  RTB at 20% and Opex at 10%</t>
  </si>
  <si>
    <t>Blue Works Live</t>
  </si>
  <si>
    <t>40 licenses for Blue Works for EA team (40K each year)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</si>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</sst>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30B6-9B2F-49A6-B9BE-B4D57241D969}">
  <dimension ref="A1:L18"/>
  <sheetViews>
    <sheetView tabSelected="1" zoomScaleNormal="100" workbookViewId="0">
      <selection activeCell="L7" sqref="L7"/>
    </sheetView>
  </sheetViews>
  <sheetFormatPr defaultRowHeight="14.45"/>
  <cols>
    <col min="1" max="1" width="28.42578125" bestFit="1" customWidth="1"/>
    <col min="2" max="2" width="12.7109375" hidden="1" customWidth="1"/>
    <col min="3" max="3" width="15.5703125" bestFit="1" customWidth="1"/>
    <col min="4" max="4" width="17.7109375" bestFit="1" customWidth="1"/>
    <col min="5" max="5" width="16.85546875" bestFit="1" customWidth="1"/>
    <col min="6" max="6" width="15.42578125" bestFit="1" customWidth="1"/>
    <col min="7" max="7" width="36.140625" style="1" customWidth="1"/>
    <col min="8" max="8" width="5.85546875" style="1" bestFit="1" customWidth="1"/>
    <col min="9" max="9" width="7.140625" style="1" customWidth="1"/>
    <col min="10" max="10" width="5.85546875" style="1" customWidth="1"/>
    <col min="11" max="11" width="8.140625" style="1" customWidth="1"/>
    <col min="12" max="12" width="97.42578125" style="1" bestFit="1" customWidth="1"/>
  </cols>
  <sheetData>
    <row r="1" spans="1:12">
      <c r="A1" s="2"/>
      <c r="B1" s="2"/>
      <c r="C1" s="2"/>
      <c r="D1" s="3" t="s">
        <v>0</v>
      </c>
      <c r="E1" s="3" t="s">
        <v>1</v>
      </c>
      <c r="F1" s="3" t="s">
        <v>1</v>
      </c>
      <c r="G1" s="4" t="s">
        <v>2</v>
      </c>
      <c r="H1" s="4" t="s">
        <v>3</v>
      </c>
      <c r="I1" s="16" t="s">
        <v>4</v>
      </c>
      <c r="J1" s="16"/>
      <c r="K1" s="16"/>
      <c r="L1" s="5"/>
    </row>
    <row r="2" spans="1:12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7"/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</row>
    <row r="3" spans="1:12">
      <c r="A3" s="6"/>
      <c r="B3" s="6"/>
      <c r="C3" s="6"/>
      <c r="D3" s="6"/>
      <c r="E3" s="6"/>
      <c r="F3" s="6"/>
      <c r="G3" s="7"/>
      <c r="L3" s="7"/>
    </row>
    <row r="4" spans="1:12" ht="29.1" hidden="1">
      <c r="A4" s="2" t="s">
        <v>16</v>
      </c>
      <c r="B4" s="2" t="s">
        <v>17</v>
      </c>
      <c r="C4" s="2" t="s">
        <v>18</v>
      </c>
      <c r="D4" s="2">
        <v>9</v>
      </c>
      <c r="E4" s="2">
        <v>1.1000000000000001</v>
      </c>
      <c r="F4" s="2">
        <v>3.2</v>
      </c>
      <c r="G4" s="5"/>
      <c r="H4" s="5"/>
      <c r="I4" s="5"/>
      <c r="J4" s="5"/>
      <c r="K4" s="5"/>
      <c r="L4" s="8" t="s">
        <v>19</v>
      </c>
    </row>
    <row r="5" spans="1:12" hidden="1">
      <c r="A5" s="2" t="s">
        <v>20</v>
      </c>
      <c r="B5" s="2"/>
      <c r="C5" s="2" t="s">
        <v>21</v>
      </c>
      <c r="D5" s="2"/>
      <c r="E5" s="2">
        <v>0.2</v>
      </c>
      <c r="F5" s="2">
        <v>0.3</v>
      </c>
      <c r="G5" s="5"/>
      <c r="H5" s="5"/>
      <c r="I5" s="5"/>
      <c r="J5" s="5"/>
      <c r="K5" s="5"/>
      <c r="L5" s="8" t="s">
        <v>22</v>
      </c>
    </row>
    <row r="6" spans="1:12" hidden="1">
      <c r="A6" s="2" t="s">
        <v>23</v>
      </c>
      <c r="B6" s="2" t="s">
        <v>24</v>
      </c>
      <c r="C6" s="2" t="s">
        <v>18</v>
      </c>
      <c r="D6" s="9">
        <v>3.8</v>
      </c>
      <c r="E6" s="9">
        <v>0.8</v>
      </c>
      <c r="F6" s="9">
        <v>0.2</v>
      </c>
      <c r="G6" s="10"/>
      <c r="H6" s="10"/>
      <c r="I6" s="10"/>
      <c r="J6" s="10"/>
      <c r="K6" s="10"/>
      <c r="L6" s="11" t="s">
        <v>25</v>
      </c>
    </row>
    <row r="7" spans="1:12" ht="30">
      <c r="A7" s="2" t="s">
        <v>26</v>
      </c>
      <c r="B7" s="2" t="s">
        <v>27</v>
      </c>
      <c r="C7" s="2" t="s">
        <v>21</v>
      </c>
      <c r="D7" s="12">
        <v>0</v>
      </c>
      <c r="E7" s="12">
        <v>1</v>
      </c>
      <c r="F7" s="12">
        <v>0.3</v>
      </c>
      <c r="G7" s="13"/>
      <c r="H7" s="13">
        <v>0</v>
      </c>
      <c r="I7" s="13">
        <v>0</v>
      </c>
      <c r="J7" s="13">
        <v>0</v>
      </c>
      <c r="K7" s="13">
        <v>0</v>
      </c>
      <c r="L7" s="5" t="s">
        <v>28</v>
      </c>
    </row>
    <row r="8" spans="1:12" ht="29.1">
      <c r="A8" s="2" t="s">
        <v>29</v>
      </c>
      <c r="B8" s="2" t="s">
        <v>30</v>
      </c>
      <c r="C8" s="2" t="s">
        <v>21</v>
      </c>
      <c r="D8" s="2">
        <v>8.1999999999999993</v>
      </c>
      <c r="E8" s="2">
        <v>1.3</v>
      </c>
      <c r="F8" s="2">
        <v>2.5</v>
      </c>
      <c r="G8" s="5" t="s">
        <v>31</v>
      </c>
      <c r="H8" s="5">
        <v>3</v>
      </c>
      <c r="I8" s="5">
        <f>H8*0.1</f>
        <v>0.30000000000000004</v>
      </c>
      <c r="J8" s="5">
        <f>H8*0.4</f>
        <v>1.2000000000000002</v>
      </c>
      <c r="K8" s="5">
        <f>H8*0.5</f>
        <v>1.5</v>
      </c>
      <c r="L8" s="5" t="s">
        <v>32</v>
      </c>
    </row>
    <row r="9" spans="1:12" ht="43.5">
      <c r="A9" s="2" t="s">
        <v>33</v>
      </c>
      <c r="B9" s="2" t="s">
        <v>30</v>
      </c>
      <c r="C9" s="2" t="s">
        <v>21</v>
      </c>
      <c r="D9" s="2">
        <v>4.5</v>
      </c>
      <c r="E9" s="2">
        <v>0.7</v>
      </c>
      <c r="F9" s="2">
        <v>1.4</v>
      </c>
      <c r="G9" s="5" t="s">
        <v>34</v>
      </c>
      <c r="H9" s="5">
        <v>1.2</v>
      </c>
      <c r="I9" s="5">
        <f>H9*0.1</f>
        <v>0.12</v>
      </c>
      <c r="J9" s="5">
        <f>H9*0.5</f>
        <v>0.6</v>
      </c>
      <c r="K9" s="5">
        <f>H9*0.4</f>
        <v>0.48</v>
      </c>
      <c r="L9" s="5" t="s">
        <v>35</v>
      </c>
    </row>
    <row r="10" spans="1:12" ht="29.1">
      <c r="A10" s="2" t="s">
        <v>36</v>
      </c>
      <c r="B10" s="2" t="s">
        <v>37</v>
      </c>
      <c r="C10" s="2" t="s">
        <v>21</v>
      </c>
      <c r="D10" s="2">
        <v>1.5</v>
      </c>
      <c r="E10" s="2">
        <v>0.25</v>
      </c>
      <c r="F10" s="2">
        <v>0.5</v>
      </c>
      <c r="G10" s="5" t="s">
        <v>38</v>
      </c>
      <c r="H10" s="5">
        <v>0.4</v>
      </c>
      <c r="I10" s="5">
        <f>H10*0.1</f>
        <v>4.0000000000000008E-2</v>
      </c>
      <c r="J10" s="5">
        <f>H10*0.1</f>
        <v>4.0000000000000008E-2</v>
      </c>
      <c r="K10" s="5">
        <f>H10*0.8</f>
        <v>0.32000000000000006</v>
      </c>
      <c r="L10" s="5" t="s">
        <v>39</v>
      </c>
    </row>
    <row r="11" spans="1:12" ht="29.1">
      <c r="A11" s="2" t="s">
        <v>40</v>
      </c>
      <c r="B11" s="2" t="s">
        <v>41</v>
      </c>
      <c r="C11" s="2" t="s">
        <v>21</v>
      </c>
      <c r="D11" s="2">
        <v>2.8</v>
      </c>
      <c r="E11" s="2">
        <v>0.5</v>
      </c>
      <c r="F11" s="2">
        <v>1</v>
      </c>
      <c r="G11" s="5" t="s">
        <v>42</v>
      </c>
      <c r="H11" s="5">
        <v>0.75</v>
      </c>
      <c r="I11" s="5">
        <v>0</v>
      </c>
      <c r="J11" s="5">
        <f>H11*0.1</f>
        <v>7.5000000000000011E-2</v>
      </c>
      <c r="K11" s="5">
        <f>H11*0.9</f>
        <v>0.67500000000000004</v>
      </c>
      <c r="L11" s="5" t="s">
        <v>43</v>
      </c>
    </row>
    <row r="12" spans="1:12" ht="29.1">
      <c r="A12" s="2" t="s">
        <v>44</v>
      </c>
      <c r="B12" s="2" t="s">
        <v>45</v>
      </c>
      <c r="C12" s="2" t="s">
        <v>21</v>
      </c>
      <c r="D12" s="2">
        <v>2</v>
      </c>
      <c r="E12" s="2">
        <v>0.3</v>
      </c>
      <c r="F12" s="2">
        <v>0.6</v>
      </c>
      <c r="G12" s="5" t="s">
        <v>46</v>
      </c>
      <c r="H12" s="5">
        <v>0.65</v>
      </c>
      <c r="I12" s="5">
        <f>H12*0.2</f>
        <v>0.13</v>
      </c>
      <c r="J12" s="5">
        <f>H12*0.6</f>
        <v>0.39</v>
      </c>
      <c r="K12" s="5">
        <f>H12*0.2</f>
        <v>0.13</v>
      </c>
      <c r="L12" s="5" t="s">
        <v>47</v>
      </c>
    </row>
    <row r="13" spans="1:12" ht="29.1">
      <c r="A13" s="2" t="s">
        <v>48</v>
      </c>
      <c r="B13" s="2" t="s">
        <v>49</v>
      </c>
      <c r="C13" s="2" t="s">
        <v>21</v>
      </c>
      <c r="D13" s="2">
        <v>4.0999999999999996</v>
      </c>
      <c r="E13" s="2">
        <v>0.7</v>
      </c>
      <c r="F13" s="2">
        <v>1.3</v>
      </c>
      <c r="G13" s="5" t="s">
        <v>50</v>
      </c>
      <c r="H13" s="5">
        <v>1.5</v>
      </c>
      <c r="I13" s="5">
        <v>0</v>
      </c>
      <c r="J13" s="5">
        <f>H13*0.4</f>
        <v>0.60000000000000009</v>
      </c>
      <c r="K13" s="5">
        <f>H13*0.6</f>
        <v>0.89999999999999991</v>
      </c>
      <c r="L13" s="5" t="s">
        <v>51</v>
      </c>
    </row>
    <row r="14" spans="1:12">
      <c r="A14" s="2" t="s">
        <v>52</v>
      </c>
      <c r="B14" s="2" t="s">
        <v>53</v>
      </c>
      <c r="C14" s="2" t="s">
        <v>21</v>
      </c>
      <c r="D14" s="2">
        <v>1.25</v>
      </c>
      <c r="E14" s="2">
        <v>0</v>
      </c>
      <c r="F14" s="2">
        <v>0</v>
      </c>
      <c r="G14" s="5" t="s">
        <v>50</v>
      </c>
      <c r="H14" s="5">
        <v>0.25</v>
      </c>
      <c r="I14" s="5">
        <v>0</v>
      </c>
      <c r="J14" s="5">
        <f>H14*0.1</f>
        <v>2.5000000000000001E-2</v>
      </c>
      <c r="K14" s="5">
        <f>H14*0.9</f>
        <v>0.22500000000000001</v>
      </c>
      <c r="L14" s="5" t="s">
        <v>54</v>
      </c>
    </row>
    <row r="15" spans="1:12" ht="29.1">
      <c r="A15" s="2" t="s">
        <v>55</v>
      </c>
      <c r="B15" s="2"/>
      <c r="C15" s="2" t="s">
        <v>21</v>
      </c>
      <c r="D15" s="2">
        <v>1</v>
      </c>
      <c r="E15" s="2">
        <v>0.2</v>
      </c>
      <c r="F15" s="2">
        <v>0.3</v>
      </c>
      <c r="G15" s="5" t="s">
        <v>56</v>
      </c>
      <c r="H15" s="5">
        <v>0.25</v>
      </c>
      <c r="I15" s="5">
        <v>0</v>
      </c>
      <c r="J15" s="5">
        <f>H15*0.8</f>
        <v>0.2</v>
      </c>
      <c r="K15" s="5">
        <f>H15*0.2</f>
        <v>0.05</v>
      </c>
      <c r="L15" s="5" t="s">
        <v>57</v>
      </c>
    </row>
    <row r="16" spans="1:12">
      <c r="A16" s="2" t="s">
        <v>58</v>
      </c>
      <c r="B16" s="2"/>
      <c r="C16" s="2" t="s">
        <v>21</v>
      </c>
      <c r="D16" s="2">
        <v>3</v>
      </c>
      <c r="E16" s="2">
        <v>0.3</v>
      </c>
      <c r="F16" s="2">
        <v>0.6</v>
      </c>
      <c r="G16" s="5" t="s">
        <v>59</v>
      </c>
      <c r="H16" s="5">
        <v>0.6</v>
      </c>
      <c r="I16" s="5">
        <v>0</v>
      </c>
      <c r="J16" s="5">
        <f>H16*0.85</f>
        <v>0.51</v>
      </c>
      <c r="K16" s="5">
        <f>H16*0.15</f>
        <v>0.09</v>
      </c>
      <c r="L16" s="5" t="s">
        <v>60</v>
      </c>
    </row>
    <row r="17" spans="1:12">
      <c r="A17" s="2" t="s">
        <v>61</v>
      </c>
      <c r="B17" s="2"/>
      <c r="C17" s="2" t="s">
        <v>21</v>
      </c>
      <c r="D17" s="2">
        <v>0.2</v>
      </c>
      <c r="E17" s="2">
        <v>0</v>
      </c>
      <c r="F17" s="2">
        <v>0</v>
      </c>
      <c r="G17" s="5"/>
      <c r="H17" s="5"/>
      <c r="I17" s="5"/>
      <c r="J17" s="5"/>
      <c r="K17" s="5"/>
      <c r="L17" s="5" t="s">
        <v>62</v>
      </c>
    </row>
    <row r="18" spans="1:12">
      <c r="A18" s="14" t="s">
        <v>63</v>
      </c>
      <c r="B18" s="14"/>
      <c r="C18" s="14"/>
      <c r="D18" s="15">
        <f t="shared" ref="D18:F18" si="0">SUM(D7:D17)</f>
        <v>28.55</v>
      </c>
      <c r="E18" s="15">
        <f t="shared" si="0"/>
        <v>5.25</v>
      </c>
      <c r="F18" s="15">
        <f t="shared" si="0"/>
        <v>8.4999999999999982</v>
      </c>
      <c r="G18" s="15"/>
      <c r="H18" s="15">
        <f>SUM(H7:H17)</f>
        <v>8.6</v>
      </c>
      <c r="I18" s="15">
        <f t="shared" ref="I18:K18" si="1">SUM(I7:I17)</f>
        <v>0.59000000000000008</v>
      </c>
      <c r="J18" s="15">
        <f t="shared" si="1"/>
        <v>3.6400000000000006</v>
      </c>
      <c r="K18" s="15">
        <f t="shared" si="1"/>
        <v>4.3699999999999983</v>
      </c>
    </row>
  </sheetData>
  <mergeCells count="1">
    <mergeCell ref="I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62125d39-ffaf-4468-be64-6c0b08a4da8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7D18160B784741979344997B58CE17" ma:contentTypeVersion="13" ma:contentTypeDescription="Create a new document." ma:contentTypeScope="" ma:versionID="228def4572529fefaf8333a6984d1a17">
  <xsd:schema xmlns:xsd="http://www.w3.org/2001/XMLSchema" xmlns:xs="http://www.w3.org/2001/XMLSchema" xmlns:p="http://schemas.microsoft.com/office/2006/metadata/properties" xmlns:ns2="62125d39-ffaf-4468-be64-6c0b08a4da8b" xmlns:ns3="4f462164-6cf8-4bdc-adb1-ef6ce73e83e3" targetNamespace="http://schemas.microsoft.com/office/2006/metadata/properties" ma:root="true" ma:fieldsID="6ba926137594931b9a4d43b5dc1f93b6" ns2:_="" ns3:_="">
    <xsd:import namespace="62125d39-ffaf-4468-be64-6c0b08a4da8b"/>
    <xsd:import namespace="4f462164-6cf8-4bdc-adb1-ef6ce73e83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5d39-ffaf-4468-be64-6c0b08a4da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Comments" ma:index="20" nillable="true" ma:displayName="Comments" ma:description="Document review and approval status " ma:format="Dropdown" ma:internalName="Comment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62164-6cf8-4bdc-adb1-ef6ce73e83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5DB025-42E6-452D-840B-C5CE84C25010}"/>
</file>

<file path=customXml/itemProps2.xml><?xml version="1.0" encoding="utf-8"?>
<ds:datastoreItem xmlns:ds="http://schemas.openxmlformats.org/officeDocument/2006/customXml" ds:itemID="{F2238F68-CE7A-4771-AEBA-DD54122B1C26}"/>
</file>

<file path=customXml/itemProps3.xml><?xml version="1.0" encoding="utf-8"?>
<ds:datastoreItem xmlns:ds="http://schemas.openxmlformats.org/officeDocument/2006/customXml" ds:itemID="{F66A3116-2D86-4D43-B8AA-663DD59136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Khurana, Anoop</dc:creator>
  <cp:keywords/>
  <dc:description/>
  <cp:lastModifiedBy/>
  <cp:revision/>
  <dcterms:created xsi:type="dcterms:W3CDTF">2020-08-26T02:10:03Z</dcterms:created>
  <dcterms:modified xsi:type="dcterms:W3CDTF">2021-02-18T18:22:22Z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0x0101000A7D18160B784741979344997B58CE17</vt:lpwstr>
  </property>
</Properties>
</file>