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ercise1" sheetId="1" r:id="rId4"/>
    <sheet state="visible" name="Excercise2" sheetId="2" r:id="rId5"/>
    <sheet state="visible" name="Calc" sheetId="3" r:id="rId6"/>
    <sheet state="visible" name="mem+time" sheetId="4" r:id="rId7"/>
    <sheet state="visible" name="efficiency" sheetId="5" r:id="rId8"/>
  </sheets>
  <definedNames>
    <definedName name="Header">Excercise2!$1:$2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FORMAT:
000[ K|M|G ]
No decimals!</t>
      </text>
    </comment>
    <comment authorId="0" ref="F2">
      <text>
        <t xml:space="preserve">FORMAT:
HH:MM:SS[.SS]</t>
      </text>
    </comment>
    <comment authorId="0" ref="H2">
      <text>
        <t xml:space="preserve">FORMAT:
HH:MM:SS[.SS]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Used to mask outlier values
	-Callum Walley</t>
      </text>
    </comment>
  </commentList>
</comments>
</file>

<file path=xl/sharedStrings.xml><?xml version="1.0" encoding="utf-8"?>
<sst xmlns="http://schemas.openxmlformats.org/spreadsheetml/2006/main" count="103" uniqueCount="94">
  <si>
    <t>Name Starts With</t>
  </si>
  <si>
    <t>Please Submit a...</t>
  </si>
  <si>
    <t>Add Lines</t>
  </si>
  <si>
    <t>_</t>
  </si>
  <si>
    <t>A-C</t>
  </si>
  <si>
    <t>SMP Job</t>
  </si>
  <si>
    <t>#SBATCH --cpus-per-task</t>
  </si>
  <si>
    <t>D-H</t>
  </si>
  <si>
    <t>DMP Job</t>
  </si>
  <si>
    <t>#SBATCH --ntasks</t>
  </si>
  <si>
    <t>J-P</t>
  </si>
  <si>
    <t>Hybrid Job</t>
  </si>
  <si>
    <t>R-Z</t>
  </si>
  <si>
    <t>Job Array</t>
  </si>
  <si>
    <t>#SBATCH --array</t>
  </si>
  <si>
    <t>0-3</t>
  </si>
  <si>
    <t xml:space="preserve"> </t>
  </si>
  <si>
    <t>READ FROM HERE</t>
  </si>
  <si>
    <t>RESULTS GO HERE</t>
  </si>
  <si>
    <t>Name</t>
  </si>
  <si>
    <t>--cpus-per-task</t>
  </si>
  <si>
    <t>--mem</t>
  </si>
  <si>
    <t>MaxRSS</t>
  </si>
  <si>
    <t>Elapsed</t>
  </si>
  <si>
    <t>TotalCPU</t>
  </si>
  <si>
    <t>Anthony</t>
  </si>
  <si>
    <t>267132K</t>
  </si>
  <si>
    <t>00:03:19</t>
  </si>
  <si>
    <t>06:23.254</t>
  </si>
  <si>
    <t>Callum</t>
  </si>
  <si>
    <t>266232K</t>
  </si>
  <si>
    <t>00:01:05</t>
  </si>
  <si>
    <t>06:36.161</t>
  </si>
  <si>
    <t>Colleen</t>
  </si>
  <si>
    <t>Dharmik</t>
  </si>
  <si>
    <t>Gardette</t>
  </si>
  <si>
    <t>Gene</t>
  </si>
  <si>
    <t>469476K</t>
  </si>
  <si>
    <t>00:00:58</t>
  </si>
  <si>
    <t>06:38.599</t>
  </si>
  <si>
    <t>John</t>
  </si>
  <si>
    <t>982632K</t>
  </si>
  <si>
    <t>00:00:50</t>
  </si>
  <si>
    <t>Liam</t>
  </si>
  <si>
    <t>659540K</t>
  </si>
  <si>
    <t>00:00:44</t>
  </si>
  <si>
    <t>06:34.407</t>
  </si>
  <si>
    <t>Min</t>
  </si>
  <si>
    <t>Nicholas</t>
  </si>
  <si>
    <t>5572K</t>
  </si>
  <si>
    <t>00:00:35</t>
  </si>
  <si>
    <t xml:space="preserve">06:28.437 </t>
  </si>
  <si>
    <t>Paul</t>
  </si>
  <si>
    <t>1246432K</t>
  </si>
  <si>
    <t>00:00:34</t>
  </si>
  <si>
    <t>06:26:003</t>
  </si>
  <si>
    <t>Paula</t>
  </si>
  <si>
    <t>Ravi</t>
  </si>
  <si>
    <t>1393704K</t>
  </si>
  <si>
    <t>00:00:28</t>
  </si>
  <si>
    <t>06:27.282</t>
  </si>
  <si>
    <t xml:space="preserve">Rechelle </t>
  </si>
  <si>
    <t>1462704K</t>
  </si>
  <si>
    <t>00:00:29</t>
  </si>
  <si>
    <t>06:20.979</t>
  </si>
  <si>
    <t>Reuben</t>
  </si>
  <si>
    <t>1793560K</t>
  </si>
  <si>
    <t>00:00:25</t>
  </si>
  <si>
    <t>06:27.394</t>
  </si>
  <si>
    <t>00:00:26</t>
  </si>
  <si>
    <t>06:28.270</t>
  </si>
  <si>
    <t>Sinead</t>
  </si>
  <si>
    <t>1634592K</t>
  </si>
  <si>
    <t>00:00:24</t>
  </si>
  <si>
    <t>00:06:28</t>
  </si>
  <si>
    <t>Trent</t>
  </si>
  <si>
    <t>1804556K</t>
  </si>
  <si>
    <t>06:21.306</t>
  </si>
  <si>
    <t>Vicky</t>
  </si>
  <si>
    <t>1516780K</t>
  </si>
  <si>
    <t>00:00:23</t>
  </si>
  <si>
    <t>06:28.331</t>
  </si>
  <si>
    <t>Yeftamikha</t>
  </si>
  <si>
    <t>00:03:28</t>
  </si>
  <si>
    <t>00:00:00</t>
  </si>
  <si>
    <t>Yusha</t>
  </si>
  <si>
    <t>cpus</t>
  </si>
  <si>
    <t>mem</t>
  </si>
  <si>
    <t>time</t>
  </si>
  <si>
    <t>cputime</t>
  </si>
  <si>
    <t>eff</t>
  </si>
  <si>
    <t>isvalid_mem</t>
  </si>
  <si>
    <t>isvalid_time</t>
  </si>
  <si>
    <t>isvalid_cputime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</si>
</sst>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20.0"/>
      <color theme="1"/>
      <name val="Arial"/>
      <scheme val="minor"/>
    </font>
    <font>
      <sz val="20.0"/>
      <color rgb="FF434343"/>
      <name val="Roboto"/>
    </font>
    <font>
      <sz val="15.0"/>
      <color rgb="FF434343"/>
      <name val="Roboto Mono"/>
    </font>
    <font>
      <color theme="1"/>
      <name val="Arial"/>
      <scheme val="minor"/>
    </font>
    <font>
      <b/>
      <sz val="14.0"/>
      <color rgb="FFFFFF00"/>
      <name val="Arial"/>
      <scheme val="minor"/>
    </font>
    <font>
      <b/>
      <sz val="14.0"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Inconsolata"/>
    </font>
    <font>
      <sz val="10.0"/>
      <color theme="1"/>
      <name val="Arial"/>
    </font>
    <font>
      <b/>
      <color theme="1"/>
      <name val="Arial"/>
      <scheme val="minor"/>
    </font>
    <font>
      <sz val="11.0"/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2" fontId="2" numFmtId="0" xfId="0" applyAlignment="1" applyBorder="1" applyFill="1" applyFont="1">
      <alignment readingOrder="0" shrinkToFit="0" vertical="center" wrapText="0"/>
    </xf>
    <xf borderId="5" fillId="2" fontId="2" numFmtId="0" xfId="0" applyAlignment="1" applyBorder="1" applyFont="1">
      <alignment readingOrder="0" shrinkToFit="0" vertical="center" wrapText="0"/>
    </xf>
    <xf borderId="5" fillId="2" fontId="3" numFmtId="0" xfId="0" applyAlignment="1" applyBorder="1" applyFont="1">
      <alignment readingOrder="0" shrinkToFit="0" vertical="center" wrapText="0"/>
    </xf>
    <xf borderId="6" fillId="2" fontId="3" numFmtId="0" xfId="0" applyAlignment="1" applyBorder="1" applyFont="1">
      <alignment horizontal="left" readingOrder="0" shrinkToFit="0" vertical="center" wrapText="0"/>
    </xf>
    <xf borderId="7" fillId="3" fontId="2" numFmtId="0" xfId="0" applyAlignment="1" applyBorder="1" applyFill="1" applyFont="1">
      <alignment readingOrder="0" shrinkToFit="0" vertical="center" wrapText="0"/>
    </xf>
    <xf borderId="8" fillId="3" fontId="2" numFmtId="0" xfId="0" applyAlignment="1" applyBorder="1" applyFont="1">
      <alignment readingOrder="0" shrinkToFit="0" vertical="center" wrapText="0"/>
    </xf>
    <xf borderId="8" fillId="2" fontId="3" numFmtId="0" xfId="0" applyAlignment="1" applyBorder="1" applyFont="1">
      <alignment readingOrder="0" shrinkToFit="0" vertical="center" wrapText="0"/>
    </xf>
    <xf borderId="9" fillId="2" fontId="3" numFmtId="0" xfId="0" applyAlignment="1" applyBorder="1" applyFont="1">
      <alignment horizontal="left" readingOrder="0" shrinkToFit="0" vertical="center" wrapText="0"/>
    </xf>
    <xf borderId="4" fillId="2" fontId="2" numFmtId="0" xfId="0" applyAlignment="1" applyBorder="1" applyFont="1">
      <alignment readingOrder="0" shrinkToFit="0" vertical="center" wrapText="0"/>
    </xf>
    <xf borderId="5" fillId="2" fontId="2" numFmtId="0" xfId="0" applyAlignment="1" applyBorder="1" applyFont="1">
      <alignment readingOrder="0" shrinkToFit="0" vertical="center" wrapText="0"/>
    </xf>
    <xf borderId="5" fillId="2" fontId="3" numFmtId="0" xfId="0" applyAlignment="1" applyBorder="1" applyFont="1">
      <alignment readingOrder="0" shrinkToFit="0" vertical="center" wrapText="0"/>
    </xf>
    <xf borderId="6" fillId="2" fontId="3" numFmtId="0" xfId="0" applyAlignment="1" applyBorder="1" applyFont="1">
      <alignment horizontal="left" readingOrder="0" shrinkToFit="0" vertical="center" wrapText="0"/>
    </xf>
    <xf borderId="10" fillId="3" fontId="2" numFmtId="0" xfId="0" applyAlignment="1" applyBorder="1" applyFont="1">
      <alignment readingOrder="0" shrinkToFit="0" vertical="center" wrapText="0"/>
    </xf>
    <xf borderId="11" fillId="3" fontId="2" numFmtId="0" xfId="0" applyAlignment="1" applyBorder="1" applyFont="1">
      <alignment readingOrder="0" shrinkToFit="0" vertical="center" wrapText="0"/>
    </xf>
    <xf borderId="11" fillId="3" fontId="3" numFmtId="0" xfId="0" applyAlignment="1" applyBorder="1" applyFont="1">
      <alignment readingOrder="0" shrinkToFit="0" vertical="center" wrapText="0"/>
    </xf>
    <xf borderId="12" fillId="3" fontId="3" numFmtId="0" xfId="0" applyAlignment="1" applyBorder="1" applyFont="1">
      <alignment horizontal="left" readingOrder="0" shrinkToFit="0" vertical="center" wrapText="0"/>
    </xf>
    <xf borderId="0" fillId="0" fontId="4" numFmtId="0" xfId="0" applyAlignment="1" applyFont="1">
      <alignment readingOrder="0"/>
    </xf>
    <xf borderId="0" fillId="4" fontId="5" numFmtId="0" xfId="0" applyAlignment="1" applyFill="1" applyFont="1">
      <alignment horizontal="center" readingOrder="0"/>
    </xf>
    <xf borderId="0" fillId="4" fontId="6" numFmtId="0" xfId="0" applyAlignment="1" applyFont="1">
      <alignment readingOrder="0"/>
    </xf>
    <xf borderId="0" fillId="5" fontId="6" numFmtId="0" xfId="0" applyFill="1" applyFont="1"/>
    <xf borderId="0" fillId="4" fontId="6" numFmtId="0" xfId="0" applyFont="1"/>
    <xf borderId="0" fillId="0" fontId="7" numFmtId="0" xfId="0" applyAlignment="1" applyFont="1">
      <alignment readingOrder="0"/>
    </xf>
    <xf borderId="0" fillId="6" fontId="4" numFmtId="0" xfId="0" applyAlignment="1" applyFill="1" applyFont="1">
      <alignment readingOrder="0"/>
    </xf>
    <xf borderId="0" fillId="6" fontId="4" numFmtId="0" xfId="0" applyFont="1"/>
    <xf borderId="0" fillId="0" fontId="4" numFmtId="49" xfId="0" applyAlignment="1" applyFont="1" applyNumberFormat="1">
      <alignment readingOrder="0"/>
    </xf>
    <xf borderId="0" fillId="6" fontId="8" numFmtId="0" xfId="0" applyFont="1"/>
    <xf borderId="0" fillId="0" fontId="4" numFmtId="20" xfId="0" applyAlignment="1" applyFont="1" applyNumberFormat="1">
      <alignment readingOrder="0"/>
    </xf>
    <xf borderId="0" fillId="0" fontId="9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0" fontId="10" numFmtId="0" xfId="0" applyAlignment="1" applyFont="1">
      <alignment readingOrder="0"/>
    </xf>
    <xf borderId="0" fillId="0" fontId="4" numFmtId="49" xfId="0" applyFont="1" applyNumberFormat="1"/>
    <xf borderId="0" fillId="0" fontId="4" numFmtId="21" xfId="0" applyAlignment="1" applyFont="1" applyNumberFormat="1">
      <alignment horizontal="left" readingOrder="0"/>
    </xf>
    <xf borderId="0" fillId="0" fontId="4" numFmtId="21" xfId="0" applyAlignment="1" applyFont="1" applyNumberFormat="1">
      <alignment readingOrder="0"/>
    </xf>
    <xf borderId="0" fillId="0" fontId="8" numFmtId="0" xfId="0" applyFont="1"/>
    <xf borderId="0" fillId="0" fontId="11" numFmtId="49" xfId="0" applyAlignment="1" applyFont="1" applyNumberFormat="1">
      <alignment readingOrder="0"/>
    </xf>
    <xf borderId="0" fillId="0" fontId="4" numFmtId="0" xfId="0" applyFont="1"/>
    <xf borderId="0" fillId="5" fontId="4" numFmtId="0" xfId="0" applyAlignment="1" applyFont="1">
      <alignment readingOrder="0"/>
    </xf>
    <xf borderId="0" fillId="5" fontId="4" numFmtId="49" xfId="0" applyAlignment="1" applyFont="1" applyNumberFormat="1">
      <alignment readingOrder="0"/>
    </xf>
    <xf borderId="0" fillId="5" fontId="11" numFmtId="49" xfId="0" applyAlignment="1" applyFont="1" applyNumberFormat="1">
      <alignment readingOrder="0"/>
    </xf>
    <xf borderId="0" fillId="5" fontId="4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Excercise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6" displayName="Table1" name="Table1" id="1">
  <tableColumns count="4">
    <tableColumn name="Name Starts With" id="1"/>
    <tableColumn name="Please Submit a..." id="2"/>
    <tableColumn name="Add Lines" id="3"/>
    <tableColumn name="_" id="4"/>
  </tableColumns>
  <tableStyleInfo name="Excercise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1.5"/>
    <col customWidth="1" min="2" max="2" width="46.63"/>
    <col customWidth="1" min="3" max="3" width="37.88"/>
    <col customWidth="1" min="4" max="4" width="14.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6" t="s">
        <v>6</v>
      </c>
      <c r="D2" s="7">
        <v>8.0</v>
      </c>
    </row>
    <row r="3">
      <c r="A3" s="8" t="s">
        <v>7</v>
      </c>
      <c r="B3" s="9" t="s">
        <v>8</v>
      </c>
      <c r="C3" s="10" t="s">
        <v>9</v>
      </c>
      <c r="D3" s="11">
        <v>4.0</v>
      </c>
    </row>
    <row r="4">
      <c r="A4" s="12" t="s">
        <v>10</v>
      </c>
      <c r="B4" s="13" t="s">
        <v>11</v>
      </c>
      <c r="C4" s="14" t="s">
        <v>6</v>
      </c>
      <c r="D4" s="15">
        <v>4.0</v>
      </c>
    </row>
    <row r="5">
      <c r="A5" s="12"/>
      <c r="B5" s="13"/>
      <c r="C5" s="14" t="s">
        <v>9</v>
      </c>
      <c r="D5" s="15">
        <v>2.0</v>
      </c>
    </row>
    <row r="6">
      <c r="A6" s="16" t="s">
        <v>12</v>
      </c>
      <c r="B6" s="17" t="s">
        <v>13</v>
      </c>
      <c r="C6" s="18" t="s">
        <v>14</v>
      </c>
      <c r="D6" s="19" t="s">
        <v>15</v>
      </c>
      <c r="H6" s="20" t="s">
        <v>16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  <col customWidth="1" min="2" max="2" width="22.38"/>
    <col customWidth="1" min="3" max="3" width="17.63"/>
    <col customWidth="1" min="4" max="4" width="18.0"/>
    <col customWidth="1" min="5" max="5" width="4.25"/>
    <col customWidth="1" min="6" max="6" width="18.88"/>
    <col customWidth="1" min="7" max="7" width="4.25"/>
    <col customWidth="1" min="8" max="8" width="18.63"/>
    <col customWidth="1" min="9" max="9" width="4.25"/>
    <col customWidth="1" min="13" max="13" width="15.63"/>
    <col customWidth="1" min="14" max="14" width="41.0"/>
  </cols>
  <sheetData>
    <row r="1">
      <c r="A1" s="21" t="s">
        <v>17</v>
      </c>
      <c r="C1" s="22"/>
      <c r="D1" s="21" t="s">
        <v>18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>
      <c r="A2" s="22" t="s">
        <v>19</v>
      </c>
      <c r="B2" s="22" t="s">
        <v>20</v>
      </c>
      <c r="C2" s="22" t="s">
        <v>21</v>
      </c>
      <c r="D2" s="22" t="s">
        <v>22</v>
      </c>
      <c r="E2" s="24"/>
      <c r="F2" s="22" t="s">
        <v>23</v>
      </c>
      <c r="G2" s="24"/>
      <c r="H2" s="22" t="s">
        <v>24</v>
      </c>
      <c r="I2" s="24"/>
      <c r="J2" s="23"/>
      <c r="K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>
      <c r="A3" s="25" t="s">
        <v>25</v>
      </c>
      <c r="B3" s="26">
        <v>2.0</v>
      </c>
      <c r="C3" s="27" t="str">
        <f t="shared" ref="C3:C23" si="1">TEXT(CEILING((B3*100)+100,200),"0")&amp;"M"&amp;"     ( "&amp;TEXT(CEILING((B3*100)+100,1000)/1000,"0")&amp;"G )"</f>
        <v>400M     ( 1G )</v>
      </c>
      <c r="D3" s="28" t="s">
        <v>26</v>
      </c>
      <c r="E3" s="29" t="b">
        <f>IFERROR(__xludf.DUMMYFUNCTION("REGEXMATCH(T(D3),""^\d+[kK]?$"")"),TRUE)</f>
        <v>1</v>
      </c>
      <c r="F3" s="28" t="s">
        <v>27</v>
      </c>
      <c r="G3" s="29" t="b">
        <f t="shared" ref="G3:G18" si="2">ISNUMBER(IFERROR(TIMEVALUE(F3),TIMEVALUE("00:"&amp;F3)))</f>
        <v>1</v>
      </c>
      <c r="H3" s="28" t="s">
        <v>28</v>
      </c>
      <c r="I3" s="29" t="b">
        <f t="shared" ref="I3:I18" si="3">ISNUMBER(IFERROR(TIMEVALUE(H3),TIMEVALUE("00:"&amp;H3)))</f>
        <v>1</v>
      </c>
      <c r="T3" s="30"/>
    </row>
    <row r="4">
      <c r="A4" s="25" t="s">
        <v>29</v>
      </c>
      <c r="B4" s="26">
        <v>8.0</v>
      </c>
      <c r="C4" s="27" t="str">
        <f t="shared" si="1"/>
        <v>1000M     ( 1G )</v>
      </c>
      <c r="D4" s="28" t="s">
        <v>30</v>
      </c>
      <c r="E4" s="29" t="b">
        <f>IFERROR(__xludf.DUMMYFUNCTION("REGEXMATCH(T(D4),""^\d+[kK]?$"")"),TRUE)</f>
        <v>1</v>
      </c>
      <c r="F4" s="28" t="s">
        <v>31</v>
      </c>
      <c r="G4" s="29" t="b">
        <f t="shared" si="2"/>
        <v>1</v>
      </c>
      <c r="H4" s="28" t="s">
        <v>32</v>
      </c>
      <c r="I4" s="29" t="b">
        <f t="shared" si="3"/>
        <v>1</v>
      </c>
      <c r="T4" s="30"/>
    </row>
    <row r="5">
      <c r="A5" s="31" t="s">
        <v>33</v>
      </c>
      <c r="B5" s="26">
        <v>4.0</v>
      </c>
      <c r="C5" s="27" t="str">
        <f t="shared" si="1"/>
        <v>600M     ( 1G )</v>
      </c>
      <c r="D5" s="28"/>
      <c r="E5" s="29" t="b">
        <f>IFERROR(__xludf.DUMMYFUNCTION("REGEXMATCH(T(D5),""^\d+[kK]?$"")"),FALSE)</f>
        <v>0</v>
      </c>
      <c r="F5" s="28"/>
      <c r="G5" s="29" t="b">
        <f t="shared" si="2"/>
        <v>0</v>
      </c>
      <c r="H5" s="28"/>
      <c r="I5" s="29" t="b">
        <f t="shared" si="3"/>
        <v>0</v>
      </c>
      <c r="T5" s="30"/>
    </row>
    <row r="6">
      <c r="A6" s="31" t="s">
        <v>34</v>
      </c>
      <c r="B6" s="26">
        <v>6.0</v>
      </c>
      <c r="C6" s="27" t="str">
        <f t="shared" si="1"/>
        <v>800M     ( 1G )</v>
      </c>
      <c r="D6" s="28"/>
      <c r="E6" s="29" t="b">
        <f>IFERROR(__xludf.DUMMYFUNCTION("REGEXMATCH(T(D6),""^\d+[kK]?$"")"),FALSE)</f>
        <v>0</v>
      </c>
      <c r="F6" s="28"/>
      <c r="G6" s="29" t="b">
        <f t="shared" si="2"/>
        <v>0</v>
      </c>
      <c r="H6" s="28"/>
      <c r="I6" s="29" t="b">
        <f t="shared" si="3"/>
        <v>0</v>
      </c>
      <c r="T6" s="30"/>
    </row>
    <row r="7">
      <c r="A7" s="31" t="s">
        <v>35</v>
      </c>
      <c r="B7" s="26">
        <v>8.0</v>
      </c>
      <c r="C7" s="27" t="str">
        <f t="shared" si="1"/>
        <v>1000M     ( 1G )</v>
      </c>
      <c r="D7" s="28"/>
      <c r="E7" s="29" t="b">
        <f>IFERROR(__xludf.DUMMYFUNCTION("REGEXMATCH(T(D7),""^\d+[kK]?$"")"),FALSE)</f>
        <v>0</v>
      </c>
      <c r="F7" s="28"/>
      <c r="G7" s="29" t="b">
        <f t="shared" si="2"/>
        <v>0</v>
      </c>
      <c r="H7" s="28"/>
      <c r="I7" s="29" t="b">
        <f t="shared" si="3"/>
        <v>0</v>
      </c>
      <c r="T7" s="30"/>
    </row>
    <row r="8">
      <c r="A8" s="31" t="s">
        <v>36</v>
      </c>
      <c r="B8" s="26">
        <v>10.0</v>
      </c>
      <c r="C8" s="27" t="str">
        <f t="shared" si="1"/>
        <v>1200M     ( 2G )</v>
      </c>
      <c r="D8" s="28" t="s">
        <v>37</v>
      </c>
      <c r="E8" s="29" t="b">
        <f>IFERROR(__xludf.DUMMYFUNCTION("REGEXMATCH(T(D8),""^\d+[kK]?$"")"),TRUE)</f>
        <v>1</v>
      </c>
      <c r="F8" s="28" t="s">
        <v>38</v>
      </c>
      <c r="G8" s="29" t="b">
        <f t="shared" si="2"/>
        <v>1</v>
      </c>
      <c r="H8" s="28" t="s">
        <v>39</v>
      </c>
      <c r="I8" s="29" t="b">
        <f t="shared" si="3"/>
        <v>1</v>
      </c>
      <c r="T8" s="30"/>
    </row>
    <row r="9">
      <c r="A9" s="25" t="s">
        <v>40</v>
      </c>
      <c r="B9" s="26">
        <v>12.0</v>
      </c>
      <c r="C9" s="27" t="str">
        <f t="shared" si="1"/>
        <v>1400M     ( 2G )</v>
      </c>
      <c r="D9" s="28" t="s">
        <v>41</v>
      </c>
      <c r="E9" s="29" t="b">
        <f>IFERROR(__xludf.DUMMYFUNCTION("REGEXMATCH(T(D9),""^\d+[kK]?$"")"),TRUE)</f>
        <v>1</v>
      </c>
      <c r="F9" s="28" t="s">
        <v>42</v>
      </c>
      <c r="G9" s="29" t="b">
        <f t="shared" si="2"/>
        <v>1</v>
      </c>
      <c r="H9" s="28"/>
      <c r="I9" s="29" t="b">
        <f t="shared" si="3"/>
        <v>0</v>
      </c>
      <c r="T9" s="30"/>
    </row>
    <row r="10">
      <c r="A10" s="31" t="s">
        <v>43</v>
      </c>
      <c r="B10" s="26">
        <v>14.0</v>
      </c>
      <c r="C10" s="27" t="str">
        <f t="shared" si="1"/>
        <v>1600M     ( 2G )</v>
      </c>
      <c r="D10" s="28" t="s">
        <v>44</v>
      </c>
      <c r="E10" s="29" t="b">
        <f>IFERROR(__xludf.DUMMYFUNCTION("REGEXMATCH(T(D10),""^\d+[kK]?$"")"),TRUE)</f>
        <v>1</v>
      </c>
      <c r="F10" s="28" t="s">
        <v>45</v>
      </c>
      <c r="G10" s="29" t="b">
        <f t="shared" si="2"/>
        <v>1</v>
      </c>
      <c r="H10" s="28" t="s">
        <v>46</v>
      </c>
      <c r="I10" s="29" t="b">
        <f t="shared" si="3"/>
        <v>1</v>
      </c>
      <c r="T10" s="30"/>
    </row>
    <row r="11">
      <c r="A11" s="31" t="s">
        <v>47</v>
      </c>
      <c r="B11" s="26">
        <v>16.0</v>
      </c>
      <c r="C11" s="27" t="str">
        <f t="shared" si="1"/>
        <v>1800M     ( 2G )</v>
      </c>
      <c r="D11" s="28"/>
      <c r="E11" s="29" t="b">
        <f>IFERROR(__xludf.DUMMYFUNCTION("REGEXMATCH(T(D11),""^\d+[kK]?$"")"),FALSE)</f>
        <v>0</v>
      </c>
      <c r="F11" s="28"/>
      <c r="G11" s="29" t="b">
        <f t="shared" si="2"/>
        <v>0</v>
      </c>
      <c r="H11" s="28"/>
      <c r="I11" s="29" t="b">
        <f t="shared" si="3"/>
        <v>0</v>
      </c>
      <c r="T11" s="30"/>
    </row>
    <row r="12">
      <c r="A12" s="31" t="s">
        <v>48</v>
      </c>
      <c r="B12" s="26">
        <v>18.0</v>
      </c>
      <c r="C12" s="27" t="str">
        <f t="shared" si="1"/>
        <v>2000M     ( 2G )</v>
      </c>
      <c r="D12" s="20" t="s">
        <v>49</v>
      </c>
      <c r="E12" s="29" t="b">
        <f>IFERROR(__xludf.DUMMYFUNCTION("REGEXMATCH(T(D12),""^\d+[kK]?$"")"),TRUE)</f>
        <v>1</v>
      </c>
      <c r="F12" s="28" t="s">
        <v>50</v>
      </c>
      <c r="G12" s="29" t="b">
        <f t="shared" si="2"/>
        <v>1</v>
      </c>
      <c r="H12" s="28" t="s">
        <v>51</v>
      </c>
      <c r="I12" s="29" t="b">
        <f t="shared" si="3"/>
        <v>1</v>
      </c>
      <c r="T12" s="30"/>
    </row>
    <row r="13">
      <c r="A13" s="31" t="s">
        <v>52</v>
      </c>
      <c r="B13" s="26">
        <v>20.0</v>
      </c>
      <c r="C13" s="27" t="str">
        <f t="shared" si="1"/>
        <v>2200M     ( 3G )</v>
      </c>
      <c r="D13" s="28" t="s">
        <v>53</v>
      </c>
      <c r="E13" s="29" t="b">
        <f>IFERROR(__xludf.DUMMYFUNCTION("REGEXMATCH(T(D13),""^\d+[kK]?$"")"),TRUE)</f>
        <v>1</v>
      </c>
      <c r="F13" s="28" t="s">
        <v>54</v>
      </c>
      <c r="G13" s="29" t="b">
        <f t="shared" si="2"/>
        <v>1</v>
      </c>
      <c r="H13" s="28" t="s">
        <v>55</v>
      </c>
      <c r="I13" s="29" t="b">
        <f t="shared" si="3"/>
        <v>1</v>
      </c>
      <c r="T13" s="30"/>
    </row>
    <row r="14">
      <c r="A14" s="31" t="s">
        <v>56</v>
      </c>
      <c r="B14" s="26">
        <v>22.0</v>
      </c>
      <c r="C14" s="27" t="str">
        <f t="shared" si="1"/>
        <v>2400M     ( 3G )</v>
      </c>
      <c r="D14" s="28"/>
      <c r="E14" s="29" t="b">
        <f>IFERROR(__xludf.DUMMYFUNCTION("REGEXMATCH(T(D14),""^\d+[kK]?$"")"),FALSE)</f>
        <v>0</v>
      </c>
      <c r="F14" s="28"/>
      <c r="G14" s="29" t="b">
        <f t="shared" si="2"/>
        <v>0</v>
      </c>
      <c r="H14" s="28"/>
      <c r="I14" s="29" t="b">
        <f t="shared" si="3"/>
        <v>0</v>
      </c>
      <c r="T14" s="30"/>
    </row>
    <row r="15">
      <c r="A15" s="31" t="s">
        <v>57</v>
      </c>
      <c r="B15" s="26">
        <v>24.0</v>
      </c>
      <c r="C15" s="27" t="str">
        <f t="shared" si="1"/>
        <v>2600M     ( 3G )</v>
      </c>
      <c r="D15" s="28" t="s">
        <v>58</v>
      </c>
      <c r="E15" s="29" t="b">
        <f>IFERROR(__xludf.DUMMYFUNCTION("REGEXMATCH(T(D15),""^\d+[kK]?$"")"),TRUE)</f>
        <v>1</v>
      </c>
      <c r="F15" s="28" t="s">
        <v>59</v>
      </c>
      <c r="G15" s="29" t="b">
        <f t="shared" si="2"/>
        <v>1</v>
      </c>
      <c r="H15" s="28" t="s">
        <v>60</v>
      </c>
      <c r="I15" s="29" t="b">
        <f t="shared" si="3"/>
        <v>1</v>
      </c>
      <c r="T15" s="30"/>
    </row>
    <row r="16">
      <c r="A16" s="32" t="s">
        <v>61</v>
      </c>
      <c r="B16" s="26">
        <v>26.0</v>
      </c>
      <c r="C16" s="27" t="str">
        <f t="shared" si="1"/>
        <v>2800M     ( 3G )</v>
      </c>
      <c r="D16" s="28" t="s">
        <v>62</v>
      </c>
      <c r="E16" s="29" t="b">
        <f>IFERROR(__xludf.DUMMYFUNCTION("REGEXMATCH(T(D16),""^\d+[kK]?$"")"),TRUE)</f>
        <v>1</v>
      </c>
      <c r="F16" s="28" t="s">
        <v>63</v>
      </c>
      <c r="G16" s="29" t="b">
        <f t="shared" si="2"/>
        <v>1</v>
      </c>
      <c r="H16" s="28" t="s">
        <v>64</v>
      </c>
      <c r="I16" s="29" t="b">
        <f t="shared" si="3"/>
        <v>1</v>
      </c>
      <c r="T16" s="30"/>
    </row>
    <row r="17">
      <c r="A17" s="31" t="s">
        <v>65</v>
      </c>
      <c r="B17" s="26">
        <v>28.0</v>
      </c>
      <c r="C17" s="27" t="str">
        <f t="shared" si="1"/>
        <v>3000M     ( 3G )</v>
      </c>
      <c r="D17" s="20" t="s">
        <v>66</v>
      </c>
      <c r="E17" s="29" t="b">
        <f>IFERROR(__xludf.DUMMYFUNCTION("REGEXMATCH(T(D17),""^\d+[kK]?$"")"),TRUE)</f>
        <v>1</v>
      </c>
      <c r="F17" s="28" t="s">
        <v>67</v>
      </c>
      <c r="G17" s="29" t="b">
        <f t="shared" si="2"/>
        <v>1</v>
      </c>
      <c r="H17" s="20" t="s">
        <v>68</v>
      </c>
      <c r="I17" s="29" t="b">
        <f t="shared" si="3"/>
        <v>1</v>
      </c>
      <c r="T17" s="30"/>
    </row>
    <row r="18">
      <c r="A18" s="31" t="s">
        <v>65</v>
      </c>
      <c r="B18" s="26">
        <v>30.0</v>
      </c>
      <c r="C18" s="27" t="str">
        <f t="shared" si="1"/>
        <v>3200M     ( 4G )</v>
      </c>
      <c r="D18" s="28"/>
      <c r="E18" s="29" t="b">
        <f>IFERROR(__xludf.DUMMYFUNCTION("REGEXMATCH(T(D18),""^\d+[kK]?$"")"),FALSE)</f>
        <v>0</v>
      </c>
      <c r="F18" s="28" t="s">
        <v>69</v>
      </c>
      <c r="G18" s="29" t="b">
        <f t="shared" si="2"/>
        <v>1</v>
      </c>
      <c r="H18" s="28" t="s">
        <v>70</v>
      </c>
      <c r="I18" s="29" t="b">
        <f t="shared" si="3"/>
        <v>1</v>
      </c>
      <c r="T18" s="30"/>
    </row>
    <row r="19">
      <c r="A19" s="31" t="s">
        <v>71</v>
      </c>
      <c r="B19" s="26">
        <v>32.0</v>
      </c>
      <c r="C19" s="27" t="str">
        <f t="shared" si="1"/>
        <v>3400M     ( 4G )</v>
      </c>
      <c r="D19" s="28" t="s">
        <v>72</v>
      </c>
      <c r="E19" s="29" t="b">
        <v>0</v>
      </c>
      <c r="F19" s="28" t="s">
        <v>73</v>
      </c>
      <c r="G19" s="29" t="b">
        <v>0</v>
      </c>
      <c r="H19" s="28" t="s">
        <v>74</v>
      </c>
      <c r="I19" s="29" t="b">
        <v>0</v>
      </c>
      <c r="T19" s="30"/>
    </row>
    <row r="20">
      <c r="A20" s="31" t="s">
        <v>75</v>
      </c>
      <c r="B20" s="26">
        <v>34.0</v>
      </c>
      <c r="C20" s="27" t="str">
        <f t="shared" si="1"/>
        <v>3600M     ( 4G )</v>
      </c>
      <c r="D20" s="28" t="s">
        <v>76</v>
      </c>
      <c r="E20" s="29" t="b">
        <f>IFERROR(__xludf.DUMMYFUNCTION("REGEXMATCH(T(D20),""^\d+[kK]?$"")"),TRUE)</f>
        <v>1</v>
      </c>
      <c r="F20" s="28" t="s">
        <v>69</v>
      </c>
      <c r="G20" s="29" t="b">
        <f t="shared" ref="G20:G23" si="4">ISNUMBER(IFERROR(TIMEVALUE(F20),TIMEVALUE("00:"&amp;F20)))</f>
        <v>1</v>
      </c>
      <c r="H20" s="28" t="s">
        <v>77</v>
      </c>
      <c r="I20" s="29" t="b">
        <f t="shared" ref="I20:I23" si="5">ISNUMBER(IFERROR(TIMEVALUE(H20),TIMEVALUE("00:"&amp;H20)))</f>
        <v>1</v>
      </c>
      <c r="T20" s="30"/>
    </row>
    <row r="21">
      <c r="A21" s="25" t="s">
        <v>78</v>
      </c>
      <c r="B21" s="26">
        <v>36.0</v>
      </c>
      <c r="C21" s="27" t="str">
        <f t="shared" si="1"/>
        <v>3800M     ( 4G )</v>
      </c>
      <c r="D21" s="28" t="s">
        <v>79</v>
      </c>
      <c r="E21" s="29" t="b">
        <f>IFERROR(__xludf.DUMMYFUNCTION("REGEXMATCH(T(D21),""^\d+[kK]?$"")"),TRUE)</f>
        <v>1</v>
      </c>
      <c r="F21" s="28" t="s">
        <v>80</v>
      </c>
      <c r="G21" s="29" t="b">
        <f t="shared" si="4"/>
        <v>1</v>
      </c>
      <c r="H21" s="28" t="s">
        <v>81</v>
      </c>
      <c r="I21" s="29" t="b">
        <f t="shared" si="5"/>
        <v>1</v>
      </c>
      <c r="T21" s="30"/>
    </row>
    <row r="22">
      <c r="A22" s="31" t="s">
        <v>82</v>
      </c>
      <c r="B22" s="26">
        <v>2.0</v>
      </c>
      <c r="C22" s="27" t="str">
        <f t="shared" si="1"/>
        <v>400M     ( 1G )</v>
      </c>
      <c r="D22" s="28"/>
      <c r="E22" s="29" t="b">
        <f>IFERROR(__xludf.DUMMYFUNCTION("REGEXMATCH(T(D22),""^\d+[kK]?$"")"),FALSE)</f>
        <v>0</v>
      </c>
      <c r="F22" s="28" t="s">
        <v>83</v>
      </c>
      <c r="G22" s="29" t="b">
        <f t="shared" si="4"/>
        <v>1</v>
      </c>
      <c r="H22" s="28" t="s">
        <v>84</v>
      </c>
      <c r="I22" s="29" t="b">
        <f t="shared" si="5"/>
        <v>1</v>
      </c>
      <c r="T22" s="30"/>
    </row>
    <row r="23">
      <c r="A23" s="31" t="s">
        <v>85</v>
      </c>
      <c r="B23" s="26">
        <v>4.0</v>
      </c>
      <c r="C23" s="27" t="str">
        <f t="shared" si="1"/>
        <v>600M     ( 1G )</v>
      </c>
      <c r="D23" s="28"/>
      <c r="E23" s="29" t="b">
        <f>IFERROR(__xludf.DUMMYFUNCTION("REGEXMATCH(T(D23),""^\d+[kK]?$"")"),FALSE)</f>
        <v>0</v>
      </c>
      <c r="F23" s="28"/>
      <c r="G23" s="29" t="b">
        <f t="shared" si="4"/>
        <v>0</v>
      </c>
      <c r="H23" s="28"/>
      <c r="I23" s="29" t="b">
        <f t="shared" si="5"/>
        <v>0</v>
      </c>
      <c r="T23" s="30"/>
    </row>
    <row r="24">
      <c r="A24" s="33"/>
      <c r="B24" s="26"/>
      <c r="C24" s="27"/>
      <c r="D24" s="28"/>
      <c r="E24" s="29"/>
      <c r="F24" s="28"/>
      <c r="G24" s="29"/>
      <c r="H24" s="28"/>
      <c r="I24" s="29"/>
      <c r="T24" s="30"/>
    </row>
    <row r="25">
      <c r="A25" s="33"/>
      <c r="B25" s="26"/>
      <c r="C25" s="27"/>
      <c r="D25" s="34"/>
      <c r="E25" s="29"/>
      <c r="F25" s="34"/>
      <c r="G25" s="29"/>
      <c r="H25" s="34"/>
      <c r="I25" s="29"/>
      <c r="T25" s="30"/>
    </row>
    <row r="26">
      <c r="A26" s="33"/>
      <c r="B26" s="26"/>
      <c r="C26" s="27"/>
      <c r="E26" s="29"/>
      <c r="F26" s="35"/>
      <c r="G26" s="29"/>
      <c r="H26" s="35"/>
      <c r="I26" s="29"/>
      <c r="T26" s="30"/>
    </row>
    <row r="27">
      <c r="A27" s="33"/>
      <c r="B27" s="26"/>
      <c r="C27" s="27"/>
      <c r="E27" s="29"/>
      <c r="F27" s="36"/>
      <c r="G27" s="29"/>
      <c r="H27" s="36"/>
      <c r="I27" s="29"/>
      <c r="T27" s="30"/>
    </row>
    <row r="28">
      <c r="A28" s="33"/>
      <c r="B28" s="26"/>
      <c r="C28" s="27"/>
      <c r="E28" s="29"/>
      <c r="G28" s="29"/>
      <c r="I28" s="29"/>
      <c r="T28" s="30"/>
    </row>
    <row r="29">
      <c r="A29" s="33"/>
      <c r="B29" s="26"/>
      <c r="C29" s="27"/>
      <c r="E29" s="29"/>
      <c r="F29" s="36"/>
      <c r="G29" s="29"/>
      <c r="I29" s="29"/>
      <c r="T29" s="30"/>
    </row>
    <row r="30">
      <c r="B30" s="20"/>
      <c r="E30" s="37"/>
      <c r="F30" s="28"/>
      <c r="G30" s="37"/>
      <c r="I30" s="37"/>
      <c r="T30" s="30"/>
    </row>
    <row r="31">
      <c r="B31" s="20"/>
      <c r="E31" s="37"/>
      <c r="F31" s="36"/>
      <c r="G31" s="37"/>
      <c r="H31" s="36"/>
      <c r="I31" s="37"/>
      <c r="T31" s="30"/>
    </row>
    <row r="32">
      <c r="B32" s="20"/>
      <c r="E32" s="37"/>
      <c r="F32" s="35"/>
      <c r="G32" s="37"/>
      <c r="I32" s="37"/>
      <c r="T32" s="30"/>
    </row>
    <row r="33">
      <c r="E33" s="37"/>
      <c r="F33" s="35"/>
      <c r="G33" s="37"/>
      <c r="I33" s="37"/>
      <c r="T33" s="30"/>
    </row>
    <row r="34">
      <c r="E34" s="37"/>
      <c r="F34" s="35"/>
      <c r="G34" s="37"/>
      <c r="I34" s="37"/>
      <c r="T34" s="30"/>
    </row>
    <row r="35">
      <c r="E35" s="37"/>
      <c r="F35" s="35"/>
      <c r="G35" s="37"/>
      <c r="I35" s="37"/>
    </row>
    <row r="36">
      <c r="E36" s="37"/>
      <c r="F36" s="35"/>
      <c r="G36" s="37"/>
      <c r="I36" s="37"/>
    </row>
    <row r="37">
      <c r="E37" s="37"/>
      <c r="F37" s="35"/>
      <c r="G37" s="37"/>
      <c r="I37" s="37"/>
    </row>
    <row r="38">
      <c r="E38" s="37"/>
      <c r="F38" s="35"/>
      <c r="G38" s="37"/>
      <c r="I38" s="37"/>
    </row>
    <row r="39">
      <c r="E39" s="37"/>
      <c r="F39" s="35"/>
      <c r="G39" s="37"/>
      <c r="I39" s="37"/>
    </row>
    <row r="40">
      <c r="E40" s="37"/>
      <c r="F40" s="35"/>
      <c r="G40" s="37"/>
      <c r="I40" s="37"/>
    </row>
  </sheetData>
  <mergeCells count="2">
    <mergeCell ref="A1:B1"/>
    <mergeCell ref="D1:I1"/>
  </mergeCells>
  <conditionalFormatting sqref="F3:F23 H3:H23">
    <cfRule type="expression" dxfId="4" priority="1">
      <formula>"REGEXMATCH(text,"\d")"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33" t="s">
        <v>86</v>
      </c>
      <c r="B1" s="33" t="s">
        <v>87</v>
      </c>
      <c r="C1" s="33" t="s">
        <v>88</v>
      </c>
      <c r="D1" s="33" t="s">
        <v>89</v>
      </c>
      <c r="E1" s="33" t="s">
        <v>90</v>
      </c>
      <c r="F1" s="33" t="s">
        <v>91</v>
      </c>
      <c r="G1" s="33" t="s">
        <v>92</v>
      </c>
      <c r="H1" s="33" t="s">
        <v>93</v>
      </c>
      <c r="I1" s="33" t="s">
        <v>87</v>
      </c>
      <c r="J1" s="33" t="s">
        <v>88</v>
      </c>
      <c r="K1" s="33" t="s">
        <v>89</v>
      </c>
      <c r="L1" s="33" t="s">
        <v>90</v>
      </c>
    </row>
    <row r="2">
      <c r="A2" s="20">
        <f>Excercise2!B3</f>
        <v>2</v>
      </c>
      <c r="B2" s="20">
        <f>IFERROR(__xludf.DUMMYFUNCTION("1/(1/((REGEXREPLACE(REGEXREPLACE(REGEXREPLACE(Excercise2!D3,""[K|k]"",""E3""), ""[M|m]"", ""E6""),""[G|g]"", ""E9""))/1000000000))"),0.267132)</f>
        <v>0.267132</v>
      </c>
      <c r="C2" s="28">
        <f>IFERROR(TIMEVALUE(Excercise2!F3),TIMEVALUE("00:"&amp;Excercise2!F3))*60*60*24</f>
        <v>199</v>
      </c>
      <c r="D2" s="38">
        <f>IFERROR(TIMEVALUE(Excercise2!H3),TIMEVALUE("00:"&amp;Excercise2!H3))*60*60*24</f>
        <v>383.254</v>
      </c>
      <c r="E2" s="39">
        <f t="shared" ref="E2:E39" si="3">(D2/(C2*A2))*100</f>
        <v>96.29497487</v>
      </c>
      <c r="F2" s="39" t="b">
        <f>IFERROR(__xludf.DUMMYFUNCTION("IFERROR(ISBETWEEN(B2,(A2/80),(A2/8)),FALSE)"),FALSE)</f>
        <v>0</v>
      </c>
      <c r="G2" s="39" t="b">
        <f>IFERROR(__xludf.DUMMYFUNCTION("IFERROR(ISBETWEEN(C2,(50/A2),(500/A2)),FALSE)"),TRUE)</f>
        <v>1</v>
      </c>
      <c r="H2" s="39" t="b">
        <f>IFERROR(__xludf.DUMMYFUNCTION("IFERROR(ISBETWEEN(D2,20,200,FALSE),FALSE)"),FALSE)</f>
        <v>0</v>
      </c>
      <c r="I2" s="39" t="str">
        <f t="shared" ref="I2:L2" si="1">IF(F2,B2, "")</f>
        <v/>
      </c>
      <c r="J2" s="34">
        <f t="shared" si="1"/>
        <v>199</v>
      </c>
      <c r="K2" s="39" t="str">
        <f t="shared" si="1"/>
        <v/>
      </c>
      <c r="L2" s="39" t="str">
        <f t="shared" si="1"/>
        <v/>
      </c>
    </row>
    <row r="3">
      <c r="A3" s="20" t="str">
        <f>#REF!</f>
        <v>#REF!</v>
      </c>
      <c r="B3" s="20" t="str">
        <f>IFERROR(__xludf.DUMMYFUNCTION("1/(1/((REGEXREPLACE(REGEXREPLACE(REGEXREPLACE(#REF!,""[K|k]"",""E3""), ""[M|m]"", ""E6""),""[G|g]"", ""E9""))/1000000000))"),"#REF!")</f>
        <v>#REF!</v>
      </c>
      <c r="C3" s="28" t="str">
        <f t="shared" ref="C3:D3" si="2">IFERROR(TIMEVALUE(#REF!),TIMEVALUE("00:"&amp;#REF!))*60*60*24</f>
        <v>#REF!</v>
      </c>
      <c r="D3" s="38" t="str">
        <f t="shared" si="2"/>
        <v>#REF!</v>
      </c>
      <c r="E3" s="39" t="str">
        <f t="shared" si="3"/>
        <v>#REF!</v>
      </c>
      <c r="F3" s="39" t="b">
        <f>IFERROR(__xludf.DUMMYFUNCTION("IFERROR(ISBETWEEN(B3,(A3/80),(A3/8)),FALSE)"),FALSE)</f>
        <v>0</v>
      </c>
      <c r="G3" s="39" t="b">
        <f>IFERROR(__xludf.DUMMYFUNCTION("IFERROR(ISBETWEEN(C3,(50/A3),(500/A3)),FALSE)"),FALSE)</f>
        <v>0</v>
      </c>
      <c r="H3" s="39" t="b">
        <f>IFERROR(__xludf.DUMMYFUNCTION("IFERROR(ISBETWEEN(D3,20,200,FALSE),FALSE)"),FALSE)</f>
        <v>0</v>
      </c>
      <c r="I3" s="39" t="str">
        <f t="shared" ref="I3:L3" si="4">IF(F3,B3, "")</f>
        <v/>
      </c>
      <c r="J3" s="39" t="str">
        <f t="shared" si="4"/>
        <v/>
      </c>
      <c r="K3" s="39" t="str">
        <f t="shared" si="4"/>
        <v/>
      </c>
      <c r="L3" s="39" t="str">
        <f t="shared" si="4"/>
        <v/>
      </c>
    </row>
    <row r="4">
      <c r="A4" s="20">
        <f>Excercise2!B5</f>
        <v>4</v>
      </c>
      <c r="B4" s="20" t="str">
        <f>IFERROR(__xludf.DUMMYFUNCTION("1/(1/((REGEXREPLACE(REGEXREPLACE(REGEXREPLACE(Excercise2!D5,""[K|k]"",""E3""), ""[M|m]"", ""E6""),""[G|g]"", ""E9""))/1000000000))"),"#DIV/0!")</f>
        <v>#DIV/0!</v>
      </c>
      <c r="C4" s="28" t="str">
        <f>IFERROR(TIMEVALUE(Excercise2!F5),TIMEVALUE("00:"&amp;Excercise2!F5))*60*60*24</f>
        <v>#VALUE!</v>
      </c>
      <c r="D4" s="38" t="str">
        <f>IFERROR(TIMEVALUE(Excercise2!H5),TIMEVALUE("00:"&amp;Excercise2!H5))*60*60*24</f>
        <v>#VALUE!</v>
      </c>
      <c r="E4" s="39" t="str">
        <f t="shared" si="3"/>
        <v>#VALUE!</v>
      </c>
      <c r="F4" s="39" t="b">
        <f>IFERROR(__xludf.DUMMYFUNCTION("IFERROR(ISBETWEEN(B4,(A4/80),(A4/8)),FALSE)"),FALSE)</f>
        <v>0</v>
      </c>
      <c r="G4" s="39" t="b">
        <f>IFERROR(__xludf.DUMMYFUNCTION("IFERROR(ISBETWEEN(C4,(50/A4),(500/A4)),FALSE)"),FALSE)</f>
        <v>0</v>
      </c>
      <c r="H4" s="39" t="b">
        <f>IFERROR(__xludf.DUMMYFUNCTION("IFERROR(ISBETWEEN(D4,20,200,FALSE),FALSE)"),FALSE)</f>
        <v>0</v>
      </c>
      <c r="I4" s="39" t="str">
        <f t="shared" ref="I4:L4" si="5">IF(F4,B4, "")</f>
        <v/>
      </c>
      <c r="J4" s="39" t="str">
        <f t="shared" si="5"/>
        <v/>
      </c>
      <c r="K4" s="39" t="str">
        <f t="shared" si="5"/>
        <v/>
      </c>
      <c r="L4" s="39" t="str">
        <f t="shared" si="5"/>
        <v/>
      </c>
    </row>
    <row r="5">
      <c r="A5" s="20">
        <f>Excercise2!B6</f>
        <v>6</v>
      </c>
      <c r="B5" s="20" t="str">
        <f>IFERROR(__xludf.DUMMYFUNCTION("1/(1/((REGEXREPLACE(REGEXREPLACE(REGEXREPLACE(Excercise2!D6,""[K|k]"",""E3""), ""[M|m]"", ""E6""),""[G|g]"", ""E9""))/1000000000))"),"#DIV/0!")</f>
        <v>#DIV/0!</v>
      </c>
      <c r="C5" s="28" t="str">
        <f>IFERROR(TIMEVALUE(Excercise2!F6),TIMEVALUE("00:"&amp;Excercise2!F6))*60*60*24</f>
        <v>#VALUE!</v>
      </c>
      <c r="D5" s="38" t="str">
        <f>IFERROR(TIMEVALUE(Excercise2!H6),TIMEVALUE("00:"&amp;Excercise2!H6))*60*60*24</f>
        <v>#VALUE!</v>
      </c>
      <c r="E5" s="39" t="str">
        <f t="shared" si="3"/>
        <v>#VALUE!</v>
      </c>
      <c r="F5" s="39" t="b">
        <f>IFERROR(__xludf.DUMMYFUNCTION("IFERROR(ISBETWEEN(B5,(A5/80),(A5/8)),FALSE)"),FALSE)</f>
        <v>0</v>
      </c>
      <c r="G5" s="39" t="b">
        <f>IFERROR(__xludf.DUMMYFUNCTION("IFERROR(ISBETWEEN(C5,(50/A5),(500/A5)),FALSE)"),FALSE)</f>
        <v>0</v>
      </c>
      <c r="H5" s="39" t="b">
        <f>IFERROR(__xludf.DUMMYFUNCTION("IFERROR(ISBETWEEN(D5,20,200,FALSE),FALSE)"),FALSE)</f>
        <v>0</v>
      </c>
      <c r="I5" s="39" t="str">
        <f t="shared" ref="I5:L5" si="6">IF(F5,B5, "")</f>
        <v/>
      </c>
      <c r="J5" s="39" t="str">
        <f t="shared" si="6"/>
        <v/>
      </c>
      <c r="K5" s="39" t="str">
        <f t="shared" si="6"/>
        <v/>
      </c>
      <c r="L5" s="39" t="str">
        <f t="shared" si="6"/>
        <v/>
      </c>
    </row>
    <row r="6">
      <c r="A6" s="20">
        <f>Excercise2!B7</f>
        <v>8</v>
      </c>
      <c r="B6" s="20" t="str">
        <f>IFERROR(__xludf.DUMMYFUNCTION("1/(1/((REGEXREPLACE(REGEXREPLACE(REGEXREPLACE(Excercise2!D7,""[K|k]"",""E3""), ""[M|m]"", ""E6""),""[G|g]"", ""E9""))/1000000000))"),"#DIV/0!")</f>
        <v>#DIV/0!</v>
      </c>
      <c r="C6" s="28" t="str">
        <f>IFERROR(TIMEVALUE(Excercise2!F7),TIMEVALUE("00:"&amp;Excercise2!F7))*60*60*24</f>
        <v>#VALUE!</v>
      </c>
      <c r="D6" s="38" t="str">
        <f>IFERROR(TIMEVALUE(Excercise2!H7),TIMEVALUE("00:"&amp;Excercise2!H7))*60*60*24</f>
        <v>#VALUE!</v>
      </c>
      <c r="E6" s="39" t="str">
        <f t="shared" si="3"/>
        <v>#VALUE!</v>
      </c>
      <c r="F6" s="39" t="b">
        <f>IFERROR(__xludf.DUMMYFUNCTION("IFERROR(ISBETWEEN(B6,(A6/80),(A6/8)),FALSE)"),FALSE)</f>
        <v>0</v>
      </c>
      <c r="G6" s="39" t="b">
        <f>IFERROR(__xludf.DUMMYFUNCTION("IFERROR(ISBETWEEN(C6,(50/A6),(500/A6)),FALSE)"),FALSE)</f>
        <v>0</v>
      </c>
      <c r="H6" s="39" t="b">
        <f>IFERROR(__xludf.DUMMYFUNCTION("IFERROR(ISBETWEEN(D6,20,200,FALSE),FALSE)"),FALSE)</f>
        <v>0</v>
      </c>
      <c r="I6" s="39" t="str">
        <f t="shared" ref="I6:L6" si="7">IF(F6,B6, "")</f>
        <v/>
      </c>
      <c r="J6" s="39" t="str">
        <f t="shared" si="7"/>
        <v/>
      </c>
      <c r="K6" s="39" t="str">
        <f t="shared" si="7"/>
        <v/>
      </c>
      <c r="L6" s="39" t="str">
        <f t="shared" si="7"/>
        <v/>
      </c>
    </row>
    <row r="7">
      <c r="A7" s="20">
        <f>Excercise2!B8</f>
        <v>10</v>
      </c>
      <c r="B7" s="20">
        <f>IFERROR(__xludf.DUMMYFUNCTION("1/(1/((REGEXREPLACE(REGEXREPLACE(REGEXREPLACE(Excercise2!D8,""[K|k]"",""E3""), ""[M|m]"", ""E6""),""[G|g]"", ""E9""))/1000000000))"),0.46947600000000006)</f>
        <v>0.469476</v>
      </c>
      <c r="C7" s="28">
        <f>IFERROR(TIMEVALUE(Excercise2!F8),TIMEVALUE("00:"&amp;Excercise2!F8))*60*60*24</f>
        <v>58</v>
      </c>
      <c r="D7" s="38">
        <f>IFERROR(TIMEVALUE(Excercise2!H8),TIMEVALUE("00:"&amp;Excercise2!H8))*60*60*24</f>
        <v>398.599</v>
      </c>
      <c r="E7" s="39">
        <f t="shared" si="3"/>
        <v>68.72396552</v>
      </c>
      <c r="F7" s="39" t="b">
        <f>IFERROR(__xludf.DUMMYFUNCTION("IFERROR(ISBETWEEN(B7,(A7/80),(A7/8)),FALSE)"),TRUE)</f>
        <v>1</v>
      </c>
      <c r="G7" s="39" t="b">
        <f>IFERROR(__xludf.DUMMYFUNCTION("IFERROR(ISBETWEEN(C7,(50/A7),(500/A7)),FALSE)"),FALSE)</f>
        <v>0</v>
      </c>
      <c r="H7" s="39" t="b">
        <f>IFERROR(__xludf.DUMMYFUNCTION("IFERROR(ISBETWEEN(D7,20,200,FALSE),FALSE)"),FALSE)</f>
        <v>0</v>
      </c>
      <c r="I7" s="39">
        <f t="shared" ref="I7:L7" si="8">IF(F7,B7, "")</f>
        <v>0.469476</v>
      </c>
      <c r="J7" s="39" t="str">
        <f t="shared" si="8"/>
        <v/>
      </c>
      <c r="K7" s="39" t="str">
        <f t="shared" si="8"/>
        <v/>
      </c>
      <c r="L7" s="39">
        <f t="shared" si="8"/>
        <v>68.72396552</v>
      </c>
    </row>
    <row r="8">
      <c r="A8" s="20">
        <f>Excercise2!B10</f>
        <v>14</v>
      </c>
      <c r="B8" s="20">
        <f>IFERROR(__xludf.DUMMYFUNCTION("1/(1/((REGEXREPLACE(REGEXREPLACE(REGEXREPLACE(Excercise2!D10,""[K|k]"",""E3""), ""[M|m]"", ""E6""),""[G|g]"", ""E9""))/1000000000))"),0.65954)</f>
        <v>0.65954</v>
      </c>
      <c r="C8" s="28">
        <f>IFERROR(TIMEVALUE(Excercise2!F10),TIMEVALUE("00:"&amp;Excercise2!F10))*60*60*24</f>
        <v>44</v>
      </c>
      <c r="D8" s="38">
        <f>IFERROR(TIMEVALUE(Excercise2!H10),TIMEVALUE("00:"&amp;Excercise2!H10))*60*60*24</f>
        <v>394.407</v>
      </c>
      <c r="E8" s="39">
        <f t="shared" si="3"/>
        <v>64.02711039</v>
      </c>
      <c r="F8" s="39" t="b">
        <f>IFERROR(__xludf.DUMMYFUNCTION("IFERROR(ISBETWEEN(B8,(A8/80),(A8/8)),FALSE)"),TRUE)</f>
        <v>1</v>
      </c>
      <c r="G8" s="39" t="b">
        <f>IFERROR(__xludf.DUMMYFUNCTION("IFERROR(ISBETWEEN(C8,(50/A8),(500/A8)),FALSE)"),FALSE)</f>
        <v>0</v>
      </c>
      <c r="H8" s="39" t="b">
        <f>IFERROR(__xludf.DUMMYFUNCTION("IFERROR(ISBETWEEN(D8,20,200,FALSE),FALSE)"),FALSE)</f>
        <v>0</v>
      </c>
      <c r="I8" s="39">
        <f t="shared" ref="I8:L8" si="9">IF(F8,B8, "")</f>
        <v>0.65954</v>
      </c>
      <c r="J8" s="39" t="str">
        <f t="shared" si="9"/>
        <v/>
      </c>
      <c r="K8" s="39" t="str">
        <f t="shared" si="9"/>
        <v/>
      </c>
      <c r="L8" s="39">
        <f t="shared" si="9"/>
        <v>64.02711039</v>
      </c>
    </row>
    <row r="9">
      <c r="A9" s="20">
        <f>Excercise2!B11</f>
        <v>16</v>
      </c>
      <c r="B9" s="20" t="str">
        <f>IFERROR(__xludf.DUMMYFUNCTION("1/(1/((REGEXREPLACE(REGEXREPLACE(REGEXREPLACE(Excercise2!D11,""[K|k]"",""E3""), ""[M|m]"", ""E6""),""[G|g]"", ""E9""))/1000000000))"),"#DIV/0!")</f>
        <v>#DIV/0!</v>
      </c>
      <c r="C9" s="28" t="str">
        <f>IFERROR(TIMEVALUE(Excercise2!F11),TIMEVALUE("00:"&amp;Excercise2!F11))*60*60*24</f>
        <v>#VALUE!</v>
      </c>
      <c r="D9" s="38" t="str">
        <f>IFERROR(TIMEVALUE(Excercise2!H11),TIMEVALUE("00:"&amp;Excercise2!H11))*60*60*24</f>
        <v>#VALUE!</v>
      </c>
      <c r="E9" s="39" t="str">
        <f t="shared" si="3"/>
        <v>#VALUE!</v>
      </c>
      <c r="F9" s="39" t="b">
        <f>IFERROR(__xludf.DUMMYFUNCTION("IFERROR(ISBETWEEN(B9,(A9/80),(A9/8)),FALSE)"),FALSE)</f>
        <v>0</v>
      </c>
      <c r="G9" s="39" t="b">
        <f>IFERROR(__xludf.DUMMYFUNCTION("IFERROR(ISBETWEEN(C9,(50/A9),(500/A9)),FALSE)"),FALSE)</f>
        <v>0</v>
      </c>
      <c r="H9" s="39" t="b">
        <f>IFERROR(__xludf.DUMMYFUNCTION("IFERROR(ISBETWEEN(D9,20,200,FALSE),FALSE)"),FALSE)</f>
        <v>0</v>
      </c>
      <c r="I9" s="39" t="str">
        <f t="shared" ref="I9:L9" si="10">IF(F9,B9, "")</f>
        <v/>
      </c>
      <c r="J9" s="39" t="str">
        <f t="shared" si="10"/>
        <v/>
      </c>
      <c r="K9" s="39" t="str">
        <f t="shared" si="10"/>
        <v/>
      </c>
      <c r="L9" s="39" t="str">
        <f t="shared" si="10"/>
        <v/>
      </c>
    </row>
    <row r="10">
      <c r="A10" s="20">
        <f>Excercise2!B12</f>
        <v>18</v>
      </c>
      <c r="B10" s="20">
        <f>IFERROR(__xludf.DUMMYFUNCTION("1/(1/((REGEXREPLACE(REGEXREPLACE(REGEXREPLACE(Excercise2!D12,""[K|k]"",""E3""), ""[M|m]"", ""E6""),""[G|g]"", ""E9""))/1000000000))"),0.005572)</f>
        <v>0.005572</v>
      </c>
      <c r="C10" s="28">
        <f>IFERROR(TIMEVALUE(Excercise2!F12),TIMEVALUE("00:"&amp;Excercise2!F12))*60*60*24</f>
        <v>35</v>
      </c>
      <c r="D10" s="38">
        <f>IFERROR(TIMEVALUE(Excercise2!H12),TIMEVALUE("00:"&amp;Excercise2!H12))*60*60*24</f>
        <v>388.437</v>
      </c>
      <c r="E10" s="39">
        <f t="shared" si="3"/>
        <v>61.65666667</v>
      </c>
      <c r="F10" s="39" t="b">
        <f>IFERROR(__xludf.DUMMYFUNCTION("IFERROR(ISBETWEEN(B10,(A10/80),(A10/8)),FALSE)"),FALSE)</f>
        <v>0</v>
      </c>
      <c r="G10" s="39" t="b">
        <f>IFERROR(__xludf.DUMMYFUNCTION("IFERROR(ISBETWEEN(C10,(50/A10),(500/A10)),FALSE)"),FALSE)</f>
        <v>0</v>
      </c>
      <c r="H10" s="39" t="b">
        <f>IFERROR(__xludf.DUMMYFUNCTION("IFERROR(ISBETWEEN(D10,20,200,FALSE),FALSE)"),FALSE)</f>
        <v>0</v>
      </c>
      <c r="I10" s="39" t="str">
        <f t="shared" ref="I10:L10" si="11">IF(F10,B10, "")</f>
        <v/>
      </c>
      <c r="J10" s="39" t="str">
        <f t="shared" si="11"/>
        <v/>
      </c>
      <c r="K10" s="39" t="str">
        <f t="shared" si="11"/>
        <v/>
      </c>
      <c r="L10" s="39" t="str">
        <f t="shared" si="11"/>
        <v/>
      </c>
    </row>
    <row r="11">
      <c r="A11" s="20">
        <f>Excercise2!B13</f>
        <v>20</v>
      </c>
      <c r="B11" s="20">
        <f>IFERROR(__xludf.DUMMYFUNCTION("1/(1/((REGEXREPLACE(REGEXREPLACE(REGEXREPLACE(Excercise2!D13,""[K|k]"",""E3""), ""[M|m]"", ""E6""),""[G|g]"", ""E9""))/1000000000))"),1.246432)</f>
        <v>1.246432</v>
      </c>
      <c r="C11" s="28">
        <f>IFERROR(TIMEVALUE(Excercise2!F13),TIMEVALUE("00:"&amp;Excercise2!F13))*60*60*24</f>
        <v>34</v>
      </c>
      <c r="D11" s="38">
        <f>IFERROR(TIMEVALUE(Excercise2!H13),TIMEVALUE("00:"&amp;Excercise2!H13))*60*60*24</f>
        <v>23163</v>
      </c>
      <c r="E11" s="39">
        <f t="shared" si="3"/>
        <v>3406.323529</v>
      </c>
      <c r="F11" s="39" t="b">
        <f>IFERROR(__xludf.DUMMYFUNCTION("IFERROR(ISBETWEEN(B11,(A11/80),(A11/8)),FALSE)"),TRUE)</f>
        <v>1</v>
      </c>
      <c r="G11" s="39" t="b">
        <f>IFERROR(__xludf.DUMMYFUNCTION("IFERROR(ISBETWEEN(C11,(50/A11),(500/A11)),FALSE)"),FALSE)</f>
        <v>0</v>
      </c>
      <c r="H11" s="39" t="b">
        <f>IFERROR(__xludf.DUMMYFUNCTION("IFERROR(ISBETWEEN(D11,20,200,FALSE),FALSE)"),FALSE)</f>
        <v>0</v>
      </c>
      <c r="I11" s="39">
        <f t="shared" ref="I11:L11" si="12">IF(F11,B11, "")</f>
        <v>1.246432</v>
      </c>
      <c r="J11" s="39" t="str">
        <f t="shared" si="12"/>
        <v/>
      </c>
      <c r="K11" s="39" t="str">
        <f t="shared" si="12"/>
        <v/>
      </c>
      <c r="L11" s="39">
        <f t="shared" si="12"/>
        <v>3406.323529</v>
      </c>
    </row>
    <row r="12">
      <c r="A12" s="20">
        <f>Excercise2!B14</f>
        <v>22</v>
      </c>
      <c r="B12" s="20" t="str">
        <f>IFERROR(__xludf.DUMMYFUNCTION("1/(1/((REGEXREPLACE(REGEXREPLACE(REGEXREPLACE(Excercise2!D14,""[K|k]"",""E3""), ""[M|m]"", ""E6""),""[G|g]"", ""E9""))/1000000000))"),"#DIV/0!")</f>
        <v>#DIV/0!</v>
      </c>
      <c r="C12" s="28" t="str">
        <f>IFERROR(TIMEVALUE(Excercise2!F14),TIMEVALUE("00:"&amp;Excercise2!F14))*60*60*24</f>
        <v>#VALUE!</v>
      </c>
      <c r="D12" s="38" t="str">
        <f>IFERROR(TIMEVALUE(Excercise2!H14),TIMEVALUE("00:"&amp;Excercise2!H14))*60*60*24</f>
        <v>#VALUE!</v>
      </c>
      <c r="E12" s="39" t="str">
        <f t="shared" si="3"/>
        <v>#VALUE!</v>
      </c>
      <c r="F12" s="39" t="b">
        <f>IFERROR(__xludf.DUMMYFUNCTION("IFERROR(ISBETWEEN(B12,(A12/80),(A12/8)),FALSE)"),FALSE)</f>
        <v>0</v>
      </c>
      <c r="G12" s="39" t="b">
        <f>IFERROR(__xludf.DUMMYFUNCTION("IFERROR(ISBETWEEN(C12,(50/A12),(500/A12)),FALSE)"),FALSE)</f>
        <v>0</v>
      </c>
      <c r="H12" s="39" t="b">
        <f>IFERROR(__xludf.DUMMYFUNCTION("IFERROR(ISBETWEEN(D12,20,200,FALSE),FALSE)"),FALSE)</f>
        <v>0</v>
      </c>
      <c r="I12" s="39" t="str">
        <f t="shared" ref="I12:L12" si="13">IF(F12,B12, "")</f>
        <v/>
      </c>
      <c r="J12" s="39" t="str">
        <f t="shared" si="13"/>
        <v/>
      </c>
      <c r="K12" s="39" t="str">
        <f t="shared" si="13"/>
        <v/>
      </c>
      <c r="L12" s="39" t="str">
        <f t="shared" si="13"/>
        <v/>
      </c>
    </row>
    <row r="13">
      <c r="A13" s="20">
        <f>Excercise2!B15</f>
        <v>24</v>
      </c>
      <c r="B13" s="20">
        <f>IFERROR(__xludf.DUMMYFUNCTION("1/(1/((REGEXREPLACE(REGEXREPLACE(REGEXREPLACE(Excercise2!D15,""[K|k]"",""E3""), ""[M|m]"", ""E6""),""[G|g]"", ""E9""))/1000000000))"),1.393704)</f>
        <v>1.393704</v>
      </c>
      <c r="C13" s="28">
        <f>IFERROR(TIMEVALUE(Excercise2!F15),TIMEVALUE("00:"&amp;Excercise2!F15))*60*60*24</f>
        <v>28</v>
      </c>
      <c r="D13" s="38">
        <f>IFERROR(TIMEVALUE(Excercise2!H15),TIMEVALUE("00:"&amp;Excercise2!H15))*60*60*24</f>
        <v>387.282</v>
      </c>
      <c r="E13" s="39">
        <f t="shared" si="3"/>
        <v>57.63125</v>
      </c>
      <c r="F13" s="39" t="b">
        <f>IFERROR(__xludf.DUMMYFUNCTION("IFERROR(ISBETWEEN(B13,(A13/80),(A13/8)),FALSE)"),TRUE)</f>
        <v>1</v>
      </c>
      <c r="G13" s="39" t="b">
        <f>IFERROR(__xludf.DUMMYFUNCTION("IFERROR(ISBETWEEN(C13,(50/A13),(500/A13)),FALSE)"),FALSE)</f>
        <v>0</v>
      </c>
      <c r="H13" s="39" t="b">
        <f>IFERROR(__xludf.DUMMYFUNCTION("IFERROR(ISBETWEEN(D13,20,200,FALSE),FALSE)"),FALSE)</f>
        <v>0</v>
      </c>
      <c r="I13" s="39">
        <f t="shared" ref="I13:L13" si="14">IF(F13,B13, "")</f>
        <v>1.393704</v>
      </c>
      <c r="J13" s="39" t="str">
        <f t="shared" si="14"/>
        <v/>
      </c>
      <c r="K13" s="39" t="str">
        <f t="shared" si="14"/>
        <v/>
      </c>
      <c r="L13" s="39">
        <f t="shared" si="14"/>
        <v>57.63125</v>
      </c>
    </row>
    <row r="14">
      <c r="A14" s="20" t="str">
        <f>#REF!</f>
        <v>#REF!</v>
      </c>
      <c r="B14" s="20" t="str">
        <f>IFERROR(__xludf.DUMMYFUNCTION("1/(1/((REGEXREPLACE(REGEXREPLACE(REGEXREPLACE(#REF!,""[K|k]"",""E3""), ""[M|m]"", ""E6""),""[G|g]"", ""E9""))/1000000000))"),"#REF!")</f>
        <v>#REF!</v>
      </c>
      <c r="C14" s="28" t="str">
        <f t="shared" ref="C14:D14" si="15">IFERROR(TIMEVALUE(#REF!),TIMEVALUE("00:"&amp;#REF!))*60*60*24</f>
        <v>#REF!</v>
      </c>
      <c r="D14" s="38" t="str">
        <f t="shared" si="15"/>
        <v>#REF!</v>
      </c>
      <c r="E14" s="39" t="str">
        <f t="shared" si="3"/>
        <v>#REF!</v>
      </c>
      <c r="F14" s="39" t="b">
        <f>IFERROR(__xludf.DUMMYFUNCTION("IFERROR(ISBETWEEN(B14,(A14/80),(A14/8)),FALSE)"),FALSE)</f>
        <v>0</v>
      </c>
      <c r="G14" s="39" t="b">
        <f>IFERROR(__xludf.DUMMYFUNCTION("IFERROR(ISBETWEEN(C14,(50/A14),(500/A14)),FALSE)"),FALSE)</f>
        <v>0</v>
      </c>
      <c r="H14" s="39" t="b">
        <f>IFERROR(__xludf.DUMMYFUNCTION("IFERROR(ISBETWEEN(D14,20,200,FALSE),FALSE)"),FALSE)</f>
        <v>0</v>
      </c>
      <c r="I14" s="39" t="str">
        <f t="shared" ref="I14:L14" si="16">IF(F14,B14, "")</f>
        <v/>
      </c>
      <c r="J14" s="39" t="str">
        <f t="shared" si="16"/>
        <v/>
      </c>
      <c r="K14" s="39" t="str">
        <f t="shared" si="16"/>
        <v/>
      </c>
      <c r="L14" s="39" t="str">
        <f t="shared" si="16"/>
        <v/>
      </c>
    </row>
    <row r="15">
      <c r="A15" s="20">
        <f>Excercise2!B16</f>
        <v>26</v>
      </c>
      <c r="B15" s="20">
        <f>IFERROR(__xludf.DUMMYFUNCTION("1/(1/((REGEXREPLACE(REGEXREPLACE(REGEXREPLACE(Excercise2!D16,""[K|k]"",""E3""), ""[M|m]"", ""E6""),""[G|g]"", ""E9""))/1000000000))"),1.462704)</f>
        <v>1.462704</v>
      </c>
      <c r="C15" s="28">
        <f>IFERROR(TIMEVALUE(Excercise2!F16),TIMEVALUE("00:"&amp;Excercise2!F16))*60*60*24</f>
        <v>29</v>
      </c>
      <c r="D15" s="38">
        <f>IFERROR(TIMEVALUE(Excercise2!H16),TIMEVALUE("00:"&amp;Excercise2!H16))*60*60*24</f>
        <v>380.979</v>
      </c>
      <c r="E15" s="39">
        <f t="shared" si="3"/>
        <v>50.52771883</v>
      </c>
      <c r="F15" s="39" t="b">
        <f>IFERROR(__xludf.DUMMYFUNCTION("IFERROR(ISBETWEEN(B15,(A15/80),(A15/8)),FALSE)"),TRUE)</f>
        <v>1</v>
      </c>
      <c r="G15" s="39" t="b">
        <f>IFERROR(__xludf.DUMMYFUNCTION("IFERROR(ISBETWEEN(C15,(50/A15),(500/A15)),FALSE)"),FALSE)</f>
        <v>0</v>
      </c>
      <c r="H15" s="39" t="b">
        <f>IFERROR(__xludf.DUMMYFUNCTION("IFERROR(ISBETWEEN(D15,20,200,FALSE),FALSE)"),FALSE)</f>
        <v>0</v>
      </c>
      <c r="I15" s="39">
        <f t="shared" ref="I15:L15" si="17">IF(F15,B15, "")</f>
        <v>1.462704</v>
      </c>
      <c r="J15" s="39" t="str">
        <f t="shared" si="17"/>
        <v/>
      </c>
      <c r="K15" s="39" t="str">
        <f t="shared" si="17"/>
        <v/>
      </c>
      <c r="L15" s="39">
        <f t="shared" si="17"/>
        <v>50.52771883</v>
      </c>
    </row>
    <row r="16">
      <c r="A16" s="20">
        <f>Excercise2!B17</f>
        <v>28</v>
      </c>
      <c r="B16" s="20">
        <f>IFERROR(__xludf.DUMMYFUNCTION("1/(1/((REGEXREPLACE(REGEXREPLACE(REGEXREPLACE(Excercise2!D17,""[K|k]"",""E3""), ""[M|m]"", ""E6""),""[G|g]"", ""E9""))/1000000000))"),1.7935600000000003)</f>
        <v>1.79356</v>
      </c>
      <c r="C16" s="28">
        <f>IFERROR(TIMEVALUE(Excercise2!F17),TIMEVALUE("00:"&amp;Excercise2!F17))*60*60*24</f>
        <v>25</v>
      </c>
      <c r="D16" s="38">
        <f>IFERROR(TIMEVALUE(Excercise2!H17),TIMEVALUE("00:"&amp;Excercise2!H17))*60*60*24</f>
        <v>387.394</v>
      </c>
      <c r="E16" s="39">
        <f t="shared" si="3"/>
        <v>55.342</v>
      </c>
      <c r="F16" s="39" t="b">
        <f>IFERROR(__xludf.DUMMYFUNCTION("IFERROR(ISBETWEEN(B16,(A16/80),(A16/8)),FALSE)"),TRUE)</f>
        <v>1</v>
      </c>
      <c r="G16" s="39" t="b">
        <f>IFERROR(__xludf.DUMMYFUNCTION("IFERROR(ISBETWEEN(C16,(50/A16),(500/A16)),FALSE)"),FALSE)</f>
        <v>0</v>
      </c>
      <c r="H16" s="39" t="b">
        <f>IFERROR(__xludf.DUMMYFUNCTION("IFERROR(ISBETWEEN(D16,20,200,FALSE),FALSE)"),FALSE)</f>
        <v>0</v>
      </c>
      <c r="I16" s="39">
        <f t="shared" ref="I16:L16" si="18">IF(F16,B16, "")</f>
        <v>1.79356</v>
      </c>
      <c r="J16" s="39" t="str">
        <f t="shared" si="18"/>
        <v/>
      </c>
      <c r="K16" s="39" t="str">
        <f t="shared" si="18"/>
        <v/>
      </c>
      <c r="L16" s="39">
        <f t="shared" si="18"/>
        <v>55.342</v>
      </c>
    </row>
    <row r="17">
      <c r="A17" s="20">
        <f>Excercise2!B18</f>
        <v>30</v>
      </c>
      <c r="B17" s="20" t="str">
        <f>IFERROR(__xludf.DUMMYFUNCTION("1/(1/((REGEXREPLACE(REGEXREPLACE(REGEXREPLACE(Excercise2!D18,""[K|k]"",""E3""), ""[M|m]"", ""E6""),""[G|g]"", ""E9""))/1000000000))"),"#DIV/0!")</f>
        <v>#DIV/0!</v>
      </c>
      <c r="C17" s="28">
        <f>IFERROR(TIMEVALUE(Excercise2!F18),TIMEVALUE("00:"&amp;Excercise2!F18))*60*60*24</f>
        <v>26</v>
      </c>
      <c r="D17" s="38">
        <f>IFERROR(TIMEVALUE(Excercise2!H18),TIMEVALUE("00:"&amp;Excercise2!H18))*60*60*24</f>
        <v>388.27</v>
      </c>
      <c r="E17" s="39">
        <f t="shared" si="3"/>
        <v>49.77820513</v>
      </c>
      <c r="F17" s="39" t="b">
        <f>IFERROR(__xludf.DUMMYFUNCTION("IFERROR(ISBETWEEN(B17,(A17/80),(A17/8)),FALSE)"),FALSE)</f>
        <v>0</v>
      </c>
      <c r="G17" s="39" t="b">
        <f>IFERROR(__xludf.DUMMYFUNCTION("IFERROR(ISBETWEEN(C17,(50/A17),(500/A17)),FALSE)"),FALSE)</f>
        <v>0</v>
      </c>
      <c r="H17" s="39" t="b">
        <f>IFERROR(__xludf.DUMMYFUNCTION("IFERROR(ISBETWEEN(D17,20,200,FALSE),FALSE)"),FALSE)</f>
        <v>0</v>
      </c>
      <c r="I17" s="39" t="str">
        <f t="shared" ref="I17:L17" si="19">IF(F17,B17, "")</f>
        <v/>
      </c>
      <c r="J17" s="39" t="str">
        <f t="shared" si="19"/>
        <v/>
      </c>
      <c r="K17" s="39" t="str">
        <f t="shared" si="19"/>
        <v/>
      </c>
      <c r="L17" s="39" t="str">
        <f t="shared" si="19"/>
        <v/>
      </c>
    </row>
    <row r="18">
      <c r="A18" s="20">
        <f>Excercise2!B19</f>
        <v>32</v>
      </c>
      <c r="B18" s="20">
        <f>IFERROR(__xludf.DUMMYFUNCTION("1/(1/((REGEXREPLACE(REGEXREPLACE(REGEXREPLACE(Excercise2!D20,""[K|k]"",""E3""), ""[M|m]"", ""E6""),""[G|g]"", ""E9""))/1000000000))"),1.804556)</f>
        <v>1.804556</v>
      </c>
      <c r="C18" s="28">
        <f>IFERROR(TIMEVALUE(Excercise2!F20),TIMEVALUE("00:"&amp;Excercise2!F20))*60*60*24</f>
        <v>26</v>
      </c>
      <c r="D18" s="38">
        <f>IFERROR(TIMEVALUE(Excercise2!H20),TIMEVALUE("00:"&amp;Excercise2!H20))*60*60*24</f>
        <v>381.306</v>
      </c>
      <c r="E18" s="39">
        <f t="shared" si="3"/>
        <v>45.83004808</v>
      </c>
      <c r="F18" s="39" t="b">
        <f>IFERROR(__xludf.DUMMYFUNCTION("IFERROR(ISBETWEEN(B18,(A18/80),(A18/8)),FALSE)"),TRUE)</f>
        <v>1</v>
      </c>
      <c r="G18" s="39" t="b">
        <f>IFERROR(__xludf.DUMMYFUNCTION("IFERROR(ISBETWEEN(C18,(50/A18),(500/A18)),FALSE)"),FALSE)</f>
        <v>0</v>
      </c>
      <c r="H18" s="39" t="b">
        <f>IFERROR(__xludf.DUMMYFUNCTION("IFERROR(ISBETWEEN(D18,20,200,FALSE),FALSE)"),FALSE)</f>
        <v>0</v>
      </c>
      <c r="I18" s="39">
        <f t="shared" ref="I18:L18" si="20">IF(F18,B18, "")</f>
        <v>1.804556</v>
      </c>
      <c r="J18" s="39" t="str">
        <f t="shared" si="20"/>
        <v/>
      </c>
      <c r="K18" s="39" t="str">
        <f t="shared" si="20"/>
        <v/>
      </c>
      <c r="L18" s="39">
        <f t="shared" si="20"/>
        <v>45.83004808</v>
      </c>
    </row>
    <row r="19">
      <c r="A19" s="20">
        <f>Excercise2!B20</f>
        <v>34</v>
      </c>
      <c r="B19" s="20">
        <f>IFERROR(__xludf.DUMMYFUNCTION("1/(1/((REGEXREPLACE(REGEXREPLACE(REGEXREPLACE(Excercise2!D21,""[K|k]"",""E3""), ""[M|m]"", ""E6""),""[G|g]"", ""E9""))/1000000000))"),1.51678)</f>
        <v>1.51678</v>
      </c>
      <c r="C19" s="28">
        <f>IFERROR(TIMEVALUE(Excercise2!F21),TIMEVALUE("00:"&amp;Excercise2!F21))*60*60*24</f>
        <v>23</v>
      </c>
      <c r="D19" s="38">
        <f>IFERROR(TIMEVALUE(Excercise2!H21),TIMEVALUE("00:"&amp;Excercise2!H21))*60*60*24</f>
        <v>388.331</v>
      </c>
      <c r="E19" s="39">
        <f t="shared" si="3"/>
        <v>49.65869565</v>
      </c>
      <c r="F19" s="39" t="b">
        <f>IFERROR(__xludf.DUMMYFUNCTION("IFERROR(ISBETWEEN(B19,(A19/80),(A19/8)),FALSE)"),TRUE)</f>
        <v>1</v>
      </c>
      <c r="G19" s="39" t="b">
        <f>IFERROR(__xludf.DUMMYFUNCTION("IFERROR(ISBETWEEN(C19,(50/A19),(500/A19)),FALSE)"),FALSE)</f>
        <v>0</v>
      </c>
      <c r="H19" s="39" t="b">
        <f>IFERROR(__xludf.DUMMYFUNCTION("IFERROR(ISBETWEEN(D19,20,200,FALSE),FALSE)"),FALSE)</f>
        <v>0</v>
      </c>
      <c r="I19" s="39">
        <f t="shared" ref="I19:L19" si="21">IF(F19,B19, "")</f>
        <v>1.51678</v>
      </c>
      <c r="J19" s="39" t="str">
        <f t="shared" si="21"/>
        <v/>
      </c>
      <c r="K19" s="39" t="str">
        <f t="shared" si="21"/>
        <v/>
      </c>
      <c r="L19" s="39">
        <f t="shared" si="21"/>
        <v>49.65869565</v>
      </c>
    </row>
    <row r="20">
      <c r="A20" s="20">
        <f>Excercise2!B21</f>
        <v>36</v>
      </c>
      <c r="B20" s="20" t="str">
        <f>IFERROR(__xludf.DUMMYFUNCTION("1/(1/((REGEXREPLACE(REGEXREPLACE(REGEXREPLACE(Excercise2!D22,""[K|k]"",""E3""), ""[M|m]"", ""E6""),""[G|g]"", ""E9""))/1000000000))"),"#DIV/0!")</f>
        <v>#DIV/0!</v>
      </c>
      <c r="C20" s="28">
        <f>IFERROR(TIMEVALUE(Excercise2!F22),TIMEVALUE("00:"&amp;Excercise2!F22))*60*60*24</f>
        <v>208</v>
      </c>
      <c r="D20" s="38">
        <f>IFERROR(TIMEVALUE(Excercise2!H22),TIMEVALUE("00:"&amp;Excercise2!H22))*60*60*24</f>
        <v>0</v>
      </c>
      <c r="E20" s="39">
        <f t="shared" si="3"/>
        <v>0</v>
      </c>
      <c r="F20" s="39" t="b">
        <f>IFERROR(__xludf.DUMMYFUNCTION("IFERROR(ISBETWEEN(B20,(A20/80),(A20/8)),FALSE)"),FALSE)</f>
        <v>0</v>
      </c>
      <c r="G20" s="39" t="b">
        <f>IFERROR(__xludf.DUMMYFUNCTION("IFERROR(ISBETWEEN(C20,(50/A20),(500/A20)),FALSE)"),FALSE)</f>
        <v>0</v>
      </c>
      <c r="H20" s="39" t="b">
        <f>IFERROR(__xludf.DUMMYFUNCTION("IFERROR(ISBETWEEN(D20,20,200,FALSE),FALSE)"),FALSE)</f>
        <v>0</v>
      </c>
      <c r="I20" s="39" t="str">
        <f t="shared" ref="I20:L20" si="22">IF(F20,B20, "")</f>
        <v/>
      </c>
      <c r="J20" s="39" t="str">
        <f t="shared" si="22"/>
        <v/>
      </c>
      <c r="K20" s="39" t="str">
        <f t="shared" si="22"/>
        <v/>
      </c>
      <c r="L20" s="39" t="str">
        <f t="shared" si="22"/>
        <v/>
      </c>
    </row>
    <row r="21">
      <c r="A21" s="20">
        <f>Excercise2!B22</f>
        <v>2</v>
      </c>
      <c r="B21" s="20" t="str">
        <f>IFERROR(__xludf.DUMMYFUNCTION("1/(1/((REGEXREPLACE(REGEXREPLACE(REGEXREPLACE(Excercise2!D23,""[K|k]"",""E3""), ""[M|m]"", ""E6""),""[G|g]"", ""E9""))/1000000000))"),"#DIV/0!")</f>
        <v>#DIV/0!</v>
      </c>
      <c r="C21" s="28" t="str">
        <f>IFERROR(TIMEVALUE(Excercise2!F23),TIMEVALUE("00:"&amp;Excercise2!F23))*60*60*24</f>
        <v>#VALUE!</v>
      </c>
      <c r="D21" s="38" t="str">
        <f>IFERROR(TIMEVALUE(Excercise2!H23),TIMEVALUE("00:"&amp;Excercise2!H23))*60*60*24</f>
        <v>#VALUE!</v>
      </c>
      <c r="E21" s="39" t="str">
        <f t="shared" si="3"/>
        <v>#VALUE!</v>
      </c>
      <c r="F21" s="39" t="b">
        <f>IFERROR(__xludf.DUMMYFUNCTION("IFERROR(ISBETWEEN(B21,(A21/80),(A21/8)),FALSE)"),FALSE)</f>
        <v>0</v>
      </c>
      <c r="G21" s="39" t="b">
        <f>IFERROR(__xludf.DUMMYFUNCTION("IFERROR(ISBETWEEN(C21,(50/A21),(500/A21)),FALSE)"),FALSE)</f>
        <v>0</v>
      </c>
      <c r="H21" s="39" t="b">
        <f>IFERROR(__xludf.DUMMYFUNCTION("IFERROR(ISBETWEEN(D21,20,200,FALSE),FALSE)"),FALSE)</f>
        <v>0</v>
      </c>
      <c r="I21" s="39" t="str">
        <f t="shared" ref="I21:L21" si="23">IF(F21,B21, "")</f>
        <v/>
      </c>
      <c r="J21" s="39" t="str">
        <f t="shared" si="23"/>
        <v/>
      </c>
      <c r="K21" s="39" t="str">
        <f t="shared" si="23"/>
        <v/>
      </c>
      <c r="L21" s="39" t="str">
        <f t="shared" si="23"/>
        <v/>
      </c>
    </row>
    <row r="22">
      <c r="A22" s="20">
        <f>Excercise2!B23</f>
        <v>4</v>
      </c>
      <c r="B22" s="20" t="str">
        <f>IFERROR(__xludf.DUMMYFUNCTION("1/(1/((REGEXREPLACE(REGEXREPLACE(REGEXREPLACE(Excercise2!D24,""[K|k]"",""E3""), ""[M|m]"", ""E6""),""[G|g]"", ""E9""))/1000000000))"),"#DIV/0!")</f>
        <v>#DIV/0!</v>
      </c>
      <c r="C22" s="28" t="str">
        <f>IFERROR(TIMEVALUE(Excercise2!F24),TIMEVALUE("00:"&amp;Excercise2!F24))*60*60*24</f>
        <v>#VALUE!</v>
      </c>
      <c r="D22" s="38" t="str">
        <f>IFERROR(TIMEVALUE(Excercise2!H24),TIMEVALUE("00:"&amp;Excercise2!H24))*60*60*24</f>
        <v>#VALUE!</v>
      </c>
      <c r="E22" s="39" t="str">
        <f t="shared" si="3"/>
        <v>#VALUE!</v>
      </c>
      <c r="F22" s="39" t="b">
        <f>IFERROR(__xludf.DUMMYFUNCTION("IFERROR(ISBETWEEN(B22,(A22/80),(A22/8)),FALSE)"),FALSE)</f>
        <v>0</v>
      </c>
      <c r="G22" s="39" t="b">
        <f>IFERROR(__xludf.DUMMYFUNCTION("IFERROR(ISBETWEEN(C22,(50/A22),(500/A22)),FALSE)"),FALSE)</f>
        <v>0</v>
      </c>
      <c r="H22" s="39" t="b">
        <f>IFERROR(__xludf.DUMMYFUNCTION("IFERROR(ISBETWEEN(D22,20,200,FALSE),FALSE)"),FALSE)</f>
        <v>0</v>
      </c>
      <c r="I22" s="39" t="str">
        <f t="shared" ref="I22:L22" si="24">IF(F22,B22, "")</f>
        <v/>
      </c>
      <c r="J22" s="39" t="str">
        <f t="shared" si="24"/>
        <v/>
      </c>
      <c r="K22" s="39" t="str">
        <f t="shared" si="24"/>
        <v/>
      </c>
      <c r="L22" s="39" t="str">
        <f t="shared" si="24"/>
        <v/>
      </c>
    </row>
    <row r="23">
      <c r="A23" s="20" t="str">
        <f>Excercise2!B24</f>
        <v/>
      </c>
      <c r="B23" s="20" t="str">
        <f>IFERROR(__xludf.DUMMYFUNCTION("1/(1/((REGEXREPLACE(REGEXREPLACE(REGEXREPLACE(Excercise2!D25,""[K|k]"",""E3""), ""[M|m]"", ""E6""),""[G|g]"", ""E9""))/1000000000))"),"#DIV/0!")</f>
        <v>#DIV/0!</v>
      </c>
      <c r="C23" s="28" t="str">
        <f>IFERROR(TIMEVALUE(Excercise2!F25),TIMEVALUE("00:"&amp;Excercise2!F25))*60*60*24</f>
        <v>#VALUE!</v>
      </c>
      <c r="D23" s="38" t="str">
        <f>IFERROR(TIMEVALUE(Excercise2!H25),TIMEVALUE("00:"&amp;Excercise2!H25))*60*60*24</f>
        <v>#VALUE!</v>
      </c>
      <c r="E23" s="39" t="str">
        <f t="shared" si="3"/>
        <v>#VALUE!</v>
      </c>
      <c r="F23" s="39" t="b">
        <f>IFERROR(__xludf.DUMMYFUNCTION("IFERROR(ISBETWEEN(B23,(A23/80),(A23/8)),FALSE)"),FALSE)</f>
        <v>0</v>
      </c>
      <c r="G23" s="39" t="b">
        <f>IFERROR(__xludf.DUMMYFUNCTION("IFERROR(ISBETWEEN(C23,(50/A23),(500/A23)),FALSE)"),FALSE)</f>
        <v>0</v>
      </c>
      <c r="H23" s="39" t="b">
        <f>IFERROR(__xludf.DUMMYFUNCTION("IFERROR(ISBETWEEN(D23,20,200,FALSE),FALSE)"),FALSE)</f>
        <v>0</v>
      </c>
      <c r="I23" s="39" t="str">
        <f t="shared" ref="I23:L23" si="25">IF(F23,B23, "")</f>
        <v/>
      </c>
      <c r="J23" s="39" t="str">
        <f t="shared" si="25"/>
        <v/>
      </c>
      <c r="K23" s="39" t="str">
        <f t="shared" si="25"/>
        <v/>
      </c>
      <c r="L23" s="39" t="str">
        <f t="shared" si="25"/>
        <v/>
      </c>
    </row>
    <row r="24">
      <c r="A24" s="20" t="str">
        <f>Excercise2!B25</f>
        <v/>
      </c>
      <c r="B24" s="20" t="str">
        <f>IFERROR(__xludf.DUMMYFUNCTION("1/(1/((REGEXREPLACE(REGEXREPLACE(REGEXREPLACE(Excercise2!D26,""[K|k]"",""E3""), ""[M|m]"", ""E6""),""[G|g]"", ""E9""))/1000000000))"),"#DIV/0!")</f>
        <v>#DIV/0!</v>
      </c>
      <c r="C24" s="28" t="str">
        <f>IFERROR(TIMEVALUE(Excercise2!F26),TIMEVALUE("00:"&amp;Excercise2!F26))*60*60*24</f>
        <v>#VALUE!</v>
      </c>
      <c r="D24" s="38" t="str">
        <f>IFERROR(TIMEVALUE(Excercise2!H26),TIMEVALUE("00:"&amp;Excercise2!H26))*60*60*24</f>
        <v>#VALUE!</v>
      </c>
      <c r="E24" s="39" t="str">
        <f t="shared" si="3"/>
        <v>#VALUE!</v>
      </c>
      <c r="F24" s="39" t="b">
        <f>IFERROR(__xludf.DUMMYFUNCTION("IFERROR(ISBETWEEN(B24,(A24/80),(A24/8)),FALSE)"),FALSE)</f>
        <v>0</v>
      </c>
      <c r="G24" s="39" t="b">
        <f>IFERROR(__xludf.DUMMYFUNCTION("IFERROR(ISBETWEEN(C24,(50/A24),(500/A24)),FALSE)"),FALSE)</f>
        <v>0</v>
      </c>
      <c r="H24" s="39" t="b">
        <f>IFERROR(__xludf.DUMMYFUNCTION("IFERROR(ISBETWEEN(D24,20,200,FALSE),FALSE)"),FALSE)</f>
        <v>0</v>
      </c>
      <c r="I24" s="39" t="str">
        <f t="shared" ref="I24:L24" si="26">IF(F24,B24, "")</f>
        <v/>
      </c>
      <c r="J24" s="39" t="str">
        <f t="shared" si="26"/>
        <v/>
      </c>
      <c r="K24" s="39" t="str">
        <f t="shared" si="26"/>
        <v/>
      </c>
      <c r="L24" s="39" t="str">
        <f t="shared" si="26"/>
        <v/>
      </c>
    </row>
    <row r="25">
      <c r="A25" s="20" t="str">
        <f>#REF!</f>
        <v>#REF!</v>
      </c>
      <c r="B25" s="20" t="str">
        <f>IFERROR(__xludf.DUMMYFUNCTION("1/(1/((REGEXREPLACE(REGEXREPLACE(REGEXREPLACE(#REF!,""[K|k]"",""E3""), ""[M|m]"", ""E6""),""[G|g]"", ""E9""))/1000000000))"),"#REF!")</f>
        <v>#REF!</v>
      </c>
      <c r="C25" s="28" t="str">
        <f t="shared" ref="C25:D25" si="27">IFERROR(TIMEVALUE(#REF!),TIMEVALUE("00:"&amp;#REF!))*60*60*24</f>
        <v>#REF!</v>
      </c>
      <c r="D25" s="38" t="str">
        <f t="shared" si="27"/>
        <v>#REF!</v>
      </c>
      <c r="E25" s="39" t="str">
        <f t="shared" si="3"/>
        <v>#REF!</v>
      </c>
      <c r="F25" s="39" t="b">
        <f>IFERROR(__xludf.DUMMYFUNCTION("IFERROR(ISBETWEEN(B25,(A25/80),(A25/8)),FALSE)"),FALSE)</f>
        <v>0</v>
      </c>
      <c r="G25" s="39" t="b">
        <f>IFERROR(__xludf.DUMMYFUNCTION("IFERROR(ISBETWEEN(C25,(50/A25),(500/A25)),FALSE)"),FALSE)</f>
        <v>0</v>
      </c>
      <c r="H25" s="39" t="b">
        <f>IFERROR(__xludf.DUMMYFUNCTION("IFERROR(ISBETWEEN(D25,20,200,FALSE),FALSE)"),FALSE)</f>
        <v>0</v>
      </c>
      <c r="I25" s="39" t="str">
        <f t="shared" ref="I25:L25" si="28">IF(F25,B25, "")</f>
        <v/>
      </c>
      <c r="J25" s="39" t="str">
        <f t="shared" si="28"/>
        <v/>
      </c>
      <c r="K25" s="39" t="str">
        <f t="shared" si="28"/>
        <v/>
      </c>
      <c r="L25" s="39" t="str">
        <f t="shared" si="28"/>
        <v/>
      </c>
    </row>
    <row r="26">
      <c r="A26" s="20" t="str">
        <f>Excercise2!B26</f>
        <v/>
      </c>
      <c r="B26" s="20" t="str">
        <f>IFERROR(__xludf.DUMMYFUNCTION("1/(1/((REGEXREPLACE(REGEXREPLACE(REGEXREPLACE(Excercise2!D27,""[K|k]"",""E3""), ""[M|m]"", ""E6""),""[G|g]"", ""E9""))/1000000000))"),"#DIV/0!")</f>
        <v>#DIV/0!</v>
      </c>
      <c r="C26" s="28" t="str">
        <f>IFERROR(TIMEVALUE(Excercise2!F27),TIMEVALUE("00:"&amp;Excercise2!F27))*60*60*24</f>
        <v>#VALUE!</v>
      </c>
      <c r="D26" s="38" t="str">
        <f>IFERROR(TIMEVALUE(Excercise2!H27),TIMEVALUE("00:"&amp;Excercise2!H27))*60*60*24</f>
        <v>#VALUE!</v>
      </c>
      <c r="E26" s="39" t="str">
        <f t="shared" si="3"/>
        <v>#VALUE!</v>
      </c>
      <c r="F26" s="39" t="b">
        <f>IFERROR(__xludf.DUMMYFUNCTION("IFERROR(ISBETWEEN(B26,(A26/80),(A26/8)),FALSE)"),FALSE)</f>
        <v>0</v>
      </c>
      <c r="G26" s="39" t="b">
        <f>IFERROR(__xludf.DUMMYFUNCTION("IFERROR(ISBETWEEN(C26,(50/A26),(500/A26)),FALSE)"),FALSE)</f>
        <v>0</v>
      </c>
      <c r="H26" s="39" t="b">
        <f>IFERROR(__xludf.DUMMYFUNCTION("IFERROR(ISBETWEEN(D26,20,200,FALSE),FALSE)"),FALSE)</f>
        <v>0</v>
      </c>
      <c r="I26" s="39" t="str">
        <f t="shared" ref="I26:L26" si="29">IF(F26,B26, "")</f>
        <v/>
      </c>
      <c r="J26" s="39" t="str">
        <f t="shared" si="29"/>
        <v/>
      </c>
      <c r="K26" s="39" t="str">
        <f t="shared" si="29"/>
        <v/>
      </c>
      <c r="L26" s="39" t="str">
        <f t="shared" si="29"/>
        <v/>
      </c>
    </row>
    <row r="27">
      <c r="A27" s="20" t="str">
        <f>Excercise2!B27</f>
        <v/>
      </c>
      <c r="B27" s="20" t="str">
        <f>IFERROR(__xludf.DUMMYFUNCTION("1/(1/((REGEXREPLACE(REGEXREPLACE(REGEXREPLACE(Excercise2!D28,""[K|k]"",""E3""), ""[M|m]"", ""E6""),""[G|g]"", ""E9""))/1000000000))"),"#DIV/0!")</f>
        <v>#DIV/0!</v>
      </c>
      <c r="C27" s="28" t="str">
        <f>IFERROR(TIMEVALUE(Excercise2!F28),TIMEVALUE("00:"&amp;Excercise2!F28))*60*60*24</f>
        <v>#VALUE!</v>
      </c>
      <c r="D27" s="38" t="str">
        <f>IFERROR(TIMEVALUE(Excercise2!H28),TIMEVALUE("00:"&amp;Excercise2!H28))*60*60*24</f>
        <v>#VALUE!</v>
      </c>
      <c r="E27" s="39" t="str">
        <f t="shared" si="3"/>
        <v>#VALUE!</v>
      </c>
      <c r="F27" s="39" t="b">
        <f>IFERROR(__xludf.DUMMYFUNCTION("IFERROR(ISBETWEEN(B27,(A27/80),(A27/8)),FALSE)"),FALSE)</f>
        <v>0</v>
      </c>
      <c r="G27" s="39" t="b">
        <f>IFERROR(__xludf.DUMMYFUNCTION("IFERROR(ISBETWEEN(C27,(50/A27),(500/A27)),FALSE)"),FALSE)</f>
        <v>0</v>
      </c>
      <c r="H27" s="39" t="b">
        <f>IFERROR(__xludf.DUMMYFUNCTION("IFERROR(ISBETWEEN(D27,20,200,FALSE),FALSE)"),FALSE)</f>
        <v>0</v>
      </c>
      <c r="I27" s="39" t="str">
        <f t="shared" ref="I27:L27" si="30">IF(F27,B27, "")</f>
        <v/>
      </c>
      <c r="J27" s="39" t="str">
        <f t="shared" si="30"/>
        <v/>
      </c>
      <c r="K27" s="39" t="str">
        <f t="shared" si="30"/>
        <v/>
      </c>
      <c r="L27" s="39" t="str">
        <f t="shared" si="30"/>
        <v/>
      </c>
    </row>
    <row r="28">
      <c r="A28" s="20" t="str">
        <f>Excercise2!B28</f>
        <v/>
      </c>
      <c r="B28" s="20" t="str">
        <f>IFERROR(__xludf.DUMMYFUNCTION("1/(1/((REGEXREPLACE(REGEXREPLACE(REGEXREPLACE(Excercise2!D29,""[K|k]"",""E3""), ""[M|m]"", ""E6""),""[G|g]"", ""E9""))/1000000000))"),"#DIV/0!")</f>
        <v>#DIV/0!</v>
      </c>
      <c r="C28" s="28" t="str">
        <f>IFERROR(TIMEVALUE(#REF!),TIMEVALUE("00:"&amp;#REF!))*60*60*24</f>
        <v>#REF!</v>
      </c>
      <c r="D28" s="38" t="str">
        <f>IFERROR(TIMEVALUE(Excercise2!H29),TIMEVALUE("00:"&amp;Excercise2!H29))*60*60*24</f>
        <v>#VALUE!</v>
      </c>
      <c r="E28" s="39" t="str">
        <f t="shared" si="3"/>
        <v>#VALUE!</v>
      </c>
      <c r="F28" s="39" t="b">
        <f>IFERROR(__xludf.DUMMYFUNCTION("IFERROR(ISBETWEEN(B28,(A28/80),(A28/8)),FALSE)"),FALSE)</f>
        <v>0</v>
      </c>
      <c r="G28" s="39" t="b">
        <f>IFERROR(__xludf.DUMMYFUNCTION("IFERROR(ISBETWEEN(C28,(50/A28),(500/A28)),FALSE)"),FALSE)</f>
        <v>0</v>
      </c>
      <c r="H28" s="39" t="b">
        <f>IFERROR(__xludf.DUMMYFUNCTION("IFERROR(ISBETWEEN(D28,20,200,FALSE),FALSE)"),FALSE)</f>
        <v>0</v>
      </c>
      <c r="I28" s="39" t="str">
        <f t="shared" ref="I28:L28" si="31">IF(F28,B28, "")</f>
        <v/>
      </c>
      <c r="J28" s="39" t="str">
        <f t="shared" si="31"/>
        <v/>
      </c>
      <c r="K28" s="39" t="str">
        <f t="shared" si="31"/>
        <v/>
      </c>
      <c r="L28" s="39" t="str">
        <f t="shared" si="31"/>
        <v/>
      </c>
    </row>
    <row r="29">
      <c r="A29" s="20" t="str">
        <f>Excercise2!B30</f>
        <v/>
      </c>
      <c r="B29" s="20" t="str">
        <f>IFERROR(__xludf.DUMMYFUNCTION("1/(1/((REGEXREPLACE(REGEXREPLACE(REGEXREPLACE(Excercise2!D30,""[K|k]"",""E3""), ""[M|m]"", ""E6""),""[G|g]"", ""E9""))/1000000000))"),"#DIV/0!")</f>
        <v>#DIV/0!</v>
      </c>
      <c r="C29" s="28" t="str">
        <f>IFERROR(TIMEVALUE(Excercise2!F29),TIMEVALUE("00:"&amp;Excercise2!F29))*60*60*24</f>
        <v>#VALUE!</v>
      </c>
      <c r="D29" s="38" t="str">
        <f>IFERROR(TIMEVALUE(Excercise2!H30),TIMEVALUE("00:"&amp;Excercise2!H30))*60*60*24</f>
        <v>#VALUE!</v>
      </c>
      <c r="E29" s="39" t="str">
        <f t="shared" si="3"/>
        <v>#VALUE!</v>
      </c>
      <c r="F29" s="39" t="b">
        <f>IFERROR(__xludf.DUMMYFUNCTION("IFERROR(ISBETWEEN(B29,(A29/80),(A29/8)),FALSE)"),FALSE)</f>
        <v>0</v>
      </c>
      <c r="G29" s="39" t="b">
        <f>IFERROR(__xludf.DUMMYFUNCTION("IFERROR(ISBETWEEN(C29,(50/A29),(500/A29)),FALSE)"),FALSE)</f>
        <v>0</v>
      </c>
      <c r="H29" s="39" t="b">
        <f>IFERROR(__xludf.DUMMYFUNCTION("IFERROR(ISBETWEEN(D29,20,200,FALSE),FALSE)"),FALSE)</f>
        <v>0</v>
      </c>
      <c r="I29" s="39" t="str">
        <f t="shared" ref="I29:L29" si="32">IF(F29,B29, "")</f>
        <v/>
      </c>
      <c r="J29" s="39" t="str">
        <f t="shared" si="32"/>
        <v/>
      </c>
      <c r="K29" s="39" t="str">
        <f t="shared" si="32"/>
        <v/>
      </c>
      <c r="L29" s="39" t="str">
        <f t="shared" si="32"/>
        <v/>
      </c>
    </row>
    <row r="30">
      <c r="A30" s="20" t="str">
        <f>Excercise2!B31</f>
        <v/>
      </c>
      <c r="B30" s="20" t="str">
        <f>IFERROR(__xludf.DUMMYFUNCTION("1/(1/((REGEXREPLACE(REGEXREPLACE(REGEXREPLACE(Excercise2!D31,""[K|k]"",""E3""), ""[M|m]"", ""E6""),""[G|g]"", ""E9""))/1000000000))"),"#DIV/0!")</f>
        <v>#DIV/0!</v>
      </c>
      <c r="C30" s="28" t="str">
        <f>IFERROR(TIMEVALUE(Excercise2!F31),TIMEVALUE("00:"&amp;Excercise2!F31))*60*60*24</f>
        <v>#VALUE!</v>
      </c>
      <c r="D30" s="38" t="str">
        <f>IFERROR(TIMEVALUE(Excercise2!H31),TIMEVALUE("00:"&amp;Excercise2!H31))*60*60*24</f>
        <v>#VALUE!</v>
      </c>
      <c r="E30" s="39" t="str">
        <f t="shared" si="3"/>
        <v>#VALUE!</v>
      </c>
      <c r="F30" s="39" t="b">
        <f>IFERROR(__xludf.DUMMYFUNCTION("IFERROR(ISBETWEEN(B30,(A30/80),(A30/8)),FALSE)"),FALSE)</f>
        <v>0</v>
      </c>
      <c r="G30" s="39" t="b">
        <f>IFERROR(__xludf.DUMMYFUNCTION("IFERROR(ISBETWEEN(C30,(50/A30),(500/A30)),FALSE)"),FALSE)</f>
        <v>0</v>
      </c>
      <c r="H30" s="39" t="b">
        <f>IFERROR(__xludf.DUMMYFUNCTION("IFERROR(ISBETWEEN(D30,20,200,FALSE),FALSE)"),FALSE)</f>
        <v>0</v>
      </c>
      <c r="I30" s="39" t="str">
        <f t="shared" ref="I30:L30" si="33">IF(F30,B30, "")</f>
        <v/>
      </c>
      <c r="J30" s="39" t="str">
        <f t="shared" si="33"/>
        <v/>
      </c>
      <c r="K30" s="39" t="str">
        <f t="shared" si="33"/>
        <v/>
      </c>
      <c r="L30" s="39" t="str">
        <f t="shared" si="33"/>
        <v/>
      </c>
    </row>
    <row r="31">
      <c r="A31" s="20" t="str">
        <f>Excercise2!B32</f>
        <v/>
      </c>
      <c r="B31" s="20" t="str">
        <f>IFERROR(__xludf.DUMMYFUNCTION("1/(1/((REGEXREPLACE(REGEXREPLACE(REGEXREPLACE(Excercise2!D32,""[K|k]"",""E3""), ""[M|m]"", ""E6""),""[G|g]"", ""E9""))/1000000000))"),"#DIV/0!")</f>
        <v>#DIV/0!</v>
      </c>
      <c r="C31" s="28" t="str">
        <f>IFERROR(TIMEVALUE(Excercise2!F32),TIMEVALUE("00:"&amp;Excercise2!F32))*60*60*24</f>
        <v>#VALUE!</v>
      </c>
      <c r="D31" s="38" t="str">
        <f>IFERROR(TIMEVALUE(Excercise2!H32),TIMEVALUE("00:"&amp;Excercise2!H32))*60*60*24</f>
        <v>#VALUE!</v>
      </c>
      <c r="E31" s="39" t="str">
        <f t="shared" si="3"/>
        <v>#VALUE!</v>
      </c>
      <c r="F31" s="39" t="b">
        <f>IFERROR(__xludf.DUMMYFUNCTION("IFERROR(ISBETWEEN(B31,(A31/80),(A31/8)),FALSE)"),FALSE)</f>
        <v>0</v>
      </c>
      <c r="G31" s="39" t="b">
        <f>IFERROR(__xludf.DUMMYFUNCTION("IFERROR(ISBETWEEN(C31,(50/A31),(500/A31)),FALSE)"),FALSE)</f>
        <v>0</v>
      </c>
      <c r="H31" s="39" t="b">
        <f>IFERROR(__xludf.DUMMYFUNCTION("IFERROR(ISBETWEEN(D31,20,200,FALSE),FALSE)"),FALSE)</f>
        <v>0</v>
      </c>
      <c r="I31" s="39" t="str">
        <f t="shared" ref="I31:L31" si="34">IF(F31,B31, "")</f>
        <v/>
      </c>
      <c r="J31" s="39" t="str">
        <f t="shared" si="34"/>
        <v/>
      </c>
      <c r="K31" s="39" t="str">
        <f t="shared" si="34"/>
        <v/>
      </c>
      <c r="L31" s="39" t="str">
        <f t="shared" si="34"/>
        <v/>
      </c>
    </row>
    <row r="32">
      <c r="A32" s="20" t="str">
        <f>Excercise2!B33</f>
        <v/>
      </c>
      <c r="B32" s="20" t="str">
        <f>IFERROR(__xludf.DUMMYFUNCTION("1/(1/((REGEXREPLACE(REGEXREPLACE(REGEXREPLACE(Excercise2!D33,""[K|k]"",""E3""), ""[M|m]"", ""E6""),""[G|g]"", ""E9""))/1000000000))"),"#DIV/0!")</f>
        <v>#DIV/0!</v>
      </c>
      <c r="C32" s="28" t="str">
        <f>IFERROR(TIMEVALUE(Excercise2!F33),TIMEVALUE("00:"&amp;Excercise2!F33))*60*60*24</f>
        <v>#VALUE!</v>
      </c>
      <c r="D32" s="38" t="str">
        <f>IFERROR(TIMEVALUE(Excercise2!H33),TIMEVALUE("00:"&amp;Excercise2!H33))*60*60*24</f>
        <v>#VALUE!</v>
      </c>
      <c r="E32" s="39" t="str">
        <f t="shared" si="3"/>
        <v>#VALUE!</v>
      </c>
      <c r="F32" s="39" t="b">
        <f>IFERROR(__xludf.DUMMYFUNCTION("IFERROR(ISBETWEEN(B32,(A32/80),(A32/8)),FALSE)"),FALSE)</f>
        <v>0</v>
      </c>
      <c r="G32" s="39" t="b">
        <f>IFERROR(__xludf.DUMMYFUNCTION("IFERROR(ISBETWEEN(C32,(50/A32),(500/A32)),FALSE)"),FALSE)</f>
        <v>0</v>
      </c>
      <c r="H32" s="39" t="b">
        <f>IFERROR(__xludf.DUMMYFUNCTION("IFERROR(ISBETWEEN(D32,20,200,FALSE),FALSE)"),FALSE)</f>
        <v>0</v>
      </c>
      <c r="I32" s="39" t="str">
        <f t="shared" ref="I32:L32" si="35">IF(F32,B32, "")</f>
        <v/>
      </c>
      <c r="J32" s="39" t="str">
        <f t="shared" si="35"/>
        <v/>
      </c>
      <c r="K32" s="39" t="str">
        <f t="shared" si="35"/>
        <v/>
      </c>
      <c r="L32" s="39" t="str">
        <f t="shared" si="35"/>
        <v/>
      </c>
    </row>
    <row r="33">
      <c r="A33" s="20" t="str">
        <f>Excercise2!B34</f>
        <v/>
      </c>
      <c r="B33" s="20" t="str">
        <f>IFERROR(__xludf.DUMMYFUNCTION("1/(1/((REGEXREPLACE(REGEXREPLACE(REGEXREPLACE(Excercise2!D34,""[K|k]"",""E3""), ""[M|m]"", ""E6""),""[G|g]"", ""E9""))/1000000000))"),"#DIV/0!")</f>
        <v>#DIV/0!</v>
      </c>
      <c r="C33" s="28" t="str">
        <f>IFERROR(TIMEVALUE(Excercise2!F34),TIMEVALUE("00:"&amp;Excercise2!F34))*60*60*24</f>
        <v>#VALUE!</v>
      </c>
      <c r="D33" s="38" t="str">
        <f>IFERROR(TIMEVALUE(Excercise2!H34),TIMEVALUE("00:"&amp;Excercise2!H34))*60*60*24</f>
        <v>#VALUE!</v>
      </c>
      <c r="E33" s="39" t="str">
        <f t="shared" si="3"/>
        <v>#VALUE!</v>
      </c>
      <c r="F33" s="39" t="b">
        <f>IFERROR(__xludf.DUMMYFUNCTION("IFERROR(ISBETWEEN(B33,(A33/80),(A33/8)),FALSE)"),FALSE)</f>
        <v>0</v>
      </c>
      <c r="G33" s="39" t="b">
        <f>IFERROR(__xludf.DUMMYFUNCTION("IFERROR(ISBETWEEN(C33,(50/A33),(500/A33)),FALSE)"),FALSE)</f>
        <v>0</v>
      </c>
      <c r="H33" s="39" t="b">
        <f>IFERROR(__xludf.DUMMYFUNCTION("IFERROR(ISBETWEEN(D33,20,200,FALSE),FALSE)"),FALSE)</f>
        <v>0</v>
      </c>
      <c r="I33" s="39" t="str">
        <f t="shared" ref="I33:L33" si="36">IF(F33,B33, "")</f>
        <v/>
      </c>
      <c r="J33" s="39" t="str">
        <f t="shared" si="36"/>
        <v/>
      </c>
      <c r="K33" s="39" t="str">
        <f t="shared" si="36"/>
        <v/>
      </c>
      <c r="L33" s="39" t="str">
        <f t="shared" si="36"/>
        <v/>
      </c>
    </row>
    <row r="34">
      <c r="A34" s="20" t="str">
        <f>Excercise2!B35</f>
        <v/>
      </c>
      <c r="B34" s="20" t="str">
        <f>IFERROR(__xludf.DUMMYFUNCTION("1/(1/((REGEXREPLACE(REGEXREPLACE(REGEXREPLACE(Excercise2!D35,""[K|k]"",""E3""), ""[M|m]"", ""E6""),""[G|g]"", ""E9""))/1000000000))"),"#DIV/0!")</f>
        <v>#DIV/0!</v>
      </c>
      <c r="C34" s="28" t="str">
        <f>IFERROR(TIMEVALUE(Excercise2!F35),TIMEVALUE("00:"&amp;Excercise2!F35))*60*60*24</f>
        <v>#VALUE!</v>
      </c>
      <c r="D34" s="38" t="str">
        <f>IFERROR(TIMEVALUE(Excercise2!H35),TIMEVALUE("00:"&amp;Excercise2!H35))*60*60*24</f>
        <v>#VALUE!</v>
      </c>
      <c r="E34" s="39" t="str">
        <f t="shared" si="3"/>
        <v>#VALUE!</v>
      </c>
      <c r="F34" s="39" t="b">
        <f>IFERROR(__xludf.DUMMYFUNCTION("IFERROR(ISBETWEEN(B34,(A34/80),(A34/8)),FALSE)"),FALSE)</f>
        <v>0</v>
      </c>
      <c r="G34" s="39" t="b">
        <f>IFERROR(__xludf.DUMMYFUNCTION("IFERROR(ISBETWEEN(C34,(50/A34),(500/A34)),FALSE)"),FALSE)</f>
        <v>0</v>
      </c>
      <c r="H34" s="39" t="b">
        <f>IFERROR(__xludf.DUMMYFUNCTION("IFERROR(ISBETWEEN(D34,20,200,FALSE),FALSE)"),FALSE)</f>
        <v>0</v>
      </c>
      <c r="I34" s="39" t="str">
        <f t="shared" ref="I34:L34" si="37">IF(F34,B34, "")</f>
        <v/>
      </c>
      <c r="J34" s="39" t="str">
        <f t="shared" si="37"/>
        <v/>
      </c>
      <c r="K34" s="39" t="str">
        <f t="shared" si="37"/>
        <v/>
      </c>
      <c r="L34" s="39" t="str">
        <f t="shared" si="37"/>
        <v/>
      </c>
    </row>
    <row r="35">
      <c r="A35" s="20" t="str">
        <f>Excercise2!B36</f>
        <v/>
      </c>
      <c r="B35" s="20" t="str">
        <f>IFERROR(__xludf.DUMMYFUNCTION("1/(1/((REGEXREPLACE(REGEXREPLACE(REGEXREPLACE(Excercise2!D36,""[K|k]"",""E3""), ""[M|m]"", ""E6""),""[G|g]"", ""E9""))/1000000000))"),"#DIV/0!")</f>
        <v>#DIV/0!</v>
      </c>
      <c r="C35" s="28" t="str">
        <f>IFERROR(TIMEVALUE(Excercise2!F36),TIMEVALUE("00:"&amp;Excercise2!F36))*60*60*24</f>
        <v>#VALUE!</v>
      </c>
      <c r="D35" s="38" t="str">
        <f>IFERROR(TIMEVALUE(Excercise2!H36),TIMEVALUE("00:"&amp;Excercise2!H36))*60*60*24</f>
        <v>#VALUE!</v>
      </c>
      <c r="E35" s="39" t="str">
        <f t="shared" si="3"/>
        <v>#VALUE!</v>
      </c>
      <c r="F35" s="39" t="b">
        <f>IFERROR(__xludf.DUMMYFUNCTION("IFERROR(ISBETWEEN(B35,(A35/80),(A35/8)),FALSE)"),FALSE)</f>
        <v>0</v>
      </c>
      <c r="G35" s="39" t="b">
        <f>IFERROR(__xludf.DUMMYFUNCTION("IFERROR(ISBETWEEN(C35,(50/A35),(500/A35)),FALSE)"),FALSE)</f>
        <v>0</v>
      </c>
      <c r="H35" s="39" t="b">
        <f>IFERROR(__xludf.DUMMYFUNCTION("IFERROR(ISBETWEEN(D35,20,200,FALSE),FALSE)"),FALSE)</f>
        <v>0</v>
      </c>
      <c r="I35" s="39" t="str">
        <f t="shared" ref="I35:L35" si="38">IF(F35,B35, "")</f>
        <v/>
      </c>
      <c r="J35" s="39" t="str">
        <f t="shared" si="38"/>
        <v/>
      </c>
      <c r="K35" s="39" t="str">
        <f t="shared" si="38"/>
        <v/>
      </c>
      <c r="L35" s="39" t="str">
        <f t="shared" si="38"/>
        <v/>
      </c>
    </row>
    <row r="36">
      <c r="A36" s="20" t="str">
        <f>Excercise2!B37</f>
        <v/>
      </c>
      <c r="B36" s="20" t="str">
        <f>IFERROR(__xludf.DUMMYFUNCTION("1/(1/((REGEXREPLACE(REGEXREPLACE(REGEXREPLACE(Excercise2!D37,""[K|k]"",""E3""), ""[M|m]"", ""E6""),""[G|g]"", ""E9""))/1000000000))"),"#DIV/0!")</f>
        <v>#DIV/0!</v>
      </c>
      <c r="C36" s="28" t="str">
        <f>IFERROR(TIMEVALUE(Excercise2!F37),TIMEVALUE("00:"&amp;Excercise2!F37))*60*60*24</f>
        <v>#VALUE!</v>
      </c>
      <c r="D36" s="38" t="str">
        <f>IFERROR(TIMEVALUE(Excercise2!H37),TIMEVALUE("00:"&amp;Excercise2!H37))*60*60*24</f>
        <v>#VALUE!</v>
      </c>
      <c r="E36" s="39" t="str">
        <f t="shared" si="3"/>
        <v>#VALUE!</v>
      </c>
      <c r="F36" s="39" t="b">
        <f>IFERROR(__xludf.DUMMYFUNCTION("IFERROR(ISBETWEEN(B36,(A36/80),(A36/8)),FALSE)"),FALSE)</f>
        <v>0</v>
      </c>
      <c r="G36" s="39" t="b">
        <f>IFERROR(__xludf.DUMMYFUNCTION("IFERROR(ISBETWEEN(C36,(50/A36),(500/A36)),FALSE)"),FALSE)</f>
        <v>0</v>
      </c>
      <c r="H36" s="39" t="b">
        <f>IFERROR(__xludf.DUMMYFUNCTION("IFERROR(ISBETWEEN(D36,20,200,FALSE),FALSE)"),FALSE)</f>
        <v>0</v>
      </c>
      <c r="I36" s="39" t="str">
        <f t="shared" ref="I36:L36" si="39">IF(F36,B36, "")</f>
        <v/>
      </c>
      <c r="J36" s="39" t="str">
        <f t="shared" si="39"/>
        <v/>
      </c>
      <c r="K36" s="39" t="str">
        <f t="shared" si="39"/>
        <v/>
      </c>
      <c r="L36" s="39" t="str">
        <f t="shared" si="39"/>
        <v/>
      </c>
    </row>
    <row r="37">
      <c r="A37" s="20" t="str">
        <f>Excercise2!B38</f>
        <v/>
      </c>
      <c r="B37" s="20" t="str">
        <f>IFERROR(__xludf.DUMMYFUNCTION("1/(1/((REGEXREPLACE(REGEXREPLACE(REGEXREPLACE(Excercise2!D38,""[K|k]"",""E3""), ""[M|m]"", ""E6""),""[G|g]"", ""E9""))/1000000000))"),"#DIV/0!")</f>
        <v>#DIV/0!</v>
      </c>
      <c r="C37" s="28" t="str">
        <f>IFERROR(TIMEVALUE(Excercise2!F38),TIMEVALUE("00:"&amp;Excercise2!F38))*60*60*24</f>
        <v>#VALUE!</v>
      </c>
      <c r="D37" s="38" t="str">
        <f>IFERROR(TIMEVALUE(Excercise2!H38),TIMEVALUE("00:"&amp;Excercise2!H38))*60*60*24</f>
        <v>#VALUE!</v>
      </c>
      <c r="E37" s="39" t="str">
        <f t="shared" si="3"/>
        <v>#VALUE!</v>
      </c>
      <c r="F37" s="39" t="b">
        <f>IFERROR(__xludf.DUMMYFUNCTION("IFERROR(ISBETWEEN(B37,(A37/80),(A37/8)),FALSE)"),FALSE)</f>
        <v>0</v>
      </c>
      <c r="G37" s="39" t="b">
        <f>IFERROR(__xludf.DUMMYFUNCTION("IFERROR(ISBETWEEN(C37,(50/A37),(500/A37)),FALSE)"),FALSE)</f>
        <v>0</v>
      </c>
      <c r="H37" s="39" t="b">
        <f>IFERROR(__xludf.DUMMYFUNCTION("IFERROR(ISBETWEEN(D37,20,200,FALSE),FALSE)"),FALSE)</f>
        <v>0</v>
      </c>
    </row>
    <row r="38">
      <c r="A38" s="20" t="str">
        <f>Excercise2!B39</f>
        <v/>
      </c>
      <c r="B38" s="20" t="str">
        <f>IFERROR(__xludf.DUMMYFUNCTION("1/(1/((REGEXREPLACE(REGEXREPLACE(REGEXREPLACE(Excercise2!D39,""[K|k]"",""E3""), ""[M|m]"", ""E6""),""[G|g]"", ""E9""))/1000000000))"),"#DIV/0!")</f>
        <v>#DIV/0!</v>
      </c>
      <c r="C38" s="28" t="str">
        <f>IFERROR(TIMEVALUE(Excercise2!F39),TIMEVALUE("00:"&amp;Excercise2!F39))*60*60*24</f>
        <v>#VALUE!</v>
      </c>
      <c r="D38" s="38" t="str">
        <f>IFERROR(TIMEVALUE(Excercise2!H39),TIMEVALUE("00:"&amp;Excercise2!H39))*60*60*24</f>
        <v>#VALUE!</v>
      </c>
      <c r="E38" s="39" t="str">
        <f t="shared" si="3"/>
        <v>#VALUE!</v>
      </c>
      <c r="F38" s="39" t="b">
        <f>IFERROR(__xludf.DUMMYFUNCTION("IFERROR(ISBETWEEN(B38,(A38/80),(A38/8)),FALSE)"),FALSE)</f>
        <v>0</v>
      </c>
      <c r="G38" s="39" t="b">
        <f>IFERROR(__xludf.DUMMYFUNCTION("IFERROR(ISBETWEEN(C38,(50/A38),(500/A38)),FALSE)"),FALSE)</f>
        <v>0</v>
      </c>
      <c r="H38" s="39" t="b">
        <f>IFERROR(__xludf.DUMMYFUNCTION("IFERROR(ISBETWEEN(D38,20,200,FALSE),FALSE)"),FALSE)</f>
        <v>0</v>
      </c>
    </row>
    <row r="39">
      <c r="A39" s="20" t="str">
        <f>Excercise2!B40</f>
        <v/>
      </c>
      <c r="B39" s="20" t="str">
        <f>IFERROR(__xludf.DUMMYFUNCTION("1/(1/((REGEXREPLACE(REGEXREPLACE(REGEXREPLACE(Excercise2!D40,""[K|k]"",""E3""), ""[M|m]"", ""E6""),""[G|g]"", ""E9""))/1000000000))"),"#DIV/0!")</f>
        <v>#DIV/0!</v>
      </c>
      <c r="C39" s="28" t="str">
        <f>IFERROR(TIMEVALUE(Excercise2!F40),TIMEVALUE("00:"&amp;Excercise2!F40))*60*60*24</f>
        <v>#VALUE!</v>
      </c>
      <c r="D39" s="38" t="str">
        <f>IFERROR(TIMEVALUE(Excercise2!H40),TIMEVALUE("00:"&amp;Excercise2!H40))*60*60*24</f>
        <v>#VALUE!</v>
      </c>
      <c r="E39" s="39" t="str">
        <f t="shared" si="3"/>
        <v>#VALUE!</v>
      </c>
      <c r="F39" s="39" t="b">
        <f>IFERROR(__xludf.DUMMYFUNCTION("IFERROR(ISBETWEEN(B39,(A39/80),(A39/8)),FALSE)"),FALSE)</f>
        <v>0</v>
      </c>
      <c r="G39" s="39" t="b">
        <f>IFERROR(__xludf.DUMMYFUNCTION("IFERROR(ISBETWEEN(C39,(50/A39),(500/A39)),FALSE)"),FALSE)</f>
        <v>0</v>
      </c>
      <c r="H39" s="39" t="b">
        <f>IFERROR(__xludf.DUMMYFUNCTION("IFERROR(ISBETWEEN(D39,20,200,FALSE),FALSE)"),FALSE)</f>
        <v>0</v>
      </c>
    </row>
    <row r="40">
      <c r="A40" s="20" t="str">
        <f>Excercise2!B41</f>
        <v/>
      </c>
      <c r="B40" s="40"/>
      <c r="C40" s="41"/>
      <c r="D40" s="42"/>
      <c r="E40" s="43"/>
    </row>
    <row r="41">
      <c r="A41" s="20" t="str">
        <f>Excercise2!B42</f>
        <v/>
      </c>
      <c r="B41" s="40"/>
      <c r="C41" s="41"/>
      <c r="D41" s="42"/>
      <c r="E41" s="43"/>
    </row>
    <row r="42">
      <c r="A42" s="40"/>
      <c r="B42" s="40"/>
      <c r="C42" s="41"/>
      <c r="D42" s="42"/>
      <c r="E42" s="43"/>
    </row>
    <row r="43">
      <c r="A43" s="40"/>
      <c r="B43" s="40"/>
      <c r="C43" s="41"/>
      <c r="D43" s="42"/>
      <c r="E43" s="43"/>
    </row>
    <row r="44">
      <c r="A44" s="40"/>
      <c r="B44" s="40"/>
      <c r="C44" s="41"/>
      <c r="D44" s="42"/>
      <c r="E44" s="43"/>
    </row>
    <row r="45">
      <c r="A45" s="40"/>
      <c r="B45" s="40"/>
      <c r="C45" s="41"/>
      <c r="D45" s="42"/>
      <c r="E45" s="43"/>
    </row>
    <row r="46">
      <c r="A46" s="40"/>
      <c r="B46" s="40"/>
      <c r="C46" s="41"/>
      <c r="D46" s="42"/>
      <c r="E46" s="43"/>
    </row>
    <row r="47">
      <c r="A47" s="40"/>
      <c r="B47" s="40"/>
      <c r="C47" s="41"/>
      <c r="D47" s="42"/>
      <c r="E47" s="43"/>
    </row>
    <row r="48">
      <c r="A48" s="40"/>
      <c r="B48" s="40"/>
      <c r="C48" s="41"/>
      <c r="D48" s="42"/>
      <c r="E48" s="43"/>
    </row>
    <row r="49">
      <c r="A49" s="40"/>
      <c r="B49" s="40"/>
      <c r="C49" s="41"/>
      <c r="D49" s="42"/>
      <c r="E49" s="43"/>
    </row>
    <row r="50">
      <c r="A50" s="40"/>
      <c r="B50" s="40"/>
      <c r="C50" s="41"/>
      <c r="D50" s="42"/>
      <c r="E50" s="43"/>
    </row>
    <row r="51">
      <c r="A51" s="40"/>
      <c r="B51" s="40"/>
      <c r="C51" s="41"/>
      <c r="D51" s="42"/>
      <c r="E51" s="43"/>
    </row>
    <row r="52">
      <c r="A52" s="40"/>
      <c r="B52" s="40"/>
      <c r="C52" s="41"/>
      <c r="D52" s="42"/>
      <c r="E52" s="43"/>
    </row>
    <row r="53">
      <c r="A53" s="40"/>
      <c r="B53" s="40"/>
      <c r="C53" s="41"/>
      <c r="D53" s="42"/>
      <c r="E53" s="43"/>
    </row>
    <row r="54">
      <c r="A54" s="40"/>
      <c r="B54" s="40"/>
      <c r="C54" s="41"/>
      <c r="D54" s="42"/>
      <c r="E54" s="43"/>
    </row>
    <row r="55">
      <c r="A55" s="40"/>
      <c r="B55" s="40"/>
      <c r="C55" s="41"/>
      <c r="D55" s="42"/>
      <c r="E55" s="43"/>
    </row>
    <row r="56">
      <c r="A56" s="40"/>
      <c r="B56" s="40"/>
      <c r="C56" s="41"/>
      <c r="D56" s="42"/>
      <c r="E56" s="43"/>
    </row>
    <row r="57">
      <c r="A57" s="40"/>
      <c r="B57" s="40"/>
      <c r="C57" s="41"/>
      <c r="D57" s="42"/>
      <c r="E57" s="43"/>
    </row>
    <row r="58">
      <c r="A58" s="40"/>
      <c r="B58" s="40"/>
      <c r="C58" s="41"/>
      <c r="D58" s="42"/>
      <c r="E58" s="43"/>
    </row>
    <row r="59">
      <c r="A59" s="40"/>
      <c r="B59" s="40"/>
      <c r="C59" s="41"/>
      <c r="D59" s="42"/>
      <c r="E59" s="43"/>
    </row>
    <row r="60">
      <c r="A60" s="40"/>
      <c r="B60" s="40"/>
      <c r="C60" s="41"/>
      <c r="D60" s="42"/>
      <c r="E60" s="43"/>
    </row>
    <row r="61">
      <c r="A61" s="40"/>
      <c r="B61" s="40"/>
      <c r="C61" s="41"/>
      <c r="D61" s="42"/>
      <c r="E61" s="43"/>
    </row>
    <row r="62">
      <c r="A62" s="40"/>
      <c r="B62" s="40"/>
      <c r="C62" s="41"/>
      <c r="D62" s="42"/>
      <c r="E62" s="43"/>
    </row>
    <row r="63">
      <c r="A63" s="40"/>
      <c r="B63" s="40"/>
      <c r="C63" s="41"/>
      <c r="D63" s="42"/>
      <c r="E63" s="43"/>
    </row>
    <row r="64">
      <c r="A64" s="40"/>
      <c r="B64" s="40"/>
      <c r="C64" s="41"/>
      <c r="D64" s="42"/>
      <c r="E64" s="43"/>
    </row>
    <row r="65">
      <c r="A65" s="40"/>
      <c r="B65" s="40"/>
      <c r="C65" s="41"/>
      <c r="D65" s="42"/>
      <c r="E65" s="43"/>
    </row>
    <row r="66">
      <c r="A66" s="40"/>
      <c r="B66" s="40"/>
      <c r="C66" s="41"/>
      <c r="D66" s="42"/>
      <c r="E66" s="43"/>
    </row>
    <row r="67">
      <c r="A67" s="40"/>
      <c r="B67" s="40"/>
      <c r="C67" s="41"/>
      <c r="D67" s="42"/>
      <c r="E67" s="43"/>
    </row>
    <row r="68">
      <c r="A68" s="40"/>
      <c r="B68" s="40"/>
      <c r="C68" s="41"/>
      <c r="D68" s="42"/>
      <c r="E68" s="43"/>
    </row>
    <row r="69">
      <c r="A69" s="40"/>
      <c r="B69" s="40"/>
      <c r="C69" s="41"/>
      <c r="D69" s="42"/>
      <c r="E69" s="43"/>
    </row>
    <row r="70">
      <c r="A70" s="40"/>
      <c r="B70" s="40"/>
      <c r="C70" s="41"/>
      <c r="D70" s="42"/>
      <c r="E70" s="43"/>
    </row>
    <row r="71">
      <c r="A71" s="40"/>
      <c r="B71" s="40"/>
      <c r="C71" s="41"/>
      <c r="D71" s="42"/>
      <c r="E71" s="43"/>
    </row>
    <row r="72">
      <c r="A72" s="40"/>
      <c r="B72" s="40"/>
      <c r="C72" s="41"/>
      <c r="D72" s="42"/>
      <c r="E72" s="43"/>
    </row>
    <row r="73">
      <c r="A73" s="40"/>
      <c r="B73" s="40"/>
      <c r="C73" s="41"/>
      <c r="D73" s="42"/>
      <c r="E73" s="43"/>
    </row>
    <row r="74">
      <c r="A74" s="40"/>
      <c r="B74" s="40"/>
      <c r="C74" s="41"/>
      <c r="D74" s="42"/>
      <c r="E74" s="43"/>
    </row>
    <row r="75">
      <c r="A75" s="40"/>
      <c r="B75" s="40"/>
      <c r="C75" s="41"/>
      <c r="D75" s="42"/>
      <c r="E75" s="43"/>
    </row>
    <row r="76">
      <c r="A76" s="40"/>
      <c r="B76" s="40"/>
      <c r="C76" s="41"/>
      <c r="D76" s="42"/>
      <c r="E76" s="43"/>
    </row>
    <row r="77">
      <c r="A77" s="40"/>
      <c r="B77" s="40"/>
      <c r="C77" s="41"/>
      <c r="D77" s="42"/>
      <c r="E77" s="43"/>
    </row>
    <row r="78">
      <c r="A78" s="40"/>
      <c r="B78" s="40"/>
      <c r="C78" s="41"/>
      <c r="D78" s="42"/>
      <c r="E78" s="43"/>
    </row>
    <row r="79">
      <c r="A79" s="40"/>
      <c r="B79" s="40"/>
      <c r="C79" s="41"/>
      <c r="D79" s="42"/>
      <c r="E79" s="43"/>
    </row>
    <row r="80">
      <c r="A80" s="40"/>
      <c r="B80" s="40"/>
      <c r="C80" s="41"/>
      <c r="D80" s="42"/>
      <c r="E80" s="43"/>
    </row>
    <row r="81">
      <c r="A81" s="40"/>
      <c r="B81" s="40"/>
      <c r="C81" s="41"/>
      <c r="D81" s="42"/>
      <c r="E81" s="43"/>
    </row>
    <row r="82">
      <c r="A82" s="40"/>
      <c r="B82" s="40"/>
      <c r="C82" s="41"/>
      <c r="D82" s="42"/>
      <c r="E82" s="43"/>
    </row>
    <row r="83">
      <c r="A83" s="40"/>
      <c r="B83" s="40"/>
      <c r="C83" s="41"/>
      <c r="D83" s="42"/>
      <c r="E83" s="43"/>
    </row>
    <row r="84">
      <c r="A84" s="40"/>
      <c r="B84" s="40"/>
      <c r="C84" s="41"/>
      <c r="D84" s="42"/>
      <c r="E84" s="43"/>
    </row>
    <row r="85">
      <c r="A85" s="40"/>
      <c r="B85" s="40"/>
      <c r="C85" s="41"/>
      <c r="D85" s="42"/>
      <c r="E85" s="43"/>
    </row>
    <row r="86">
      <c r="A86" s="40"/>
      <c r="B86" s="40"/>
      <c r="C86" s="41"/>
      <c r="D86" s="42"/>
      <c r="E86" s="43"/>
    </row>
    <row r="87">
      <c r="A87" s="40"/>
      <c r="B87" s="40"/>
      <c r="C87" s="41"/>
      <c r="D87" s="42"/>
      <c r="E87" s="43"/>
    </row>
    <row r="88">
      <c r="A88" s="40"/>
      <c r="B88" s="40"/>
      <c r="C88" s="41"/>
      <c r="D88" s="42"/>
      <c r="E88" s="43"/>
    </row>
    <row r="89">
      <c r="A89" s="40"/>
      <c r="B89" s="40"/>
      <c r="C89" s="41"/>
      <c r="D89" s="42"/>
      <c r="E89" s="43"/>
    </row>
    <row r="90">
      <c r="A90" s="40"/>
      <c r="B90" s="40"/>
      <c r="C90" s="41"/>
      <c r="D90" s="42"/>
      <c r="E90" s="43"/>
    </row>
    <row r="91">
      <c r="A91" s="40"/>
      <c r="B91" s="40"/>
      <c r="C91" s="41"/>
      <c r="D91" s="42"/>
      <c r="E91" s="43"/>
    </row>
    <row r="92">
      <c r="A92" s="40"/>
      <c r="B92" s="40"/>
      <c r="C92" s="41"/>
      <c r="D92" s="42"/>
      <c r="E92" s="43"/>
    </row>
    <row r="93">
      <c r="A93" s="40"/>
      <c r="B93" s="40"/>
      <c r="C93" s="41"/>
      <c r="D93" s="42"/>
      <c r="E93" s="43"/>
    </row>
    <row r="94">
      <c r="A94" s="40"/>
      <c r="B94" s="40"/>
      <c r="C94" s="41"/>
      <c r="D94" s="42"/>
      <c r="E94" s="43"/>
    </row>
    <row r="95">
      <c r="A95" s="40"/>
      <c r="B95" s="40"/>
      <c r="C95" s="41"/>
      <c r="D95" s="42"/>
      <c r="E95" s="43"/>
    </row>
    <row r="96">
      <c r="A96" s="40"/>
      <c r="B96" s="40"/>
      <c r="C96" s="41"/>
      <c r="D96" s="42"/>
      <c r="E96" s="43"/>
    </row>
    <row r="97">
      <c r="A97" s="40"/>
      <c r="B97" s="40"/>
      <c r="C97" s="41"/>
      <c r="D97" s="42"/>
      <c r="E97" s="43"/>
    </row>
  </sheetData>
  <conditionalFormatting sqref="C2:D97">
    <cfRule type="expression" dxfId="4" priority="1">
      <formula>"REGEXMATCH(text,"\d")"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16</v>
      </c>
    </row>
  </sheetData>
  <drawing r:id="rId1"/>
</worksheet>
</file>