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8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3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gu\Desktop\4502_CSPB\Project\"/>
    </mc:Choice>
  </mc:AlternateContent>
  <xr:revisionPtr revIDLastSave="0" documentId="13_ncr:1_{D2FCD4B3-8A9C-4DCC-9D01-F28492B56064}" xr6:coauthVersionLast="47" xr6:coauthVersionMax="47" xr10:uidLastSave="{00000000-0000-0000-0000-000000000000}"/>
  <bookViews>
    <workbookView xWindow="14400" yWindow="0" windowWidth="14400" windowHeight="15600" tabRatio="798" xr2:uid="{00000000-000D-0000-FFFF-FFFF00000000}"/>
  </bookViews>
  <sheets>
    <sheet name="All In" sheetId="1" r:id="rId1"/>
    <sheet name="Light" sheetId="9" r:id="rId2"/>
    <sheet name="Severity" sheetId="8" r:id="rId3"/>
    <sheet name="Road condi" sheetId="7" r:id="rId4"/>
    <sheet name="Speed freq" sheetId="6" r:id="rId5"/>
    <sheet name="Sever by Age+Gender" sheetId="5" r:id="rId6"/>
    <sheet name="Sever by Age" sheetId="4" r:id="rId7"/>
    <sheet name="Sever by gender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1" l="1"/>
  <c r="K101" i="1" s="1"/>
  <c r="K102" i="1" s="1"/>
  <c r="K103" i="1" s="1"/>
  <c r="K104" i="1" s="1"/>
  <c r="K105" i="1" s="1"/>
  <c r="K106" i="1" s="1"/>
  <c r="K107" i="1" s="1"/>
  <c r="K108" i="1" s="1"/>
  <c r="L101" i="1"/>
  <c r="J165" i="1"/>
  <c r="I165" i="1"/>
  <c r="R381" i="1"/>
  <c r="S381" i="1"/>
  <c r="T381" i="1"/>
  <c r="U381" i="1"/>
  <c r="V381" i="1"/>
  <c r="W381" i="1"/>
  <c r="X381" i="1"/>
  <c r="Y381" i="1"/>
  <c r="Z381" i="1"/>
  <c r="R382" i="1"/>
  <c r="S382" i="1"/>
  <c r="T382" i="1"/>
  <c r="U382" i="1"/>
  <c r="V382" i="1"/>
  <c r="W382" i="1"/>
  <c r="X382" i="1"/>
  <c r="Y382" i="1"/>
  <c r="Z382" i="1"/>
  <c r="R383" i="1"/>
  <c r="S383" i="1"/>
  <c r="T383" i="1"/>
  <c r="U383" i="1"/>
  <c r="V383" i="1"/>
  <c r="W383" i="1"/>
  <c r="X383" i="1"/>
  <c r="Y383" i="1"/>
  <c r="Z383" i="1"/>
  <c r="R384" i="1"/>
  <c r="S384" i="1"/>
  <c r="T384" i="1"/>
  <c r="U384" i="1"/>
  <c r="V384" i="1"/>
  <c r="W384" i="1"/>
  <c r="X384" i="1"/>
  <c r="Y384" i="1"/>
  <c r="Y390" i="1" s="1"/>
  <c r="Z384" i="1"/>
  <c r="Q384" i="1"/>
  <c r="Q383" i="1"/>
  <c r="Q382" i="1"/>
  <c r="Q381" i="1"/>
  <c r="R379" i="1"/>
  <c r="S379" i="1"/>
  <c r="T379" i="1"/>
  <c r="U379" i="1"/>
  <c r="V379" i="1"/>
  <c r="W379" i="1"/>
  <c r="X379" i="1"/>
  <c r="Y379" i="1"/>
  <c r="Z379" i="1"/>
  <c r="R380" i="1"/>
  <c r="S380" i="1"/>
  <c r="T380" i="1"/>
  <c r="U380" i="1"/>
  <c r="V380" i="1"/>
  <c r="W380" i="1"/>
  <c r="X380" i="1"/>
  <c r="Y380" i="1"/>
  <c r="Z380" i="1"/>
  <c r="Q380" i="1"/>
  <c r="Q379" i="1"/>
  <c r="I798" i="1"/>
  <c r="I800" i="1"/>
  <c r="L794" i="1"/>
  <c r="M794" i="1"/>
  <c r="L795" i="1"/>
  <c r="M795" i="1"/>
  <c r="L796" i="1"/>
  <c r="M796" i="1"/>
  <c r="K793" i="1"/>
  <c r="K792" i="1"/>
  <c r="K791" i="1"/>
  <c r="L793" i="1"/>
  <c r="M793" i="1"/>
  <c r="K790" i="1"/>
  <c r="L792" i="1"/>
  <c r="M792" i="1"/>
  <c r="K789" i="1"/>
  <c r="M791" i="1"/>
  <c r="L791" i="1"/>
  <c r="K788" i="1"/>
  <c r="U747" i="1"/>
  <c r="T747" i="1"/>
  <c r="S747" i="1"/>
  <c r="T746" i="1"/>
  <c r="U746" i="1"/>
  <c r="S746" i="1"/>
  <c r="R388" i="1" l="1"/>
  <c r="Z389" i="1"/>
  <c r="X388" i="1"/>
  <c r="U390" i="1"/>
  <c r="X389" i="1"/>
  <c r="S388" i="1"/>
  <c r="V389" i="1"/>
  <c r="Z388" i="1"/>
  <c r="Q388" i="1"/>
  <c r="R389" i="1"/>
  <c r="Y388" i="1"/>
  <c r="V388" i="1"/>
  <c r="Q390" i="1"/>
  <c r="W389" i="1"/>
  <c r="W388" i="1"/>
  <c r="T388" i="1"/>
  <c r="Z390" i="1"/>
  <c r="R390" i="1"/>
  <c r="T389" i="1"/>
  <c r="U388" i="1"/>
  <c r="U389" i="1"/>
  <c r="S389" i="1"/>
  <c r="S390" i="1"/>
  <c r="X390" i="1"/>
  <c r="T390" i="1"/>
  <c r="Q389" i="1"/>
  <c r="V390" i="1"/>
  <c r="W390" i="1"/>
  <c r="Y389" i="1"/>
  <c r="R373" i="1"/>
  <c r="S373" i="1"/>
  <c r="T373" i="1"/>
  <c r="U373" i="1"/>
  <c r="V373" i="1"/>
  <c r="W373" i="1"/>
  <c r="X373" i="1"/>
  <c r="Y373" i="1"/>
  <c r="Z373" i="1"/>
  <c r="R374" i="1"/>
  <c r="S374" i="1"/>
  <c r="T374" i="1"/>
  <c r="U374" i="1"/>
  <c r="V374" i="1"/>
  <c r="W374" i="1"/>
  <c r="X374" i="1"/>
  <c r="Y374" i="1"/>
  <c r="Z374" i="1"/>
  <c r="R375" i="1"/>
  <c r="S375" i="1"/>
  <c r="T375" i="1"/>
  <c r="U375" i="1"/>
  <c r="V375" i="1"/>
  <c r="W375" i="1"/>
  <c r="X375" i="1"/>
  <c r="Y375" i="1"/>
  <c r="Z375" i="1"/>
  <c r="R376" i="1"/>
  <c r="S376" i="1"/>
  <c r="T376" i="1"/>
  <c r="U376" i="1"/>
  <c r="V376" i="1"/>
  <c r="W376" i="1"/>
  <c r="X376" i="1"/>
  <c r="Y376" i="1"/>
  <c r="Z376" i="1"/>
  <c r="Q376" i="1"/>
  <c r="Q375" i="1"/>
  <c r="Q374" i="1"/>
  <c r="Q373" i="1"/>
  <c r="R372" i="1"/>
  <c r="S372" i="1"/>
  <c r="T372" i="1"/>
  <c r="U372" i="1"/>
  <c r="V372" i="1"/>
  <c r="W372" i="1"/>
  <c r="X372" i="1"/>
  <c r="Y372" i="1"/>
  <c r="Z372" i="1"/>
  <c r="Q372" i="1"/>
  <c r="R371" i="1"/>
  <c r="S371" i="1"/>
  <c r="T371" i="1"/>
  <c r="U371" i="1"/>
  <c r="V371" i="1"/>
  <c r="W371" i="1"/>
  <c r="X371" i="1"/>
  <c r="Y371" i="1"/>
  <c r="Z371" i="1"/>
  <c r="Q371" i="1"/>
  <c r="R370" i="1"/>
  <c r="S370" i="1"/>
  <c r="T370" i="1"/>
  <c r="U370" i="1"/>
  <c r="V370" i="1"/>
  <c r="W370" i="1"/>
  <c r="X370" i="1"/>
  <c r="Y370" i="1"/>
  <c r="Z370" i="1"/>
  <c r="Q370" i="1"/>
  <c r="R369" i="1"/>
  <c r="S369" i="1"/>
  <c r="T369" i="1"/>
  <c r="U369" i="1"/>
  <c r="V369" i="1"/>
  <c r="W369" i="1"/>
  <c r="X369" i="1"/>
  <c r="Y369" i="1"/>
  <c r="Z369" i="1"/>
  <c r="Q369" i="1"/>
  <c r="R368" i="1"/>
  <c r="S368" i="1"/>
  <c r="T368" i="1"/>
  <c r="U368" i="1"/>
  <c r="V368" i="1"/>
  <c r="W368" i="1"/>
  <c r="X368" i="1"/>
  <c r="Y368" i="1"/>
  <c r="Z368" i="1"/>
  <c r="Q368" i="1"/>
  <c r="AA330" i="1"/>
  <c r="Z330" i="1"/>
  <c r="Y330" i="1"/>
  <c r="X330" i="1"/>
  <c r="W330" i="1"/>
  <c r="V330" i="1"/>
  <c r="U330" i="1"/>
  <c r="T330" i="1"/>
  <c r="S330" i="1"/>
  <c r="R330" i="1"/>
  <c r="AA329" i="1"/>
  <c r="Z329" i="1"/>
  <c r="Y329" i="1"/>
  <c r="X329" i="1"/>
  <c r="W329" i="1"/>
  <c r="V329" i="1"/>
  <c r="U329" i="1"/>
  <c r="T329" i="1"/>
  <c r="S329" i="1"/>
  <c r="R329" i="1"/>
  <c r="S328" i="1"/>
  <c r="T328" i="1"/>
  <c r="U328" i="1"/>
  <c r="V328" i="1"/>
  <c r="W328" i="1"/>
  <c r="X328" i="1"/>
  <c r="Y328" i="1"/>
  <c r="Z328" i="1"/>
  <c r="AA328" i="1"/>
  <c r="R328" i="1"/>
  <c r="AP289" i="1"/>
  <c r="AP290" i="1"/>
  <c r="AO290" i="1"/>
  <c r="AN290" i="1"/>
  <c r="AM290" i="1"/>
  <c r="AL290" i="1"/>
  <c r="AK290" i="1"/>
  <c r="AJ290" i="1"/>
  <c r="AI290" i="1"/>
  <c r="AH290" i="1"/>
  <c r="AO289" i="1"/>
  <c r="AN289" i="1"/>
  <c r="AM289" i="1"/>
  <c r="AL289" i="1"/>
  <c r="AK289" i="1"/>
  <c r="AJ289" i="1"/>
  <c r="AI289" i="1"/>
  <c r="AH289" i="1"/>
  <c r="AP288" i="1"/>
  <c r="AO288" i="1"/>
  <c r="AN288" i="1"/>
  <c r="AM288" i="1"/>
  <c r="AL288" i="1"/>
  <c r="AK288" i="1"/>
  <c r="AJ288" i="1"/>
  <c r="AI288" i="1"/>
  <c r="AH288" i="1"/>
  <c r="AP287" i="1"/>
  <c r="AO287" i="1"/>
  <c r="AN287" i="1"/>
  <c r="AM287" i="1"/>
  <c r="AL287" i="1"/>
  <c r="AK287" i="1"/>
  <c r="AJ287" i="1"/>
  <c r="AI287" i="1"/>
  <c r="AH287" i="1"/>
  <c r="AP286" i="1"/>
  <c r="AO286" i="1"/>
  <c r="AN286" i="1"/>
  <c r="AM286" i="1"/>
  <c r="AL286" i="1"/>
  <c r="AK286" i="1"/>
  <c r="AJ286" i="1"/>
  <c r="AI286" i="1"/>
  <c r="AH286" i="1"/>
  <c r="AP285" i="1"/>
  <c r="AO285" i="1"/>
  <c r="AN285" i="1"/>
  <c r="AM285" i="1"/>
  <c r="AL285" i="1"/>
  <c r="AK285" i="1"/>
  <c r="AJ285" i="1"/>
  <c r="AI285" i="1"/>
  <c r="AH285" i="1"/>
  <c r="AP284" i="1"/>
  <c r="AO284" i="1"/>
  <c r="AN284" i="1"/>
  <c r="AM284" i="1"/>
  <c r="AL284" i="1"/>
  <c r="AK284" i="1"/>
  <c r="AJ284" i="1"/>
  <c r="AI284" i="1"/>
  <c r="AH284" i="1"/>
  <c r="AP283" i="1"/>
  <c r="AO283" i="1"/>
  <c r="AN283" i="1"/>
  <c r="AM283" i="1"/>
  <c r="AL283" i="1"/>
  <c r="AK283" i="1"/>
  <c r="AJ283" i="1"/>
  <c r="AI283" i="1"/>
  <c r="AH283" i="1"/>
  <c r="AP282" i="1"/>
  <c r="AO282" i="1"/>
  <c r="AN282" i="1"/>
  <c r="AM282" i="1"/>
  <c r="AL282" i="1"/>
  <c r="AK282" i="1"/>
  <c r="AJ282" i="1"/>
  <c r="AI282" i="1"/>
  <c r="AH282" i="1"/>
  <c r="AP281" i="1"/>
  <c r="AO281" i="1"/>
  <c r="AN281" i="1"/>
  <c r="AM281" i="1"/>
  <c r="AL281" i="1"/>
  <c r="AK281" i="1"/>
  <c r="AJ281" i="1"/>
  <c r="AI281" i="1"/>
  <c r="AH281" i="1"/>
  <c r="AI279" i="1"/>
  <c r="AJ279" i="1"/>
  <c r="AK279" i="1"/>
  <c r="AL279" i="1"/>
  <c r="AM279" i="1"/>
  <c r="AN279" i="1"/>
  <c r="AO279" i="1"/>
  <c r="AP279" i="1"/>
  <c r="AH279" i="1"/>
  <c r="AI280" i="1"/>
  <c r="AJ280" i="1"/>
  <c r="AK280" i="1"/>
  <c r="AL280" i="1"/>
  <c r="AM280" i="1"/>
  <c r="AN280" i="1"/>
  <c r="AO280" i="1"/>
  <c r="AP280" i="1"/>
  <c r="AH280" i="1"/>
  <c r="S211" i="1" l="1"/>
  <c r="T211" i="1"/>
  <c r="U211" i="1"/>
  <c r="V211" i="1"/>
  <c r="W211" i="1"/>
  <c r="X211" i="1"/>
  <c r="Y211" i="1"/>
  <c r="Z211" i="1"/>
  <c r="S212" i="1"/>
  <c r="T212" i="1"/>
  <c r="U212" i="1"/>
  <c r="V212" i="1"/>
  <c r="W212" i="1"/>
  <c r="X212" i="1"/>
  <c r="Y212" i="1"/>
  <c r="Z212" i="1"/>
  <c r="S213" i="1"/>
  <c r="T213" i="1"/>
  <c r="U213" i="1"/>
  <c r="V213" i="1"/>
  <c r="W213" i="1"/>
  <c r="X213" i="1"/>
  <c r="Y213" i="1"/>
  <c r="Z213" i="1"/>
  <c r="S214" i="1"/>
  <c r="T214" i="1"/>
  <c r="U214" i="1"/>
  <c r="V214" i="1"/>
  <c r="W214" i="1"/>
  <c r="X214" i="1"/>
  <c r="Y214" i="1"/>
  <c r="Z214" i="1"/>
  <c r="S215" i="1"/>
  <c r="T215" i="1"/>
  <c r="U215" i="1"/>
  <c r="V215" i="1"/>
  <c r="W215" i="1"/>
  <c r="X215" i="1"/>
  <c r="Y215" i="1"/>
  <c r="Z215" i="1"/>
  <c r="S216" i="1"/>
  <c r="T216" i="1"/>
  <c r="U216" i="1"/>
  <c r="V216" i="1"/>
  <c r="W216" i="1"/>
  <c r="X216" i="1"/>
  <c r="Y216" i="1"/>
  <c r="Z216" i="1"/>
  <c r="R213" i="1"/>
  <c r="R214" i="1"/>
  <c r="R215" i="1"/>
  <c r="R216" i="1"/>
  <c r="R212" i="1"/>
  <c r="R211" i="1"/>
</calcChain>
</file>

<file path=xl/sharedStrings.xml><?xml version="1.0" encoding="utf-8"?>
<sst xmlns="http://schemas.openxmlformats.org/spreadsheetml/2006/main" count="1723" uniqueCount="223">
  <si>
    <t>Frequencies</t>
  </si>
  <si>
    <t/>
  </si>
  <si>
    <t>Statistics</t>
  </si>
  <si>
    <t>Road_conditions</t>
  </si>
  <si>
    <t>N</t>
  </si>
  <si>
    <t>Valid</t>
  </si>
  <si>
    <t>Missing</t>
  </si>
  <si>
    <t>Frequency</t>
  </si>
  <si>
    <t>Percent</t>
  </si>
  <si>
    <t>Valid Percent</t>
  </si>
  <si>
    <t>Cumulative Percent</t>
  </si>
  <si>
    <t>Dry</t>
  </si>
  <si>
    <t>Flood</t>
  </si>
  <si>
    <t>Frost</t>
  </si>
  <si>
    <t>Missing Data</t>
  </si>
  <si>
    <t>Snow</t>
  </si>
  <si>
    <t>Wet</t>
  </si>
  <si>
    <t>Total</t>
  </si>
  <si>
    <t>RoadWetDry</t>
  </si>
  <si>
    <t>System</t>
  </si>
  <si>
    <t>.00</t>
  </si>
  <si>
    <t>1.00</t>
  </si>
  <si>
    <t>Weather_conditions</t>
  </si>
  <si>
    <t>Clear</t>
  </si>
  <si>
    <t>Clear and windy</t>
  </si>
  <si>
    <t>Fog</t>
  </si>
  <si>
    <t>Missing data</t>
  </si>
  <si>
    <t>Other</t>
  </si>
  <si>
    <t>Rain</t>
  </si>
  <si>
    <t>Rain and windy</t>
  </si>
  <si>
    <t>Snow and windy</t>
  </si>
  <si>
    <t>Unknown</t>
  </si>
  <si>
    <t>Road_type</t>
  </si>
  <si>
    <t>Dual carriageway</t>
  </si>
  <si>
    <t>One way sreet</t>
  </si>
  <si>
    <t>Roundabout</t>
  </si>
  <si>
    <t>Single carriageway</t>
  </si>
  <si>
    <t>Slip road</t>
  </si>
  <si>
    <t>Light_conditions</t>
  </si>
  <si>
    <t>Darkness lights lit</t>
  </si>
  <si>
    <t>Darkness no lights</t>
  </si>
  <si>
    <t>Daylight</t>
  </si>
  <si>
    <t>Age_Grp</t>
  </si>
  <si>
    <t>11 to 15</t>
  </si>
  <si>
    <t>16 to 20</t>
  </si>
  <si>
    <t>21 to 25</t>
  </si>
  <si>
    <t>26 to 35</t>
  </si>
  <si>
    <t>36 to 45</t>
  </si>
  <si>
    <t>46 to 55</t>
  </si>
  <si>
    <t>56 to 65</t>
  </si>
  <si>
    <t>6 to 10</t>
  </si>
  <si>
    <t>66 to 75</t>
  </si>
  <si>
    <t>AgeGrp2</t>
  </si>
  <si>
    <t>2.00</t>
  </si>
  <si>
    <t>3.00</t>
  </si>
  <si>
    <t>4.00</t>
  </si>
  <si>
    <t>5.00</t>
  </si>
  <si>
    <t>6.00</t>
  </si>
  <si>
    <t>7.00</t>
  </si>
  <si>
    <t>8.00</t>
  </si>
  <si>
    <t>9.00</t>
  </si>
  <si>
    <t>Gender</t>
  </si>
  <si>
    <t>Female</t>
  </si>
  <si>
    <t>Male</t>
  </si>
  <si>
    <t>Severity</t>
  </si>
  <si>
    <t>Fatal</t>
  </si>
  <si>
    <t>Serious</t>
  </si>
  <si>
    <t>Slight</t>
  </si>
  <si>
    <t>10.00</t>
  </si>
  <si>
    <t>Time in 10 intervals</t>
  </si>
  <si>
    <t>Crosstabs</t>
  </si>
  <si>
    <t>Case Processing Summary</t>
  </si>
  <si>
    <t>Cases</t>
  </si>
  <si>
    <t>Severity * Gender</t>
  </si>
  <si>
    <t>Severity * Gender Crosstabulation</t>
  </si>
  <si>
    <t>Count</t>
  </si>
  <si>
    <t>Expected Count</t>
  </si>
  <si>
    <t>% within Severity</t>
  </si>
  <si>
    <t>% within Gender</t>
  </si>
  <si>
    <t>% of Total</t>
  </si>
  <si>
    <t>Chi-Square Tests</t>
  </si>
  <si>
    <t>Value</t>
  </si>
  <si>
    <t>df</t>
  </si>
  <si>
    <t>Asymptotic Significance (2-sided)</t>
  </si>
  <si>
    <t>Pearson Chi-Square</t>
  </si>
  <si>
    <r>
      <rPr>
        <sz val="9"/>
        <color rgb="FF000000"/>
        <rFont val="Arial"/>
      </rPr>
      <t>139.613</t>
    </r>
    <r>
      <rPr>
        <vertAlign val="superscript"/>
        <sz val="9"/>
        <color rgb="FF000000"/>
        <rFont val="Arial"/>
      </rPr>
      <t>a</t>
    </r>
  </si>
  <si>
    <t>Likelihood Ratio</t>
  </si>
  <si>
    <t>N of Valid Cases</t>
  </si>
  <si>
    <t>a. 0 cells (0.0%) have expected count less than 5. The minimum expected count is 1363.63.</t>
  </si>
  <si>
    <t>Severity * AgeGrp2</t>
  </si>
  <si>
    <t>Severity * AgeGrp2 Crosstabulation</t>
  </si>
  <si>
    <t>6 - 10</t>
  </si>
  <si>
    <t>11-15</t>
  </si>
  <si>
    <t>16-20</t>
  </si>
  <si>
    <t>21-25</t>
  </si>
  <si>
    <t>26-35</t>
  </si>
  <si>
    <t>36-45</t>
  </si>
  <si>
    <t>46-55</t>
  </si>
  <si>
    <t>56-65</t>
  </si>
  <si>
    <t>66-75</t>
  </si>
  <si>
    <t>% within AgeGrp2</t>
  </si>
  <si>
    <r>
      <rPr>
        <sz val="9"/>
        <color rgb="FF000000"/>
        <rFont val="Arial"/>
      </rPr>
      <t>7370.699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</si>
  <si>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127.32.</t>
  </si>
  <si>
    <t>Severity * AgeGrp2 * Gender</t>
  </si>
  <si>
    <t>Severity * AgeGrp2 * Gender Crosstabulation</t>
  </si>
  <si>
    <r>
      <rPr>
        <sz val="9"/>
        <color rgb="FF000000"/>
        <rFont val="Arial"/>
      </rPr>
      <t>1679.776</t>
    </r>
    <r>
      <rPr>
        <vertAlign val="superscript"/>
        <sz val="9"/>
        <color rgb="FF000000"/>
        <rFont val="Arial"/>
      </rPr>
      <t>b</t>
    </r>
  </si>
  <si>
    <r>
      <rPr>
        <sz val="9"/>
        <color rgb="FF000000"/>
        <rFont val="Arial"/>
      </rPr>
      <t>5911.555</t>
    </r>
    <r>
      <rPr>
        <vertAlign val="superscript"/>
        <sz val="9"/>
        <color rgb="FF000000"/>
        <rFont val="Arial"/>
      </rPr>
      <t>c</t>
    </r>
  </si>
  <si>
    <t>b. 0 cells (0.0%) have expected count less than 5. The minimum expected count is 24.05.</t>
  </si>
  <si>
    <t>c. 0 cells (0.0%) have expected count less than 5. The minimum expected count is 103.03.</t>
  </si>
  <si>
    <t>Severity * Time in 10 intervals</t>
  </si>
  <si>
    <t>Severity * Time in 10 intervals Crosstabulation</t>
  </si>
  <si>
    <t>01 to 8:00am</t>
  </si>
  <si>
    <t>8:01 to 9:00am</t>
  </si>
  <si>
    <t>9:01 to 11:30am</t>
  </si>
  <si>
    <t>11:31am to 1:30pm</t>
  </si>
  <si>
    <t>1:31 to 3:20 pm</t>
  </si>
  <si>
    <t>3:21 to 4:30 pm</t>
  </si>
  <si>
    <t>4:31 to 4:20 pm</t>
  </si>
  <si>
    <t>5:21 to 6:20 pm</t>
  </si>
  <si>
    <t>6:21 to 7:45 pm</t>
  </si>
  <si>
    <t>7:46 to midnight</t>
  </si>
  <si>
    <t>% within Time in 10 intervals</t>
  </si>
  <si>
    <r>
      <rPr>
        <sz val="9"/>
        <color rgb="FF000000"/>
        <rFont val="Arial"/>
      </rPr>
      <t>1363.373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</si>
  <si>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570.44.</t>
  </si>
  <si>
    <t>AgeGrp2 * Time in 10 intervals</t>
  </si>
  <si>
    <t>AgeGrp2 * Time in 10 intervals Crosstabulation</t>
  </si>
  <si>
    <r>
      <rPr>
        <sz val="9"/>
        <color rgb="FF000000"/>
        <rFont val="Arial"/>
      </rPr>
      <t>63196.229</t>
    </r>
    <r>
      <rPr>
        <vertAlign val="superscript"/>
        <sz val="9"/>
        <color rgb="FF000000"/>
        <rFont val="Arial"/>
      </rPr>
      <t>a</t>
    </r>
  </si>
  <si>
    <t>Linear-by-Linear Association</t>
  </si>
  <si>
    <t>a. 0 cells (0.0%) have expected count less than 5. The minimum expected count is 1327.35.</t>
  </si>
  <si>
    <t>AgeGrp2 * Time in 10 intervals * Severity</t>
  </si>
  <si>
    <t>AgeGrp2 * Time in 10 intervals * Severity Crosstabulation</t>
  </si>
  <si>
    <r>
      <rPr>
        <sz val="9"/>
        <color rgb="FF000000"/>
        <rFont val="Arial"/>
      </rPr>
      <t>764.729</t>
    </r>
    <r>
      <rPr>
        <vertAlign val="superscript"/>
        <sz val="9"/>
        <color rgb="FF000000"/>
        <rFont val="Arial"/>
      </rPr>
      <t>b</t>
    </r>
  </si>
  <si>
    <r>
      <rPr>
        <sz val="9"/>
        <color rgb="FF000000"/>
        <rFont val="Arial"/>
      </rPr>
      <t>12214.309</t>
    </r>
    <r>
      <rPr>
        <vertAlign val="superscript"/>
        <sz val="9"/>
        <color rgb="FF000000"/>
        <rFont val="Arial"/>
      </rPr>
      <t>c</t>
    </r>
  </si>
  <si>
    <r>
      <rPr>
        <sz val="9"/>
        <color rgb="FF000000"/>
        <rFont val="Arial"/>
      </rPr>
      <t>50809.143</t>
    </r>
    <r>
      <rPr>
        <vertAlign val="superscript"/>
        <sz val="9"/>
        <color rgb="FF000000"/>
        <rFont val="Arial"/>
      </rPr>
      <t>d</t>
    </r>
  </si>
  <si>
    <t>b. 0 cells (0.0%) have expected count less than 5. The minimum expected count is 19.54.</t>
  </si>
  <si>
    <t>c. 0 cells (0.0%) have expected count less than 5. The minimum expected count is 283.00.</t>
  </si>
  <si>
    <t>d. 0 cells (0.0%) have expected count less than 5. The minimum expected count is 967.86.</t>
  </si>
  <si>
    <t>Speed_limit</t>
  </si>
  <si>
    <t>20</t>
  </si>
  <si>
    <t>30</t>
  </si>
  <si>
    <t>40</t>
  </si>
  <si>
    <t>50</t>
  </si>
  <si>
    <t>60</t>
  </si>
  <si>
    <t>70</t>
  </si>
  <si>
    <t>Correlations</t>
  </si>
  <si>
    <t>Severity2</t>
  </si>
  <si>
    <t>Pearson Correlation</t>
  </si>
  <si>
    <r>
      <rPr>
        <sz val="9"/>
        <color rgb="FF000000"/>
        <rFont val="Arial"/>
      </rPr>
      <t>.153</t>
    </r>
    <r>
      <rPr>
        <vertAlign val="superscript"/>
        <sz val="9"/>
        <color rgb="FF000000"/>
        <rFont val="Arial"/>
      </rPr>
      <t>**</t>
    </r>
  </si>
  <si>
    <t>Sig. (2-tailed)</t>
  </si>
  <si>
    <t>**. Correlation is significant at the 0.01 level (2-tailed).</t>
  </si>
  <si>
    <r>
      <rPr>
        <sz val="9"/>
        <color rgb="FF000000"/>
        <rFont val="Arial"/>
      </rPr>
      <t>.055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</si>
  <si>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.018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</si>
  <si>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.070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</si>
  <si>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-.014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</si>
  <si>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-.159</t>
    </r>
    <r>
      <rPr>
        <vertAlign val="superscript"/>
        <sz val="9"/>
        <color rgb="FF000000"/>
        <rFont val="Arial"/>
      </rPr>
      <t>**</t>
    </r>
  </si>
  <si>
    <t>Sorted</t>
  </si>
  <si>
    <t>Sorted by size</t>
  </si>
  <si>
    <t>Observed</t>
  </si>
  <si>
    <t xml:space="preserve">Expected  </t>
  </si>
  <si>
    <t>Age Group</t>
  </si>
  <si>
    <t>6-10</t>
  </si>
  <si>
    <t>Frequency Table</t>
  </si>
  <si>
    <t>Severe</t>
  </si>
  <si>
    <t>RoadWetDry * Severity2</t>
  </si>
  <si>
    <t>RoadWetDry * Severity2 Crosstabulation</t>
  </si>
  <si>
    <r>
      <rPr>
        <sz val="9"/>
        <color rgb="FF000000"/>
        <rFont val="Arial"/>
      </rPr>
      <t>24.452</t>
    </r>
    <r>
      <rPr>
        <vertAlign val="superscript"/>
        <sz val="9"/>
        <color rgb="FF000000"/>
        <rFont val="Arial"/>
      </rPr>
      <t>a</t>
    </r>
  </si>
  <si>
    <t>a. 0 cells (.0%) have expected count less than 5. The minimum expected count is 1498.72.</t>
  </si>
  <si>
    <t>Speed_limit * Severity2</t>
  </si>
  <si>
    <t>Speed_limit * Severity2 Crosstabulation</t>
  </si>
  <si>
    <r>
      <rPr>
        <sz val="9"/>
        <color rgb="FF000000"/>
        <rFont val="Arial"/>
      </rPr>
      <t>23037.276</t>
    </r>
    <r>
      <rPr>
        <vertAlign val="superscript"/>
        <sz val="9"/>
        <color rgb="FF000000"/>
        <rFont val="Arial"/>
      </rPr>
      <t>a</t>
    </r>
  </si>
  <si>
    <t>a. 0 cells (.0%) have expected count less than 5. The minimum expected count is 54.35.</t>
  </si>
  <si>
    <t>Nonparametric Correlations</t>
  </si>
  <si>
    <t>Curve Fit</t>
  </si>
  <si>
    <t>Linear</t>
  </si>
  <si>
    <t>Quadratic</t>
  </si>
  <si>
    <t>Model Summary</t>
  </si>
  <si>
    <t>R</t>
  </si>
  <si>
    <t>R Square</t>
  </si>
  <si>
    <t>Adjusted R Square</t>
  </si>
  <si>
    <t>Std. Error of the Estimate</t>
  </si>
  <si>
    <t>The independent variable is Speed_limit.</t>
  </si>
  <si>
    <t>ANOVA</t>
  </si>
  <si>
    <t>Sum of Squares</t>
  </si>
  <si>
    <t>Mean Square</t>
  </si>
  <si>
    <t>F</t>
  </si>
  <si>
    <t>Sig.</t>
  </si>
  <si>
    <t>Regression</t>
  </si>
  <si>
    <t>Residual</t>
  </si>
  <si>
    <t>Coefficients</t>
  </si>
  <si>
    <t>Unstandardized Coefficients</t>
  </si>
  <si>
    <t>Standardized Coefficients</t>
  </si>
  <si>
    <t>t</t>
  </si>
  <si>
    <t>B</t>
  </si>
  <si>
    <t>Std. Error</t>
  </si>
  <si>
    <t>Beta</t>
  </si>
  <si>
    <t>(Constant)</t>
  </si>
  <si>
    <t>Speed_limit ** 2</t>
  </si>
  <si>
    <t>Power</t>
  </si>
  <si>
    <t>ln(Speed_limit)</t>
  </si>
  <si>
    <t>The dependent variable is ln(Severity2).</t>
  </si>
  <si>
    <t>Exponential</t>
  </si>
  <si>
    <t>Light_conditions * Severity2</t>
  </si>
  <si>
    <t>Light_conditions * Severity2 Crosstabulation</t>
  </si>
  <si>
    <r>
      <rPr>
        <sz val="9"/>
        <color rgb="FF000000"/>
        <rFont val="Arial"/>
      </rPr>
      <t>2923.301</t>
    </r>
    <r>
      <rPr>
        <vertAlign val="superscript"/>
        <sz val="9"/>
        <color rgb="FF000000"/>
        <rFont val="Arial"/>
      </rPr>
      <t>a</t>
    </r>
  </si>
  <si>
    <t>a. 3 cells (25.0%) have expected count less than 5. The minimum expected count is .01.</t>
  </si>
  <si>
    <t>Speed Limit</t>
  </si>
  <si>
    <t>Road Conditions (filtered)</t>
  </si>
  <si>
    <t>Road Conditions</t>
  </si>
  <si>
    <t>Light Condition</t>
  </si>
  <si>
    <t>21-45</t>
  </si>
  <si>
    <t>46-75</t>
  </si>
  <si>
    <t>6-20</t>
  </si>
  <si>
    <t>Mean</t>
  </si>
  <si>
    <t>Mode</t>
  </si>
  <si>
    <t>Median</t>
  </si>
  <si>
    <t>Cumm frequency</t>
  </si>
  <si>
    <t>There was a significant relationship between severity and road conditions (DOF= 2, N=818100, x^2=24.452, p=0.000).</t>
  </si>
  <si>
    <t>There was a significant relationship between severity and age and gender (DOF= 18, N=827742, x^2=1363.373, p=0.000).</t>
  </si>
  <si>
    <t>There was a significant relationship between severity and light conditions (DOF= 6, N=827742, x^2=2923.31, p=0.000).</t>
  </si>
  <si>
    <t>There was a significant relationship between severity and speed limit (DOF= 10, N=827742, x^2=23037.276, p=0.000).</t>
  </si>
  <si>
    <t>There was a significant relationship between severity and age (DOF= 16, N=827742, x^2=7370.699, p=0.000).</t>
  </si>
  <si>
    <t>There was a significant relationship between severity and gender (DOF= 2, N=827742, x^2=139.613, p=0.000).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</si>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</sst>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"/>
    <numFmt numFmtId="165" formatCode="###0.0"/>
    <numFmt numFmtId="166" formatCode="###0.0%"/>
    <numFmt numFmtId="167" formatCode="###0.000"/>
    <numFmt numFmtId="168" formatCode="0.0%"/>
    <numFmt numFmtId="169" formatCode="0.000E+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</font>
    <font>
      <vertAlign val="superscript"/>
      <sz val="9"/>
      <color rgb="FF000000"/>
      <name val="Arial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</borders>
  <cellStyleXfs count="288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  <xf numFmtId="0" fontId="6" fillId="2" borderId="76"/>
  </cellStyleXfs>
  <cellXfs count="332">
    <xf numFmtId="0" fontId="0" fillId="0" borderId="0" xfId="0"/>
    <xf numFmtId="0" fontId="1" fillId="2" borderId="1" xfId="1" applyFont="1" applyFill="1" applyBorder="1"/>
    <xf numFmtId="0" fontId="3" fillId="3" borderId="6" xfId="7" applyFont="1" applyFill="1" applyBorder="1" applyAlignment="1">
      <alignment horizontal="left" vertical="top" wrapText="1"/>
    </xf>
    <xf numFmtId="0" fontId="3" fillId="3" borderId="7" xfId="8" applyFont="1" applyFill="1" applyBorder="1" applyAlignment="1">
      <alignment horizontal="left" vertical="top" wrapText="1"/>
    </xf>
    <xf numFmtId="0" fontId="3" fillId="3" borderId="8" xfId="9" applyFont="1" applyFill="1" applyBorder="1" applyAlignment="1">
      <alignment horizontal="left" vertical="top" wrapText="1"/>
    </xf>
    <xf numFmtId="0" fontId="3" fillId="3" borderId="10" xfId="11" applyFont="1" applyFill="1" applyBorder="1" applyAlignment="1">
      <alignment horizontal="left" vertical="top" wrapText="1"/>
    </xf>
    <xf numFmtId="0" fontId="5" fillId="5" borderId="2" xfId="18" applyFont="1" applyFill="1" applyBorder="1" applyAlignment="1">
      <alignment horizontal="left" vertical="center" wrapText="1"/>
    </xf>
    <xf numFmtId="164" fontId="4" fillId="4" borderId="11" xfId="19" applyNumberFormat="1" applyFont="1" applyFill="1" applyBorder="1" applyAlignment="1">
      <alignment horizontal="right" vertical="top"/>
    </xf>
    <xf numFmtId="164" fontId="4" fillId="4" borderId="13" xfId="20" applyNumberFormat="1" applyFont="1" applyFill="1" applyBorder="1" applyAlignment="1">
      <alignment horizontal="right" vertical="top"/>
    </xf>
    <xf numFmtId="0" fontId="3" fillId="2" borderId="16" xfId="23" applyFont="1" applyFill="1" applyBorder="1" applyAlignment="1">
      <alignment horizontal="center" wrapText="1"/>
    </xf>
    <xf numFmtId="0" fontId="3" fillId="2" borderId="17" xfId="24" applyFont="1" applyFill="1" applyBorder="1" applyAlignment="1">
      <alignment horizontal="center" wrapText="1"/>
    </xf>
    <xf numFmtId="0" fontId="3" fillId="2" borderId="18" xfId="25" applyFont="1" applyFill="1" applyBorder="1" applyAlignment="1">
      <alignment horizontal="center" wrapText="1"/>
    </xf>
    <xf numFmtId="0" fontId="3" fillId="3" borderId="20" xfId="27" applyFont="1" applyFill="1" applyBorder="1" applyAlignment="1">
      <alignment horizontal="left" vertical="top" wrapText="1"/>
    </xf>
    <xf numFmtId="164" fontId="4" fillId="4" borderId="21" xfId="28" applyNumberFormat="1" applyFont="1" applyFill="1" applyBorder="1" applyAlignment="1">
      <alignment horizontal="right" vertical="top"/>
    </xf>
    <xf numFmtId="165" fontId="4" fillId="4" borderId="22" xfId="29" applyNumberFormat="1" applyFont="1" applyFill="1" applyBorder="1" applyAlignment="1">
      <alignment horizontal="right" vertical="top"/>
    </xf>
    <xf numFmtId="165" fontId="4" fillId="4" borderId="23" xfId="30" applyNumberFormat="1" applyFont="1" applyFill="1" applyBorder="1" applyAlignment="1">
      <alignment horizontal="right" vertical="top"/>
    </xf>
    <xf numFmtId="164" fontId="4" fillId="4" borderId="24" xfId="31" applyNumberFormat="1" applyFont="1" applyFill="1" applyBorder="1" applyAlignment="1">
      <alignment horizontal="right" vertical="top"/>
    </xf>
    <xf numFmtId="165" fontId="4" fillId="4" borderId="25" xfId="32" applyNumberFormat="1" applyFont="1" applyFill="1" applyBorder="1" applyAlignment="1">
      <alignment horizontal="right" vertical="top"/>
    </xf>
    <xf numFmtId="165" fontId="4" fillId="4" borderId="26" xfId="33" applyNumberFormat="1" applyFont="1" applyFill="1" applyBorder="1" applyAlignment="1">
      <alignment horizontal="right" vertical="top"/>
    </xf>
    <xf numFmtId="164" fontId="4" fillId="4" borderId="27" xfId="34" applyNumberFormat="1" applyFont="1" applyFill="1" applyBorder="1" applyAlignment="1">
      <alignment horizontal="right" vertical="top"/>
    </xf>
    <xf numFmtId="165" fontId="4" fillId="4" borderId="28" xfId="35" applyNumberFormat="1" applyFont="1" applyFill="1" applyBorder="1" applyAlignment="1">
      <alignment horizontal="right" vertical="top"/>
    </xf>
    <xf numFmtId="0" fontId="4" fillId="4" borderId="29" xfId="36" applyFont="1" applyFill="1" applyBorder="1" applyAlignment="1">
      <alignment horizontal="left" vertical="top" wrapText="1"/>
    </xf>
    <xf numFmtId="0" fontId="3" fillId="3" borderId="30" xfId="37" applyFont="1" applyFill="1" applyBorder="1" applyAlignment="1">
      <alignment horizontal="left" vertical="top" wrapText="1"/>
    </xf>
    <xf numFmtId="0" fontId="3" fillId="3" borderId="31" xfId="38" applyFont="1" applyFill="1" applyBorder="1" applyAlignment="1">
      <alignment horizontal="left" vertical="top" wrapText="1"/>
    </xf>
    <xf numFmtId="164" fontId="4" fillId="4" borderId="32" xfId="39" applyNumberFormat="1" applyFont="1" applyFill="1" applyBorder="1" applyAlignment="1">
      <alignment horizontal="right" vertical="top"/>
    </xf>
    <xf numFmtId="165" fontId="4" fillId="4" borderId="33" xfId="40" applyNumberFormat="1" applyFont="1" applyFill="1" applyBorder="1" applyAlignment="1">
      <alignment horizontal="right" vertical="top"/>
    </xf>
    <xf numFmtId="0" fontId="3" fillId="3" borderId="20" xfId="41" applyFont="1" applyFill="1" applyBorder="1" applyAlignment="1">
      <alignment horizontal="left" vertical="top"/>
    </xf>
    <xf numFmtId="0" fontId="3" fillId="3" borderId="8" xfId="42" applyFont="1" applyFill="1" applyBorder="1" applyAlignment="1">
      <alignment horizontal="left" vertical="top"/>
    </xf>
    <xf numFmtId="0" fontId="4" fillId="4" borderId="26" xfId="43" applyFont="1" applyFill="1" applyBorder="1" applyAlignment="1">
      <alignment horizontal="left" vertical="top" wrapText="1"/>
    </xf>
    <xf numFmtId="0" fontId="4" fillId="4" borderId="25" xfId="44" applyFont="1" applyFill="1" applyBorder="1" applyAlignment="1">
      <alignment horizontal="left" vertical="top" wrapText="1"/>
    </xf>
    <xf numFmtId="0" fontId="4" fillId="4" borderId="28" xfId="45" applyFont="1" applyFill="1" applyBorder="1" applyAlignment="1">
      <alignment horizontal="left" vertical="top" wrapText="1"/>
    </xf>
    <xf numFmtId="0" fontId="3" fillId="2" borderId="43" xfId="57" applyFont="1" applyFill="1" applyBorder="1" applyAlignment="1">
      <alignment horizontal="center" wrapText="1"/>
    </xf>
    <xf numFmtId="0" fontId="3" fillId="2" borderId="44" xfId="58" applyFont="1" applyFill="1" applyBorder="1" applyAlignment="1">
      <alignment horizontal="center" wrapText="1"/>
    </xf>
    <xf numFmtId="0" fontId="3" fillId="2" borderId="45" xfId="59" applyFont="1" applyFill="1" applyBorder="1" applyAlignment="1">
      <alignment horizontal="center" wrapText="1"/>
    </xf>
    <xf numFmtId="0" fontId="3" fillId="2" borderId="46" xfId="60" applyFont="1" applyFill="1" applyBorder="1" applyAlignment="1">
      <alignment horizontal="center" wrapText="1"/>
    </xf>
    <xf numFmtId="0" fontId="3" fillId="3" borderId="47" xfId="61" applyFont="1" applyFill="1" applyBorder="1" applyAlignment="1">
      <alignment horizontal="left" vertical="top" wrapText="1"/>
    </xf>
    <xf numFmtId="166" fontId="4" fillId="4" borderId="48" xfId="62" applyNumberFormat="1" applyFont="1" applyFill="1" applyBorder="1" applyAlignment="1">
      <alignment horizontal="right" vertical="top"/>
    </xf>
    <xf numFmtId="164" fontId="4" fillId="4" borderId="49" xfId="63" applyNumberFormat="1" applyFont="1" applyFill="1" applyBorder="1" applyAlignment="1">
      <alignment horizontal="right" vertical="top"/>
    </xf>
    <xf numFmtId="166" fontId="4" fillId="4" borderId="33" xfId="64" applyNumberFormat="1" applyFont="1" applyFill="1" applyBorder="1" applyAlignment="1">
      <alignment horizontal="right" vertical="top"/>
    </xf>
    <xf numFmtId="0" fontId="3" fillId="3" borderId="59" xfId="78" applyFont="1" applyFill="1" applyBorder="1" applyAlignment="1">
      <alignment horizontal="left" vertical="top" wrapText="1"/>
    </xf>
    <xf numFmtId="164" fontId="4" fillId="4" borderId="61" xfId="80" applyNumberFormat="1" applyFont="1" applyFill="1" applyBorder="1" applyAlignment="1">
      <alignment horizontal="right" vertical="top"/>
    </xf>
    <xf numFmtId="164" fontId="4" fillId="4" borderId="23" xfId="81" applyNumberFormat="1" applyFont="1" applyFill="1" applyBorder="1" applyAlignment="1">
      <alignment horizontal="right" vertical="top"/>
    </xf>
    <xf numFmtId="165" fontId="4" fillId="4" borderId="24" xfId="82" applyNumberFormat="1" applyFont="1" applyFill="1" applyBorder="1" applyAlignment="1">
      <alignment horizontal="right" vertical="top"/>
    </xf>
    <xf numFmtId="165" fontId="4" fillId="4" borderId="62" xfId="83" applyNumberFormat="1" applyFont="1" applyFill="1" applyBorder="1" applyAlignment="1">
      <alignment horizontal="right" vertical="top"/>
    </xf>
    <xf numFmtId="166" fontId="4" fillId="4" borderId="24" xfId="84" applyNumberFormat="1" applyFont="1" applyFill="1" applyBorder="1" applyAlignment="1">
      <alignment horizontal="right" vertical="top"/>
    </xf>
    <xf numFmtId="166" fontId="4" fillId="4" borderId="62" xfId="85" applyNumberFormat="1" applyFont="1" applyFill="1" applyBorder="1" applyAlignment="1">
      <alignment horizontal="right" vertical="top"/>
    </xf>
    <xf numFmtId="166" fontId="4" fillId="4" borderId="26" xfId="86" applyNumberFormat="1" applyFont="1" applyFill="1" applyBorder="1" applyAlignment="1">
      <alignment horizontal="right" vertical="top"/>
    </xf>
    <xf numFmtId="166" fontId="4" fillId="4" borderId="63" xfId="87" applyNumberFormat="1" applyFont="1" applyFill="1" applyBorder="1" applyAlignment="1">
      <alignment horizontal="right" vertical="top"/>
    </xf>
    <xf numFmtId="166" fontId="4" fillId="4" borderId="64" xfId="88" applyNumberFormat="1" applyFont="1" applyFill="1" applyBorder="1" applyAlignment="1">
      <alignment horizontal="right" vertical="top"/>
    </xf>
    <xf numFmtId="166" fontId="4" fillId="4" borderId="65" xfId="89" applyNumberFormat="1" applyFont="1" applyFill="1" applyBorder="1" applyAlignment="1">
      <alignment horizontal="right" vertical="top"/>
    </xf>
    <xf numFmtId="164" fontId="4" fillId="4" borderId="62" xfId="90" applyNumberFormat="1" applyFont="1" applyFill="1" applyBorder="1" applyAlignment="1">
      <alignment horizontal="right" vertical="top"/>
    </xf>
    <xf numFmtId="164" fontId="4" fillId="4" borderId="26" xfId="91" applyNumberFormat="1" applyFont="1" applyFill="1" applyBorder="1" applyAlignment="1">
      <alignment horizontal="right" vertical="top"/>
    </xf>
    <xf numFmtId="166" fontId="4" fillId="4" borderId="27" xfId="92" applyNumberFormat="1" applyFont="1" applyFill="1" applyBorder="1" applyAlignment="1">
      <alignment horizontal="right" vertical="top"/>
    </xf>
    <xf numFmtId="166" fontId="4" fillId="4" borderId="66" xfId="93" applyNumberFormat="1" applyFont="1" applyFill="1" applyBorder="1" applyAlignment="1">
      <alignment horizontal="right" vertical="top"/>
    </xf>
    <xf numFmtId="166" fontId="4" fillId="4" borderId="29" xfId="94" applyNumberFormat="1" applyFont="1" applyFill="1" applyBorder="1" applyAlignment="1">
      <alignment horizontal="right" vertical="top"/>
    </xf>
    <xf numFmtId="0" fontId="3" fillId="2" borderId="67" xfId="95" applyFont="1" applyFill="1" applyBorder="1" applyAlignment="1">
      <alignment horizontal="left" wrapText="1"/>
    </xf>
    <xf numFmtId="0" fontId="3" fillId="2" borderId="68" xfId="96" applyFont="1" applyFill="1" applyBorder="1" applyAlignment="1">
      <alignment horizontal="center" wrapText="1"/>
    </xf>
    <xf numFmtId="0" fontId="3" fillId="3" borderId="69" xfId="97" applyFont="1" applyFill="1" applyBorder="1" applyAlignment="1">
      <alignment horizontal="left" vertical="top" wrapText="1"/>
    </xf>
    <xf numFmtId="0" fontId="3" fillId="3" borderId="12" xfId="98" applyFont="1" applyFill="1" applyBorder="1" applyAlignment="1">
      <alignment horizontal="left" vertical="top" wrapText="1"/>
    </xf>
    <xf numFmtId="0" fontId="3" fillId="3" borderId="13" xfId="99" applyFont="1" applyFill="1" applyBorder="1" applyAlignment="1">
      <alignment horizontal="left" vertical="top" wrapText="1"/>
    </xf>
    <xf numFmtId="0" fontId="4" fillId="4" borderId="21" xfId="100" applyFont="1" applyFill="1" applyBorder="1" applyAlignment="1">
      <alignment horizontal="right" vertical="top"/>
    </xf>
    <xf numFmtId="167" fontId="4" fillId="4" borderId="23" xfId="101" applyNumberFormat="1" applyFont="1" applyFill="1" applyBorder="1" applyAlignment="1">
      <alignment horizontal="right" vertical="top"/>
    </xf>
    <xf numFmtId="167" fontId="4" fillId="4" borderId="24" xfId="102" applyNumberFormat="1" applyFont="1" applyFill="1" applyBorder="1" applyAlignment="1">
      <alignment horizontal="right" vertical="top"/>
    </xf>
    <xf numFmtId="167" fontId="4" fillId="4" borderId="26" xfId="103" applyNumberFormat="1" applyFont="1" applyFill="1" applyBorder="1" applyAlignment="1">
      <alignment horizontal="right" vertical="top"/>
    </xf>
    <xf numFmtId="0" fontId="4" fillId="4" borderId="66" xfId="104" applyFont="1" applyFill="1" applyBorder="1" applyAlignment="1">
      <alignment horizontal="left" vertical="top" wrapText="1"/>
    </xf>
    <xf numFmtId="164" fontId="4" fillId="4" borderId="22" xfId="109" applyNumberFormat="1" applyFont="1" applyFill="1" applyBorder="1" applyAlignment="1">
      <alignment horizontal="right" vertical="top"/>
    </xf>
    <xf numFmtId="166" fontId="4" fillId="4" borderId="25" xfId="110" applyNumberFormat="1" applyFont="1" applyFill="1" applyBorder="1" applyAlignment="1">
      <alignment horizontal="right" vertical="top"/>
    </xf>
    <xf numFmtId="166" fontId="4" fillId="4" borderId="72" xfId="111" applyNumberFormat="1" applyFont="1" applyFill="1" applyBorder="1" applyAlignment="1">
      <alignment horizontal="right" vertical="top"/>
    </xf>
    <xf numFmtId="164" fontId="4" fillId="4" borderId="25" xfId="112" applyNumberFormat="1" applyFont="1" applyFill="1" applyBorder="1" applyAlignment="1">
      <alignment horizontal="right" vertical="top"/>
    </xf>
    <xf numFmtId="166" fontId="4" fillId="4" borderId="28" xfId="113" applyNumberFormat="1" applyFont="1" applyFill="1" applyBorder="1" applyAlignment="1">
      <alignment horizontal="right" vertical="top"/>
    </xf>
    <xf numFmtId="0" fontId="3" fillId="2" borderId="74" xfId="115" applyFont="1" applyFill="1" applyBorder="1" applyAlignment="1">
      <alignment horizontal="center" wrapText="1"/>
    </xf>
    <xf numFmtId="164" fontId="4" fillId="4" borderId="19" xfId="116" applyNumberFormat="1" applyFont="1" applyFill="1" applyBorder="1" applyAlignment="1">
      <alignment horizontal="right" vertical="top"/>
    </xf>
    <xf numFmtId="165" fontId="4" fillId="4" borderId="7" xfId="117" applyNumberFormat="1" applyFont="1" applyFill="1" applyBorder="1" applyAlignment="1">
      <alignment horizontal="right" vertical="top"/>
    </xf>
    <xf numFmtId="166" fontId="4" fillId="4" borderId="7" xfId="118" applyNumberFormat="1" applyFont="1" applyFill="1" applyBorder="1" applyAlignment="1">
      <alignment horizontal="right" vertical="top"/>
    </xf>
    <xf numFmtId="166" fontId="4" fillId="4" borderId="54" xfId="119" applyNumberFormat="1" applyFont="1" applyFill="1" applyBorder="1" applyAlignment="1">
      <alignment horizontal="right" vertical="top"/>
    </xf>
    <xf numFmtId="164" fontId="4" fillId="4" borderId="7" xfId="120" applyNumberFormat="1" applyFont="1" applyFill="1" applyBorder="1" applyAlignment="1">
      <alignment horizontal="right" vertical="top"/>
    </xf>
    <xf numFmtId="166" fontId="4" fillId="4" borderId="9" xfId="121" applyNumberFormat="1" applyFont="1" applyFill="1" applyBorder="1" applyAlignment="1">
      <alignment horizontal="right" vertical="top"/>
    </xf>
    <xf numFmtId="0" fontId="3" fillId="2" borderId="75" xfId="122" applyFont="1" applyFill="1" applyBorder="1" applyAlignment="1">
      <alignment horizontal="center" wrapText="1"/>
    </xf>
    <xf numFmtId="0" fontId="4" fillId="4" borderId="19" xfId="123" applyFont="1" applyFill="1" applyBorder="1" applyAlignment="1">
      <alignment horizontal="right" vertical="top"/>
    </xf>
    <xf numFmtId="167" fontId="4" fillId="4" borderId="7" xfId="124" applyNumberFormat="1" applyFont="1" applyFill="1" applyBorder="1" applyAlignment="1">
      <alignment horizontal="right" vertical="top"/>
    </xf>
    <xf numFmtId="164" fontId="4" fillId="4" borderId="54" xfId="125" applyNumberFormat="1" applyFont="1" applyFill="1" applyBorder="1" applyAlignment="1">
      <alignment horizontal="right" vertical="top"/>
    </xf>
    <xf numFmtId="0" fontId="4" fillId="4" borderId="72" xfId="126" applyFont="1" applyFill="1" applyBorder="1" applyAlignment="1">
      <alignment horizontal="left" vertical="top" wrapText="1"/>
    </xf>
    <xf numFmtId="0" fontId="4" fillId="4" borderId="65" xfId="127" applyFont="1" applyFill="1" applyBorder="1" applyAlignment="1">
      <alignment horizontal="left" vertical="top" wrapText="1"/>
    </xf>
    <xf numFmtId="0" fontId="4" fillId="4" borderId="7" xfId="128" applyFont="1" applyFill="1" applyBorder="1" applyAlignment="1">
      <alignment horizontal="right" vertical="top"/>
    </xf>
    <xf numFmtId="164" fontId="4" fillId="4" borderId="9" xfId="129" applyNumberFormat="1" applyFont="1" applyFill="1" applyBorder="1" applyAlignment="1">
      <alignment horizontal="right" vertical="top"/>
    </xf>
    <xf numFmtId="165" fontId="4" fillId="4" borderId="61" xfId="132" applyNumberFormat="1" applyFont="1" applyFill="1" applyBorder="1" applyAlignment="1">
      <alignment horizontal="right" vertical="top"/>
    </xf>
    <xf numFmtId="165" fontId="4" fillId="4" borderId="66" xfId="133" applyNumberFormat="1" applyFont="1" applyFill="1" applyBorder="1" applyAlignment="1">
      <alignment horizontal="right" vertical="top"/>
    </xf>
    <xf numFmtId="0" fontId="4" fillId="4" borderId="23" xfId="134" applyFont="1" applyFill="1" applyBorder="1" applyAlignment="1">
      <alignment horizontal="right" vertical="top"/>
    </xf>
    <xf numFmtId="0" fontId="4" fillId="4" borderId="7" xfId="135" applyFont="1" applyFill="1" applyBorder="1" applyAlignment="1">
      <alignment horizontal="left" vertical="top" wrapText="1"/>
    </xf>
    <xf numFmtId="164" fontId="4" fillId="4" borderId="65" xfId="136" applyNumberFormat="1" applyFont="1" applyFill="1" applyBorder="1" applyAlignment="1">
      <alignment horizontal="right" vertical="top"/>
    </xf>
    <xf numFmtId="164" fontId="4" fillId="4" borderId="29" xfId="137" applyNumberFormat="1" applyFont="1" applyFill="1" applyBorder="1" applyAlignment="1">
      <alignment horizontal="right" vertical="top"/>
    </xf>
    <xf numFmtId="0" fontId="4" fillId="4" borderId="22" xfId="138" applyFont="1" applyFill="1" applyBorder="1" applyAlignment="1">
      <alignment horizontal="right" vertical="top"/>
    </xf>
    <xf numFmtId="0" fontId="4" fillId="4" borderId="61" xfId="139" applyFont="1" applyFill="1" applyBorder="1" applyAlignment="1">
      <alignment horizontal="right" vertical="top"/>
    </xf>
    <xf numFmtId="167" fontId="4" fillId="4" borderId="25" xfId="140" applyNumberFormat="1" applyFont="1" applyFill="1" applyBorder="1" applyAlignment="1">
      <alignment horizontal="right" vertical="top"/>
    </xf>
    <xf numFmtId="167" fontId="4" fillId="4" borderId="62" xfId="141" applyNumberFormat="1" applyFont="1" applyFill="1" applyBorder="1" applyAlignment="1">
      <alignment horizontal="right" vertical="top"/>
    </xf>
    <xf numFmtId="164" fontId="4" fillId="4" borderId="72" xfId="142" applyNumberFormat="1" applyFont="1" applyFill="1" applyBorder="1" applyAlignment="1">
      <alignment horizontal="right" vertical="top"/>
    </xf>
    <xf numFmtId="164" fontId="4" fillId="4" borderId="64" xfId="143" applyNumberFormat="1" applyFont="1" applyFill="1" applyBorder="1" applyAlignment="1">
      <alignment horizontal="right" vertical="top"/>
    </xf>
    <xf numFmtId="0" fontId="4" fillId="4" borderId="62" xfId="144" applyFont="1" applyFill="1" applyBorder="1" applyAlignment="1">
      <alignment horizontal="right" vertical="top"/>
    </xf>
    <xf numFmtId="0" fontId="4" fillId="4" borderId="26" xfId="145" applyFont="1" applyFill="1" applyBorder="1" applyAlignment="1">
      <alignment horizontal="right" vertical="top"/>
    </xf>
    <xf numFmtId="0" fontId="4" fillId="4" borderId="25" xfId="146" applyFont="1" applyFill="1" applyBorder="1" applyAlignment="1">
      <alignment horizontal="right" vertical="top"/>
    </xf>
    <xf numFmtId="0" fontId="4" fillId="4" borderId="62" xfId="147" applyFont="1" applyFill="1" applyBorder="1" applyAlignment="1">
      <alignment horizontal="left" vertical="top" wrapText="1"/>
    </xf>
    <xf numFmtId="164" fontId="4" fillId="4" borderId="28" xfId="148" applyNumberFormat="1" applyFont="1" applyFill="1" applyBorder="1" applyAlignment="1">
      <alignment horizontal="right" vertical="top"/>
    </xf>
    <xf numFmtId="164" fontId="4" fillId="4" borderId="66" xfId="149" applyNumberFormat="1" applyFont="1" applyFill="1" applyBorder="1" applyAlignment="1">
      <alignment horizontal="right" vertical="top"/>
    </xf>
    <xf numFmtId="0" fontId="3" fillId="3" borderId="55" xfId="73" applyFont="1" applyFill="1" applyBorder="1" applyAlignment="1">
      <alignment horizontal="left" vertical="top" wrapText="1"/>
    </xf>
    <xf numFmtId="0" fontId="3" fillId="3" borderId="54" xfId="72" applyFont="1" applyFill="1" applyBorder="1" applyAlignment="1">
      <alignment horizontal="left" vertical="top" wrapText="1"/>
    </xf>
    <xf numFmtId="0" fontId="3" fillId="3" borderId="58" xfId="77" applyFont="1" applyFill="1" applyBorder="1" applyAlignment="1">
      <alignment horizontal="left" vertical="top" wrapText="1"/>
    </xf>
    <xf numFmtId="0" fontId="3" fillId="3" borderId="56" xfId="75" applyFont="1" applyFill="1" applyBorder="1" applyAlignment="1">
      <alignment horizontal="left" vertical="top" wrapText="1"/>
    </xf>
    <xf numFmtId="0" fontId="3" fillId="3" borderId="57" xfId="76" applyFont="1" applyFill="1" applyBorder="1" applyAlignment="1">
      <alignment horizontal="left" vertical="top" wrapText="1"/>
    </xf>
    <xf numFmtId="0" fontId="9" fillId="0" borderId="0" xfId="0" applyFont="1"/>
    <xf numFmtId="0" fontId="3" fillId="3" borderId="20" xfId="11" applyFont="1" applyFill="1" applyBorder="1" applyAlignment="1">
      <alignment horizontal="left" vertical="top" wrapText="1"/>
    </xf>
    <xf numFmtId="0" fontId="3" fillId="3" borderId="10" xfId="9" applyFont="1" applyFill="1" applyBorder="1" applyAlignment="1">
      <alignment horizontal="left" vertical="top" wrapText="1"/>
    </xf>
    <xf numFmtId="0" fontId="3" fillId="3" borderId="8" xfId="27" applyFont="1" applyFill="1" applyBorder="1" applyAlignment="1">
      <alignment horizontal="left" vertical="top" wrapText="1"/>
    </xf>
    <xf numFmtId="165" fontId="4" fillId="4" borderId="22" xfId="35" applyNumberFormat="1" applyFont="1" applyFill="1" applyBorder="1" applyAlignment="1">
      <alignment horizontal="right" vertical="top"/>
    </xf>
    <xf numFmtId="165" fontId="4" fillId="4" borderId="28" xfId="32" applyNumberFormat="1" applyFont="1" applyFill="1" applyBorder="1" applyAlignment="1">
      <alignment horizontal="right" vertical="top"/>
    </xf>
    <xf numFmtId="165" fontId="4" fillId="4" borderId="25" xfId="29" applyNumberFormat="1" applyFont="1" applyFill="1" applyBorder="1" applyAlignment="1">
      <alignment horizontal="right" vertical="top"/>
    </xf>
    <xf numFmtId="164" fontId="4" fillId="4" borderId="21" xfId="34" applyNumberFormat="1" applyFont="1" applyFill="1" applyBorder="1" applyAlignment="1">
      <alignment horizontal="right" vertical="top"/>
    </xf>
    <xf numFmtId="164" fontId="4" fillId="4" borderId="27" xfId="31" applyNumberFormat="1" applyFont="1" applyFill="1" applyBorder="1" applyAlignment="1">
      <alignment horizontal="right" vertical="top"/>
    </xf>
    <xf numFmtId="164" fontId="4" fillId="4" borderId="24" xfId="28" applyNumberFormat="1" applyFont="1" applyFill="1" applyBorder="1" applyAlignment="1">
      <alignment horizontal="right" vertical="top"/>
    </xf>
    <xf numFmtId="0" fontId="3" fillId="3" borderId="20" xfId="9" applyFont="1" applyFill="1" applyBorder="1" applyAlignment="1">
      <alignment horizontal="left" vertical="top" wrapText="1"/>
    </xf>
    <xf numFmtId="164" fontId="4" fillId="4" borderId="21" xfId="31" applyNumberFormat="1" applyFont="1" applyFill="1" applyBorder="1" applyAlignment="1">
      <alignment horizontal="right" vertical="top"/>
    </xf>
    <xf numFmtId="165" fontId="4" fillId="4" borderId="22" xfId="32" applyNumberFormat="1" applyFont="1" applyFill="1" applyBorder="1" applyAlignment="1">
      <alignment horizontal="right" vertical="top"/>
    </xf>
    <xf numFmtId="168" fontId="0" fillId="0" borderId="0" xfId="0" applyNumberFormat="1"/>
    <xf numFmtId="0" fontId="2" fillId="2" borderId="1" xfId="5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4" applyFont="1" applyFill="1" applyBorder="1" applyAlignment="1">
      <alignment horizontal="center" vertical="center" wrapText="1"/>
    </xf>
    <xf numFmtId="0" fontId="3" fillId="2" borderId="73" xfId="114" applyFont="1" applyFill="1" applyBorder="1" applyAlignment="1">
      <alignment horizontal="center" wrapText="1"/>
    </xf>
    <xf numFmtId="0" fontId="3" fillId="2" borderId="38" xfId="50" applyFont="1" applyFill="1" applyBorder="1" applyAlignment="1">
      <alignment horizontal="center" wrapText="1"/>
    </xf>
    <xf numFmtId="0" fontId="3" fillId="2" borderId="53" xfId="71" applyFont="1" applyFill="1" applyBorder="1" applyAlignment="1">
      <alignment horizontal="center" wrapText="1"/>
    </xf>
    <xf numFmtId="0" fontId="3" fillId="2" borderId="37" xfId="49" applyFont="1" applyFill="1" applyBorder="1" applyAlignment="1">
      <alignment horizontal="center" wrapText="1"/>
    </xf>
    <xf numFmtId="0" fontId="3" fillId="3" borderId="76" xfId="75" applyFont="1" applyFill="1" applyBorder="1" applyAlignment="1">
      <alignment horizontal="left" vertical="top" wrapText="1"/>
    </xf>
    <xf numFmtId="0" fontId="3" fillId="3" borderId="76" xfId="76" applyFont="1" applyFill="1" applyBorder="1" applyAlignment="1">
      <alignment horizontal="left" vertical="top" wrapText="1"/>
    </xf>
    <xf numFmtId="0" fontId="3" fillId="3" borderId="56" xfId="8" applyFont="1" applyFill="1" applyBorder="1" applyAlignment="1">
      <alignment horizontal="left" vertical="top" wrapText="1"/>
    </xf>
    <xf numFmtId="9" fontId="0" fillId="0" borderId="0" xfId="150" applyFont="1"/>
    <xf numFmtId="9" fontId="4" fillId="4" borderId="21" xfId="150" applyFont="1" applyFill="1" applyBorder="1" applyAlignment="1">
      <alignment horizontal="right" vertical="top"/>
    </xf>
    <xf numFmtId="0" fontId="3" fillId="3" borderId="58" xfId="77" applyFont="1" applyFill="1" applyBorder="1" applyAlignment="1">
      <alignment vertical="top" wrapText="1"/>
    </xf>
    <xf numFmtId="0" fontId="3" fillId="3" borderId="56" xfId="75" applyFont="1" applyFill="1" applyBorder="1" applyAlignment="1">
      <alignment vertical="top" wrapText="1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1" fillId="2" borderId="76" xfId="151" applyFont="1"/>
    <xf numFmtId="0" fontId="3" fillId="3" borderId="56" xfId="158" applyFont="1" applyFill="1" applyBorder="1" applyAlignment="1">
      <alignment horizontal="left" vertical="top" wrapText="1"/>
    </xf>
    <xf numFmtId="0" fontId="3" fillId="3" borderId="56" xfId="159" applyFont="1" applyFill="1" applyBorder="1" applyAlignment="1">
      <alignment horizontal="left" vertical="top" wrapText="1"/>
    </xf>
    <xf numFmtId="0" fontId="3" fillId="3" borderId="60" xfId="164" applyFont="1" applyFill="1" applyBorder="1" applyAlignment="1">
      <alignment horizontal="left" vertical="top" wrapText="1"/>
    </xf>
    <xf numFmtId="0" fontId="3" fillId="2" borderId="43" xfId="169" applyFont="1" applyBorder="1" applyAlignment="1">
      <alignment horizontal="center" wrapText="1"/>
    </xf>
    <xf numFmtId="0" fontId="3" fillId="2" borderId="68" xfId="170" applyFont="1" applyBorder="1" applyAlignment="1">
      <alignment horizontal="center" wrapText="1"/>
    </xf>
    <xf numFmtId="0" fontId="3" fillId="3" borderId="69" xfId="172" applyFont="1" applyFill="1" applyBorder="1" applyAlignment="1">
      <alignment horizontal="left" vertical="top" wrapText="1"/>
    </xf>
    <xf numFmtId="164" fontId="4" fillId="4" borderId="21" xfId="173" applyNumberFormat="1" applyFont="1" applyFill="1" applyBorder="1" applyAlignment="1">
      <alignment horizontal="right" vertical="top"/>
    </xf>
    <xf numFmtId="164" fontId="4" fillId="4" borderId="61" xfId="174" applyNumberFormat="1" applyFont="1" applyFill="1" applyBorder="1" applyAlignment="1">
      <alignment horizontal="right" vertical="top"/>
    </xf>
    <xf numFmtId="164" fontId="4" fillId="4" borderId="27" xfId="175" applyNumberFormat="1" applyFont="1" applyFill="1" applyBorder="1" applyAlignment="1">
      <alignment horizontal="right" vertical="top"/>
    </xf>
    <xf numFmtId="164" fontId="4" fillId="4" borderId="66" xfId="176" applyNumberFormat="1" applyFont="1" applyFill="1" applyBorder="1" applyAlignment="1">
      <alignment horizontal="right" vertical="top"/>
    </xf>
    <xf numFmtId="0" fontId="3" fillId="2" borderId="45" xfId="177" applyFont="1" applyBorder="1" applyAlignment="1">
      <alignment horizontal="center" wrapText="1"/>
    </xf>
    <xf numFmtId="165" fontId="4" fillId="4" borderId="22" xfId="178" applyNumberFormat="1" applyFont="1" applyFill="1" applyBorder="1" applyAlignment="1">
      <alignment horizontal="right" vertical="top"/>
    </xf>
    <xf numFmtId="165" fontId="4" fillId="4" borderId="61" xfId="179" applyNumberFormat="1" applyFont="1" applyFill="1" applyBorder="1" applyAlignment="1">
      <alignment horizontal="right" vertical="top"/>
    </xf>
    <xf numFmtId="164" fontId="4" fillId="4" borderId="24" xfId="180" applyNumberFormat="1" applyFont="1" applyFill="1" applyBorder="1" applyAlignment="1">
      <alignment horizontal="right" vertical="top"/>
    </xf>
    <xf numFmtId="165" fontId="4" fillId="4" borderId="25" xfId="181" applyNumberFormat="1" applyFont="1" applyFill="1" applyBorder="1" applyAlignment="1">
      <alignment horizontal="right" vertical="top"/>
    </xf>
    <xf numFmtId="165" fontId="4" fillId="4" borderId="62" xfId="182" applyNumberFormat="1" applyFont="1" applyFill="1" applyBorder="1" applyAlignment="1">
      <alignment horizontal="right" vertical="top"/>
    </xf>
    <xf numFmtId="0" fontId="4" fillId="4" borderId="62" xfId="183" applyFont="1" applyFill="1" applyBorder="1" applyAlignment="1">
      <alignment horizontal="left" vertical="top" wrapText="1"/>
    </xf>
    <xf numFmtId="0" fontId="4" fillId="4" borderId="25" xfId="184" applyFont="1" applyFill="1" applyBorder="1" applyAlignment="1">
      <alignment horizontal="left" vertical="top" wrapText="1"/>
    </xf>
    <xf numFmtId="165" fontId="4" fillId="4" borderId="28" xfId="185" applyNumberFormat="1" applyFont="1" applyFill="1" applyBorder="1" applyAlignment="1">
      <alignment horizontal="right" vertical="top"/>
    </xf>
    <xf numFmtId="0" fontId="4" fillId="4" borderId="28" xfId="186" applyFont="1" applyFill="1" applyBorder="1" applyAlignment="1">
      <alignment horizontal="left" vertical="top" wrapText="1"/>
    </xf>
    <xf numFmtId="0" fontId="4" fillId="4" borderId="66" xfId="187" applyFont="1" applyFill="1" applyBorder="1" applyAlignment="1">
      <alignment horizontal="left" vertical="top" wrapText="1"/>
    </xf>
    <xf numFmtId="164" fontId="4" fillId="4" borderId="60" xfId="188" applyNumberFormat="1" applyFont="1" applyFill="1" applyBorder="1" applyAlignment="1">
      <alignment horizontal="right" vertical="top"/>
    </xf>
    <xf numFmtId="0" fontId="3" fillId="2" borderId="38" xfId="191" applyFont="1" applyBorder="1" applyAlignment="1">
      <alignment horizontal="center" wrapText="1"/>
    </xf>
    <xf numFmtId="0" fontId="3" fillId="2" borderId="43" xfId="198" applyFont="1" applyBorder="1" applyAlignment="1">
      <alignment horizontal="center" wrapText="1"/>
    </xf>
    <xf numFmtId="0" fontId="3" fillId="2" borderId="68" xfId="199" applyFont="1" applyBorder="1" applyAlignment="1">
      <alignment horizontal="center" wrapText="1"/>
    </xf>
    <xf numFmtId="0" fontId="3" fillId="2" borderId="45" xfId="200" applyFont="1" applyBorder="1" applyAlignment="1">
      <alignment horizontal="center" wrapText="1"/>
    </xf>
    <xf numFmtId="0" fontId="3" fillId="2" borderId="68" xfId="201" applyFont="1" applyBorder="1" applyAlignment="1">
      <alignment horizontal="center" wrapText="1"/>
    </xf>
    <xf numFmtId="0" fontId="3" fillId="3" borderId="47" xfId="202" applyFont="1" applyFill="1" applyBorder="1" applyAlignment="1">
      <alignment horizontal="left" vertical="top" wrapText="1"/>
    </xf>
    <xf numFmtId="164" fontId="4" fillId="4" borderId="32" xfId="203" applyNumberFormat="1" applyFont="1" applyFill="1" applyBorder="1" applyAlignment="1">
      <alignment horizontal="right" vertical="top"/>
    </xf>
    <xf numFmtId="166" fontId="4" fillId="4" borderId="48" xfId="204" applyNumberFormat="1" applyFont="1" applyFill="1" applyBorder="1" applyAlignment="1">
      <alignment horizontal="right" vertical="top"/>
    </xf>
    <xf numFmtId="164" fontId="4" fillId="4" borderId="49" xfId="205" applyNumberFormat="1" applyFont="1" applyFill="1" applyBorder="1" applyAlignment="1">
      <alignment horizontal="right" vertical="top"/>
    </xf>
    <xf numFmtId="166" fontId="4" fillId="4" borderId="48" xfId="206" applyNumberFormat="1" applyFont="1" applyFill="1" applyBorder="1" applyAlignment="1">
      <alignment horizontal="right" vertical="top"/>
    </xf>
    <xf numFmtId="164" fontId="4" fillId="4" borderId="61" xfId="216" applyNumberFormat="1" applyFont="1" applyFill="1" applyBorder="1" applyAlignment="1">
      <alignment horizontal="right" vertical="top"/>
    </xf>
    <xf numFmtId="164" fontId="4" fillId="4" borderId="22" xfId="217" applyNumberFormat="1" applyFont="1" applyFill="1" applyBorder="1" applyAlignment="1">
      <alignment horizontal="right" vertical="top"/>
    </xf>
    <xf numFmtId="0" fontId="3" fillId="3" borderId="59" xfId="219" applyFont="1" applyFill="1" applyBorder="1" applyAlignment="1">
      <alignment horizontal="left" vertical="top" wrapText="1"/>
    </xf>
    <xf numFmtId="165" fontId="4" fillId="4" borderId="63" xfId="220" applyNumberFormat="1" applyFont="1" applyFill="1" applyBorder="1" applyAlignment="1">
      <alignment horizontal="right" vertical="top"/>
    </xf>
    <xf numFmtId="165" fontId="4" fillId="4" borderId="65" xfId="221" applyNumberFormat="1" applyFont="1" applyFill="1" applyBorder="1" applyAlignment="1">
      <alignment horizontal="right" vertical="top"/>
    </xf>
    <xf numFmtId="165" fontId="4" fillId="4" borderId="72" xfId="222" applyNumberFormat="1" applyFont="1" applyFill="1" applyBorder="1" applyAlignment="1">
      <alignment horizontal="right" vertical="top"/>
    </xf>
    <xf numFmtId="165" fontId="4" fillId="4" borderId="65" xfId="223" applyNumberFormat="1" applyFont="1" applyFill="1" applyBorder="1" applyAlignment="1">
      <alignment horizontal="right" vertical="top"/>
    </xf>
    <xf numFmtId="164" fontId="4" fillId="4" borderId="62" xfId="224" applyNumberFormat="1" applyFont="1" applyFill="1" applyBorder="1" applyAlignment="1">
      <alignment horizontal="right" vertical="top"/>
    </xf>
    <xf numFmtId="164" fontId="4" fillId="4" borderId="25" xfId="225" applyNumberFormat="1" applyFont="1" applyFill="1" applyBorder="1" applyAlignment="1">
      <alignment horizontal="right" vertical="top"/>
    </xf>
    <xf numFmtId="164" fontId="4" fillId="4" borderId="62" xfId="226" applyNumberFormat="1" applyFont="1" applyFill="1" applyBorder="1" applyAlignment="1">
      <alignment horizontal="right" vertical="top"/>
    </xf>
    <xf numFmtId="165" fontId="4" fillId="4" borderId="27" xfId="230" applyNumberFormat="1" applyFont="1" applyFill="1" applyBorder="1" applyAlignment="1">
      <alignment horizontal="right" vertical="top"/>
    </xf>
    <xf numFmtId="165" fontId="4" fillId="4" borderId="66" xfId="231" applyNumberFormat="1" applyFont="1" applyFill="1" applyBorder="1" applyAlignment="1">
      <alignment horizontal="right" vertical="top"/>
    </xf>
    <xf numFmtId="165" fontId="4" fillId="4" borderId="66" xfId="232" applyNumberFormat="1" applyFont="1" applyFill="1" applyBorder="1" applyAlignment="1">
      <alignment horizontal="right" vertical="top"/>
    </xf>
    <xf numFmtId="0" fontId="3" fillId="2" borderId="75" xfId="233" applyFont="1" applyBorder="1" applyAlignment="1">
      <alignment horizontal="left" wrapText="1"/>
    </xf>
    <xf numFmtId="0" fontId="3" fillId="2" borderId="68" xfId="234" applyFont="1" applyBorder="1" applyAlignment="1">
      <alignment horizontal="center" wrapText="1"/>
    </xf>
    <xf numFmtId="0" fontId="3" fillId="3" borderId="69" xfId="235" applyFont="1" applyFill="1" applyBorder="1" applyAlignment="1">
      <alignment horizontal="left" vertical="top" wrapText="1"/>
    </xf>
    <xf numFmtId="0" fontId="4" fillId="4" borderId="21" xfId="236" applyFont="1" applyFill="1" applyBorder="1" applyAlignment="1">
      <alignment horizontal="right" vertical="top"/>
    </xf>
    <xf numFmtId="167" fontId="4" fillId="4" borderId="61" xfId="237" applyNumberFormat="1" applyFont="1" applyFill="1" applyBorder="1" applyAlignment="1">
      <alignment horizontal="right" vertical="top"/>
    </xf>
    <xf numFmtId="0" fontId="3" fillId="3" borderId="56" xfId="238" applyFont="1" applyFill="1" applyBorder="1" applyAlignment="1">
      <alignment horizontal="left" vertical="top" wrapText="1"/>
    </xf>
    <xf numFmtId="167" fontId="4" fillId="4" borderId="24" xfId="239" applyNumberFormat="1" applyFont="1" applyFill="1" applyBorder="1" applyAlignment="1">
      <alignment horizontal="right" vertical="top"/>
    </xf>
    <xf numFmtId="167" fontId="4" fillId="4" borderId="62" xfId="240" applyNumberFormat="1" applyFont="1" applyFill="1" applyBorder="1" applyAlignment="1">
      <alignment horizontal="right" vertical="top"/>
    </xf>
    <xf numFmtId="0" fontId="3" fillId="3" borderId="60" xfId="241" applyFont="1" applyFill="1" applyBorder="1" applyAlignment="1">
      <alignment horizontal="left" vertical="top" wrapText="1"/>
    </xf>
    <xf numFmtId="0" fontId="4" fillId="4" borderId="66" xfId="242" applyFont="1" applyFill="1" applyBorder="1" applyAlignment="1">
      <alignment horizontal="left" vertical="top" wrapText="1"/>
    </xf>
    <xf numFmtId="0" fontId="5" fillId="5" borderId="76" xfId="246" applyFont="1" applyFill="1" applyAlignment="1">
      <alignment horizontal="left" vertical="center" wrapText="1"/>
    </xf>
    <xf numFmtId="0" fontId="3" fillId="3" borderId="11" xfId="156" applyFont="1" applyFill="1" applyBorder="1" applyAlignment="1">
      <alignment horizontal="left" vertical="top" wrapText="1"/>
    </xf>
    <xf numFmtId="164" fontId="4" fillId="4" borderId="11" xfId="247" applyNumberFormat="1" applyFont="1" applyFill="1" applyBorder="1" applyAlignment="1">
      <alignment horizontal="right" vertical="top"/>
    </xf>
    <xf numFmtId="0" fontId="3" fillId="2" borderId="75" xfId="248" applyFont="1" applyBorder="1" applyAlignment="1">
      <alignment horizontal="center" wrapText="1"/>
    </xf>
    <xf numFmtId="0" fontId="3" fillId="3" borderId="69" xfId="249" applyFont="1" applyFill="1" applyBorder="1" applyAlignment="1">
      <alignment horizontal="left" vertical="top"/>
    </xf>
    <xf numFmtId="164" fontId="4" fillId="4" borderId="69" xfId="250" applyNumberFormat="1" applyFont="1" applyFill="1" applyBorder="1" applyAlignment="1">
      <alignment horizontal="right" vertical="top"/>
    </xf>
    <xf numFmtId="165" fontId="4" fillId="4" borderId="61" xfId="251" applyNumberFormat="1" applyFont="1" applyFill="1" applyBorder="1" applyAlignment="1">
      <alignment horizontal="right" vertical="top"/>
    </xf>
    <xf numFmtId="0" fontId="3" fillId="3" borderId="56" xfId="252" applyFont="1" applyFill="1" applyBorder="1" applyAlignment="1">
      <alignment horizontal="left" vertical="top"/>
    </xf>
    <xf numFmtId="164" fontId="4" fillId="4" borderId="56" xfId="253" applyNumberFormat="1" applyFont="1" applyFill="1" applyBorder="1" applyAlignment="1">
      <alignment horizontal="right" vertical="top"/>
    </xf>
    <xf numFmtId="165" fontId="4" fillId="4" borderId="62" xfId="254" applyNumberFormat="1" applyFont="1" applyFill="1" applyBorder="1" applyAlignment="1">
      <alignment horizontal="right" vertical="top"/>
    </xf>
    <xf numFmtId="164" fontId="4" fillId="4" borderId="60" xfId="255" applyNumberFormat="1" applyFont="1" applyFill="1" applyBorder="1" applyAlignment="1">
      <alignment horizontal="right" vertical="top"/>
    </xf>
    <xf numFmtId="0" fontId="3" fillId="3" borderId="58" xfId="256" applyFont="1" applyFill="1" applyBorder="1" applyAlignment="1">
      <alignment horizontal="left" vertical="top"/>
    </xf>
    <xf numFmtId="0" fontId="3" fillId="3" borderId="59" xfId="257" applyFont="1" applyFill="1" applyBorder="1" applyAlignment="1">
      <alignment horizontal="left" vertical="top"/>
    </xf>
    <xf numFmtId="0" fontId="4" fillId="4" borderId="61" xfId="258" applyFont="1" applyFill="1" applyBorder="1" applyAlignment="1">
      <alignment horizontal="right" vertical="top"/>
    </xf>
    <xf numFmtId="0" fontId="4" fillId="4" borderId="56" xfId="259" applyFont="1" applyFill="1" applyBorder="1" applyAlignment="1">
      <alignment horizontal="left" vertical="top" wrapText="1"/>
    </xf>
    <xf numFmtId="164" fontId="4" fillId="4" borderId="59" xfId="260" applyNumberFormat="1" applyFont="1" applyFill="1" applyBorder="1" applyAlignment="1">
      <alignment horizontal="right" vertical="top"/>
    </xf>
    <xf numFmtId="164" fontId="4" fillId="4" borderId="65" xfId="261" applyNumberFormat="1" applyFont="1" applyFill="1" applyBorder="1" applyAlignment="1">
      <alignment horizontal="right" vertical="top"/>
    </xf>
    <xf numFmtId="0" fontId="4" fillId="4" borderId="56" xfId="262" applyFont="1" applyFill="1" applyBorder="1" applyAlignment="1">
      <alignment horizontal="right" vertical="top"/>
    </xf>
    <xf numFmtId="167" fontId="4" fillId="4" borderId="56" xfId="263" applyNumberFormat="1" applyFont="1" applyFill="1" applyBorder="1" applyAlignment="1">
      <alignment horizontal="right" vertical="top"/>
    </xf>
    <xf numFmtId="167" fontId="4" fillId="4" borderId="32" xfId="273" applyNumberFormat="1" applyFont="1" applyFill="1" applyBorder="1" applyAlignment="1">
      <alignment horizontal="right" vertical="top"/>
    </xf>
    <xf numFmtId="167" fontId="4" fillId="4" borderId="49" xfId="274" applyNumberFormat="1" applyFont="1" applyFill="1" applyBorder="1" applyAlignment="1">
      <alignment horizontal="right" vertical="top"/>
    </xf>
    <xf numFmtId="167" fontId="4" fillId="4" borderId="48" xfId="275" applyNumberFormat="1" applyFont="1" applyFill="1" applyBorder="1" applyAlignment="1">
      <alignment horizontal="right" vertical="top"/>
    </xf>
    <xf numFmtId="167" fontId="4" fillId="4" borderId="48" xfId="276" applyNumberFormat="1" applyFont="1" applyFill="1" applyBorder="1" applyAlignment="1">
      <alignment horizontal="right" vertical="top"/>
    </xf>
    <xf numFmtId="167" fontId="4" fillId="4" borderId="21" xfId="277" applyNumberFormat="1" applyFont="1" applyFill="1" applyBorder="1" applyAlignment="1">
      <alignment horizontal="right" vertical="top"/>
    </xf>
    <xf numFmtId="167" fontId="4" fillId="4" borderId="22" xfId="278" applyNumberFormat="1" applyFont="1" applyFill="1" applyBorder="1" applyAlignment="1">
      <alignment horizontal="right" vertical="top"/>
    </xf>
    <xf numFmtId="167" fontId="4" fillId="4" borderId="61" xfId="279" applyNumberFormat="1" applyFont="1" applyFill="1" applyBorder="1" applyAlignment="1">
      <alignment horizontal="right" vertical="top"/>
    </xf>
    <xf numFmtId="167" fontId="4" fillId="4" borderId="25" xfId="280" applyNumberFormat="1" applyFont="1" applyFill="1" applyBorder="1" applyAlignment="1">
      <alignment horizontal="right" vertical="top"/>
    </xf>
    <xf numFmtId="0" fontId="4" fillId="4" borderId="62" xfId="281" applyFont="1" applyFill="1" applyBorder="1" applyAlignment="1">
      <alignment horizontal="left" vertical="top" wrapText="1"/>
    </xf>
    <xf numFmtId="167" fontId="4" fillId="4" borderId="27" xfId="282" applyNumberFormat="1" applyFont="1" applyFill="1" applyBorder="1" applyAlignment="1">
      <alignment horizontal="right" vertical="top"/>
    </xf>
    <xf numFmtId="164" fontId="4" fillId="4" borderId="66" xfId="283" applyNumberFormat="1" applyFont="1" applyFill="1" applyBorder="1" applyAlignment="1">
      <alignment horizontal="right" vertical="top"/>
    </xf>
    <xf numFmtId="167" fontId="4" fillId="4" borderId="66" xfId="284" applyNumberFormat="1" applyFont="1" applyFill="1" applyBorder="1" applyAlignment="1">
      <alignment horizontal="right" vertical="top"/>
    </xf>
    <xf numFmtId="167" fontId="4" fillId="4" borderId="66" xfId="285" applyNumberFormat="1" applyFont="1" applyFill="1" applyBorder="1" applyAlignment="1">
      <alignment horizontal="right" vertical="top"/>
    </xf>
    <xf numFmtId="169" fontId="4" fillId="4" borderId="24" xfId="286" applyNumberFormat="1" applyFont="1" applyFill="1" applyBorder="1" applyAlignment="1">
      <alignment horizontal="right" vertical="top"/>
    </xf>
    <xf numFmtId="167" fontId="4" fillId="4" borderId="62" xfId="287" applyNumberFormat="1" applyFont="1" applyFill="1" applyBorder="1" applyAlignment="1">
      <alignment horizontal="right" vertical="top"/>
    </xf>
    <xf numFmtId="0" fontId="3" fillId="2" borderId="76" xfId="25" applyFont="1" applyFill="1" applyBorder="1" applyAlignment="1">
      <alignment horizontal="center" wrapText="1"/>
    </xf>
    <xf numFmtId="0" fontId="3" fillId="2" borderId="76" xfId="170" applyFont="1" applyAlignment="1">
      <alignment horizontal="center" wrapText="1"/>
    </xf>
    <xf numFmtId="168" fontId="0" fillId="0" borderId="0" xfId="150" applyNumberFormat="1" applyFont="1"/>
    <xf numFmtId="0" fontId="3" fillId="2" borderId="76" xfId="200" applyFont="1" applyAlignment="1">
      <alignment horizontal="center" wrapText="1"/>
    </xf>
    <xf numFmtId="168" fontId="4" fillId="4" borderId="21" xfId="150" applyNumberFormat="1" applyFont="1" applyFill="1" applyBorder="1" applyAlignment="1">
      <alignment horizontal="right" vertical="top"/>
    </xf>
    <xf numFmtId="9" fontId="4" fillId="4" borderId="24" xfId="150" applyFont="1" applyFill="1" applyBorder="1" applyAlignment="1">
      <alignment horizontal="right" vertical="top"/>
    </xf>
    <xf numFmtId="0" fontId="0" fillId="6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8" fontId="4" fillId="4" borderId="24" xfId="150" applyNumberFormat="1" applyFont="1" applyFill="1" applyBorder="1" applyAlignment="1">
      <alignment horizontal="right" vertical="top"/>
    </xf>
    <xf numFmtId="0" fontId="3" fillId="2" borderId="76" xfId="24" applyFont="1" applyFill="1" applyBorder="1" applyAlignment="1">
      <alignment horizontal="center" wrapText="1"/>
    </xf>
    <xf numFmtId="0" fontId="0" fillId="7" borderId="0" xfId="0" applyFill="1"/>
    <xf numFmtId="164" fontId="0" fillId="7" borderId="0" xfId="0" applyNumberFormat="1" applyFill="1"/>
    <xf numFmtId="0" fontId="3" fillId="3" borderId="59" xfId="227" applyFont="1" applyFill="1" applyBorder="1" applyAlignment="1">
      <alignment horizontal="left" vertical="top" wrapText="1"/>
    </xf>
    <xf numFmtId="0" fontId="3" fillId="3" borderId="56" xfId="228" applyFont="1" applyFill="1" applyBorder="1" applyAlignment="1">
      <alignment horizontal="left" vertical="top" wrapText="1"/>
    </xf>
    <xf numFmtId="0" fontId="3" fillId="3" borderId="60" xfId="163" applyFont="1" applyFill="1" applyBorder="1" applyAlignment="1">
      <alignment horizontal="left" vertical="top" wrapText="1"/>
    </xf>
    <xf numFmtId="0" fontId="3" fillId="3" borderId="60" xfId="229" applyFont="1" applyFill="1" applyBorder="1" applyAlignment="1">
      <alignment horizontal="left" vertical="top" wrapText="1"/>
    </xf>
    <xf numFmtId="0" fontId="2" fillId="2" borderId="76" xfId="152" applyFont="1" applyAlignment="1">
      <alignment horizontal="center" vertical="center" wrapText="1"/>
    </xf>
    <xf numFmtId="0" fontId="2" fillId="2" borderId="76" xfId="153" applyFont="1" applyAlignment="1">
      <alignment horizontal="center" vertical="center" wrapText="1"/>
    </xf>
    <xf numFmtId="0" fontId="2" fillId="2" borderId="76" xfId="154" applyFont="1" applyAlignment="1">
      <alignment horizontal="center" vertical="center" wrapText="1"/>
    </xf>
    <xf numFmtId="0" fontId="4" fillId="2" borderId="76" xfId="243" applyFont="1" applyAlignment="1">
      <alignment horizontal="left" vertical="top" wrapText="1"/>
    </xf>
    <xf numFmtId="0" fontId="4" fillId="2" borderId="76" xfId="244" applyFont="1" applyAlignment="1">
      <alignment horizontal="left" vertical="top" wrapText="1"/>
    </xf>
    <xf numFmtId="0" fontId="4" fillId="2" borderId="76" xfId="245" applyFont="1" applyAlignment="1">
      <alignment horizontal="left" vertical="top" wrapText="1"/>
    </xf>
    <xf numFmtId="0" fontId="3" fillId="2" borderId="76" xfId="207" applyFont="1" applyAlignment="1">
      <alignment horizontal="left" wrapText="1"/>
    </xf>
    <xf numFmtId="0" fontId="3" fillId="2" borderId="76" xfId="208" applyFont="1" applyAlignment="1">
      <alignment horizontal="left" wrapText="1"/>
    </xf>
    <xf numFmtId="0" fontId="3" fillId="2" borderId="76" xfId="209" applyFont="1" applyAlignment="1">
      <alignment horizontal="left" wrapText="1"/>
    </xf>
    <xf numFmtId="0" fontId="3" fillId="2" borderId="75" xfId="211" applyFont="1" applyBorder="1" applyAlignment="1">
      <alignment horizontal="left" wrapText="1"/>
    </xf>
    <xf numFmtId="0" fontId="3" fillId="2" borderId="75" xfId="212" applyFont="1" applyBorder="1" applyAlignment="1">
      <alignment horizontal="left" wrapText="1"/>
    </xf>
    <xf numFmtId="0" fontId="3" fillId="2" borderId="75" xfId="213" applyFont="1" applyBorder="1" applyAlignment="1">
      <alignment horizontal="left" wrapText="1"/>
    </xf>
    <xf numFmtId="0" fontId="3" fillId="2" borderId="37" xfId="190" applyFont="1" applyBorder="1" applyAlignment="1">
      <alignment horizontal="center" wrapText="1"/>
    </xf>
    <xf numFmtId="0" fontId="3" fillId="2" borderId="53" xfId="210" applyFont="1" applyBorder="1" applyAlignment="1">
      <alignment horizontal="center" wrapText="1"/>
    </xf>
    <xf numFmtId="0" fontId="3" fillId="2" borderId="38" xfId="191" applyFont="1" applyBorder="1" applyAlignment="1">
      <alignment horizontal="center" wrapText="1"/>
    </xf>
    <xf numFmtId="0" fontId="3" fillId="2" borderId="53" xfId="192" applyFont="1" applyBorder="1" applyAlignment="1">
      <alignment horizontal="center" wrapText="1"/>
    </xf>
    <xf numFmtId="0" fontId="3" fillId="2" borderId="68" xfId="201" applyFont="1" applyBorder="1" applyAlignment="1">
      <alignment horizontal="center" wrapText="1"/>
    </xf>
    <xf numFmtId="0" fontId="3" fillId="3" borderId="58" xfId="214" applyFont="1" applyFill="1" applyBorder="1" applyAlignment="1">
      <alignment horizontal="left" vertical="top" wrapText="1"/>
    </xf>
    <xf numFmtId="0" fontId="3" fillId="3" borderId="56" xfId="158" applyFont="1" applyFill="1" applyBorder="1" applyAlignment="1">
      <alignment horizontal="left" vertical="top" wrapText="1"/>
    </xf>
    <xf numFmtId="0" fontId="3" fillId="3" borderId="58" xfId="215" applyFont="1" applyFill="1" applyBorder="1" applyAlignment="1">
      <alignment horizontal="left" vertical="top" wrapText="1"/>
    </xf>
    <xf numFmtId="0" fontId="3" fillId="3" borderId="59" xfId="218" applyFont="1" applyFill="1" applyBorder="1" applyAlignment="1">
      <alignment horizontal="left" vertical="top" wrapText="1"/>
    </xf>
    <xf numFmtId="0" fontId="3" fillId="2" borderId="76" xfId="189" applyFont="1" applyAlignment="1">
      <alignment horizontal="left" wrapText="1"/>
    </xf>
    <xf numFmtId="0" fontId="3" fillId="2" borderId="76" xfId="193" applyFont="1" applyAlignment="1">
      <alignment horizontal="left" wrapText="1"/>
    </xf>
    <xf numFmtId="0" fontId="3" fillId="2" borderId="75" xfId="197" applyFont="1" applyBorder="1" applyAlignment="1">
      <alignment horizontal="left" wrapText="1"/>
    </xf>
    <xf numFmtId="0" fontId="3" fillId="2" borderId="76" xfId="194" applyFont="1" applyAlignment="1">
      <alignment horizontal="center" wrapText="1"/>
    </xf>
    <xf numFmtId="0" fontId="3" fillId="2" borderId="53" xfId="195" applyFont="1" applyBorder="1" applyAlignment="1">
      <alignment horizontal="center" wrapText="1"/>
    </xf>
    <xf numFmtId="0" fontId="3" fillId="2" borderId="53" xfId="196" applyFont="1" applyBorder="1" applyAlignment="1">
      <alignment horizontal="center" wrapText="1"/>
    </xf>
    <xf numFmtId="0" fontId="3" fillId="2" borderId="68" xfId="199" applyFont="1" applyBorder="1" applyAlignment="1">
      <alignment horizontal="center" wrapText="1"/>
    </xf>
    <xf numFmtId="0" fontId="3" fillId="2" borderId="75" xfId="167" applyFont="1" applyBorder="1" applyAlignment="1">
      <alignment horizontal="left" wrapText="1"/>
    </xf>
    <xf numFmtId="0" fontId="3" fillId="2" borderId="75" xfId="168" applyFont="1" applyBorder="1" applyAlignment="1">
      <alignment horizontal="left" wrapText="1"/>
    </xf>
    <xf numFmtId="0" fontId="3" fillId="3" borderId="58" xfId="256" applyFont="1" applyFill="1" applyBorder="1" applyAlignment="1">
      <alignment horizontal="left" vertical="top"/>
    </xf>
    <xf numFmtId="0" fontId="3" fillId="3" borderId="59" xfId="257" applyFont="1" applyFill="1" applyBorder="1" applyAlignment="1">
      <alignment horizontal="left" vertical="top"/>
    </xf>
    <xf numFmtId="0" fontId="3" fillId="3" borderId="11" xfId="155" applyFont="1" applyFill="1" applyBorder="1" applyAlignment="1">
      <alignment horizontal="left" vertical="top" wrapText="1"/>
    </xf>
    <xf numFmtId="0" fontId="3" fillId="3" borderId="69" xfId="171" applyFont="1" applyFill="1" applyBorder="1" applyAlignment="1">
      <alignment horizontal="left" vertical="top" wrapText="1"/>
    </xf>
    <xf numFmtId="0" fontId="3" fillId="3" borderId="60" xfId="164" applyFont="1" applyFill="1" applyBorder="1" applyAlignment="1">
      <alignment horizontal="left" vertical="top" wrapText="1"/>
    </xf>
    <xf numFmtId="0" fontId="0" fillId="0" borderId="0" xfId="0"/>
    <xf numFmtId="0" fontId="3" fillId="2" borderId="2" xfId="65" applyFont="1" applyFill="1" applyBorder="1" applyAlignment="1">
      <alignment horizontal="left" wrapText="1"/>
    </xf>
    <xf numFmtId="0" fontId="3" fillId="2" borderId="3" xfId="66" applyFont="1" applyFill="1" applyBorder="1" applyAlignment="1">
      <alignment horizontal="left" wrapText="1"/>
    </xf>
    <xf numFmtId="0" fontId="3" fillId="2" borderId="4" xfId="67" applyFont="1" applyFill="1" applyBorder="1" applyAlignment="1">
      <alignment horizontal="left" wrapText="1"/>
    </xf>
    <xf numFmtId="0" fontId="3" fillId="2" borderId="50" xfId="68" applyFont="1" applyFill="1" applyBorder="1" applyAlignment="1">
      <alignment horizontal="left" wrapText="1"/>
    </xf>
    <xf numFmtId="0" fontId="3" fillId="2" borderId="51" xfId="69" applyFont="1" applyFill="1" applyBorder="1" applyAlignment="1">
      <alignment horizontal="left" wrapText="1"/>
    </xf>
    <xf numFmtId="0" fontId="3" fillId="2" borderId="52" xfId="70" applyFont="1" applyFill="1" applyBorder="1" applyAlignment="1">
      <alignment horizontal="left" wrapText="1"/>
    </xf>
    <xf numFmtId="0" fontId="3" fillId="2" borderId="39" xfId="51" applyFont="1" applyFill="1" applyBorder="1" applyAlignment="1">
      <alignment horizontal="center" wrapText="1"/>
    </xf>
    <xf numFmtId="0" fontId="3" fillId="2" borderId="46" xfId="60" applyFont="1" applyFill="1" applyBorder="1" applyAlignment="1">
      <alignment horizontal="center" wrapText="1"/>
    </xf>
    <xf numFmtId="0" fontId="3" fillId="3" borderId="55" xfId="73" applyFont="1" applyFill="1" applyBorder="1" applyAlignment="1">
      <alignment horizontal="left" vertical="top" wrapText="1"/>
    </xf>
    <xf numFmtId="0" fontId="3" fillId="3" borderId="7" xfId="8" applyFont="1" applyFill="1" applyBorder="1" applyAlignment="1">
      <alignment horizontal="left" vertical="top" wrapText="1"/>
    </xf>
    <xf numFmtId="0" fontId="3" fillId="3" borderId="54" xfId="72" applyFont="1" applyFill="1" applyBorder="1" applyAlignment="1">
      <alignment horizontal="left" vertical="top" wrapText="1"/>
    </xf>
    <xf numFmtId="0" fontId="3" fillId="3" borderId="58" xfId="77" applyFont="1" applyFill="1" applyBorder="1" applyAlignment="1">
      <alignment horizontal="left" vertical="top" wrapText="1"/>
    </xf>
    <xf numFmtId="0" fontId="3" fillId="3" borderId="56" xfId="75" applyFont="1" applyFill="1" applyBorder="1" applyAlignment="1">
      <alignment horizontal="left" vertical="top" wrapText="1"/>
    </xf>
    <xf numFmtId="0" fontId="3" fillId="3" borderId="57" xfId="76" applyFont="1" applyFill="1" applyBorder="1" applyAlignment="1">
      <alignment horizontal="left" vertical="top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4" applyFont="1" applyFill="1" applyBorder="1" applyAlignment="1">
      <alignment horizontal="center" vertical="center" wrapText="1"/>
    </xf>
    <xf numFmtId="0" fontId="3" fillId="2" borderId="34" xfId="46" applyFont="1" applyFill="1" applyBorder="1" applyAlignment="1">
      <alignment horizontal="left" wrapText="1"/>
    </xf>
    <xf numFmtId="0" fontId="3" fillId="2" borderId="35" xfId="47" applyFont="1" applyFill="1" applyBorder="1" applyAlignment="1">
      <alignment horizontal="left" wrapText="1"/>
    </xf>
    <xf numFmtId="0" fontId="3" fillId="2" borderId="36" xfId="48" applyFont="1" applyFill="1" applyBorder="1" applyAlignment="1">
      <alignment horizontal="left" wrapText="1"/>
    </xf>
    <xf numFmtId="0" fontId="3" fillId="2" borderId="37" xfId="49" applyFont="1" applyFill="1" applyBorder="1" applyAlignment="1">
      <alignment horizontal="center" wrapText="1"/>
    </xf>
    <xf numFmtId="0" fontId="3" fillId="2" borderId="53" xfId="71" applyFont="1" applyFill="1" applyBorder="1" applyAlignment="1">
      <alignment horizontal="center" wrapText="1"/>
    </xf>
    <xf numFmtId="0" fontId="3" fillId="2" borderId="38" xfId="50" applyFont="1" applyFill="1" applyBorder="1" applyAlignment="1">
      <alignment horizontal="center" wrapText="1"/>
    </xf>
    <xf numFmtId="0" fontId="3" fillId="2" borderId="41" xfId="54" applyFont="1" applyFill="1" applyBorder="1" applyAlignment="1">
      <alignment horizontal="center" wrapText="1"/>
    </xf>
    <xf numFmtId="0" fontId="3" fillId="2" borderId="40" xfId="53" applyFont="1" applyFill="1" applyBorder="1" applyAlignment="1">
      <alignment horizontal="center" wrapText="1"/>
    </xf>
    <xf numFmtId="0" fontId="3" fillId="2" borderId="42" xfId="56" applyFont="1" applyFill="1" applyBorder="1" applyAlignment="1">
      <alignment horizontal="center" wrapText="1"/>
    </xf>
    <xf numFmtId="0" fontId="3" fillId="3" borderId="9" xfId="10" applyFont="1" applyFill="1" applyBorder="1" applyAlignment="1">
      <alignment horizontal="left" vertical="top" wrapText="1"/>
    </xf>
    <xf numFmtId="0" fontId="3" fillId="3" borderId="60" xfId="79" applyFont="1" applyFill="1" applyBorder="1" applyAlignment="1">
      <alignment horizontal="left" vertical="top" wrapText="1"/>
    </xf>
    <xf numFmtId="0" fontId="4" fillId="2" borderId="1" xfId="108" applyFont="1" applyFill="1" applyBorder="1" applyAlignment="1">
      <alignment horizontal="left" vertical="top" wrapText="1"/>
    </xf>
    <xf numFmtId="0" fontId="4" fillId="2" borderId="70" xfId="106" applyFont="1" applyFill="1" applyBorder="1" applyAlignment="1">
      <alignment horizontal="left" vertical="top" wrapText="1"/>
    </xf>
    <xf numFmtId="0" fontId="4" fillId="2" borderId="71" xfId="107" applyFont="1" applyFill="1" applyBorder="1" applyAlignment="1">
      <alignment horizontal="left" vertical="top" wrapText="1"/>
    </xf>
    <xf numFmtId="0" fontId="3" fillId="2" borderId="14" xfId="21" applyFont="1" applyFill="1" applyBorder="1" applyAlignment="1">
      <alignment horizontal="left" wrapText="1"/>
    </xf>
    <xf numFmtId="0" fontId="3" fillId="2" borderId="15" xfId="22" applyFont="1" applyFill="1" applyBorder="1" applyAlignment="1">
      <alignment horizontal="left" wrapText="1"/>
    </xf>
    <xf numFmtId="0" fontId="3" fillId="3" borderId="19" xfId="26" applyFont="1" applyFill="1" applyBorder="1" applyAlignment="1">
      <alignment horizontal="left" vertical="top" wrapText="1"/>
    </xf>
    <xf numFmtId="0" fontId="3" fillId="3" borderId="5" xfId="6" applyFont="1" applyFill="1" applyBorder="1" applyAlignment="1">
      <alignment horizontal="left" vertical="top" wrapText="1"/>
    </xf>
    <xf numFmtId="0" fontId="4" fillId="2" borderId="76" xfId="131" applyFont="1" applyFill="1" applyBorder="1" applyAlignment="1">
      <alignment horizontal="left" vertical="top" wrapText="1"/>
    </xf>
    <xf numFmtId="0" fontId="3" fillId="3" borderId="57" xfId="76" quotePrefix="1" applyFont="1" applyFill="1" applyBorder="1" applyAlignment="1">
      <alignment horizontal="left" vertical="top" wrapText="1"/>
    </xf>
    <xf numFmtId="0" fontId="3" fillId="3" borderId="10" xfId="11" applyFont="1" applyFill="1" applyBorder="1" applyAlignment="1">
      <alignment horizontal="left" vertical="top" wrapText="1"/>
    </xf>
    <xf numFmtId="0" fontId="3" fillId="2" borderId="73" xfId="114" applyFont="1" applyFill="1" applyBorder="1" applyAlignment="1">
      <alignment horizontal="center" wrapText="1"/>
    </xf>
    <xf numFmtId="0" fontId="3" fillId="3" borderId="58" xfId="73" applyFont="1" applyFill="1" applyBorder="1" applyAlignment="1">
      <alignment horizontal="left" vertical="top" wrapText="1"/>
    </xf>
    <xf numFmtId="0" fontId="0" fillId="0" borderId="7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75" xfId="0" applyBorder="1" applyAlignment="1">
      <alignment horizontal="left" vertical="top" wrapText="1"/>
    </xf>
    <xf numFmtId="0" fontId="3" fillId="2" borderId="76" xfId="59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0" fontId="7" fillId="4" borderId="21" xfId="236" applyFont="1" applyFill="1" applyBorder="1" applyAlignment="1">
      <alignment horizontal="right" vertical="top"/>
    </xf>
    <xf numFmtId="0" fontId="7" fillId="4" borderId="21" xfId="100" applyFont="1" applyFill="1" applyBorder="1" applyAlignment="1">
      <alignment horizontal="right" vertical="top"/>
    </xf>
  </cellXfs>
  <cellStyles count="288">
    <cellStyle name="Normal" xfId="0" builtinId="0"/>
    <cellStyle name="Percent" xfId="150" builtinId="5"/>
    <cellStyle name="style1678642957287" xfId="1" xr:uid="{00000000-0005-0000-0000-000001000000}"/>
    <cellStyle name="style1678642957404" xfId="2" xr:uid="{00000000-0005-0000-0000-000002000000}"/>
    <cellStyle name="style1678642957481" xfId="3" xr:uid="{00000000-0005-0000-0000-000003000000}"/>
    <cellStyle name="style1678642957607" xfId="4" xr:uid="{00000000-0005-0000-0000-000004000000}"/>
    <cellStyle name="style1678642957692" xfId="5" xr:uid="{00000000-0005-0000-0000-000005000000}"/>
    <cellStyle name="style1678642957758" xfId="6" xr:uid="{00000000-0005-0000-0000-000006000000}"/>
    <cellStyle name="style1678642957836" xfId="7" xr:uid="{00000000-0005-0000-0000-000007000000}"/>
    <cellStyle name="style1678642957909" xfId="8" xr:uid="{00000000-0005-0000-0000-000008000000}"/>
    <cellStyle name="style1678642957969" xfId="9" xr:uid="{00000000-0005-0000-0000-000009000000}"/>
    <cellStyle name="style1678642958038" xfId="10" xr:uid="{00000000-0005-0000-0000-00000A000000}"/>
    <cellStyle name="style1678642958102" xfId="11" xr:uid="{00000000-0005-0000-0000-00000B000000}"/>
    <cellStyle name="style1678642958204" xfId="12" xr:uid="{00000000-0005-0000-0000-00000C000000}"/>
    <cellStyle name="style1678642958289" xfId="13" xr:uid="{00000000-0005-0000-0000-00000D000000}"/>
    <cellStyle name="style1678642958361" xfId="14" xr:uid="{00000000-0005-0000-0000-00000E000000}"/>
    <cellStyle name="style1678642958433" xfId="15" xr:uid="{00000000-0005-0000-0000-00000F000000}"/>
    <cellStyle name="style1678642958495" xfId="16" xr:uid="{00000000-0005-0000-0000-000010000000}"/>
    <cellStyle name="style1678642958571" xfId="17" xr:uid="{00000000-0005-0000-0000-000011000000}"/>
    <cellStyle name="style1678642958640" xfId="18" xr:uid="{00000000-0005-0000-0000-000012000000}"/>
    <cellStyle name="style1678642958709" xfId="19" xr:uid="{00000000-0005-0000-0000-000013000000}"/>
    <cellStyle name="style1678642958772" xfId="20" xr:uid="{00000000-0005-0000-0000-000014000000}"/>
    <cellStyle name="style1678642958847" xfId="21" xr:uid="{00000000-0005-0000-0000-000015000000}"/>
    <cellStyle name="style1678642958934" xfId="22" xr:uid="{00000000-0005-0000-0000-000016000000}"/>
    <cellStyle name="style1678642958998" xfId="23" xr:uid="{00000000-0005-0000-0000-000017000000}"/>
    <cellStyle name="style1678642959078" xfId="24" xr:uid="{00000000-0005-0000-0000-000018000000}"/>
    <cellStyle name="style1678642959154" xfId="25" xr:uid="{00000000-0005-0000-0000-000019000000}"/>
    <cellStyle name="style1678642959238" xfId="26" xr:uid="{00000000-0005-0000-0000-00001A000000}"/>
    <cellStyle name="style1678642959323" xfId="27" xr:uid="{00000000-0005-0000-0000-00001B000000}"/>
    <cellStyle name="style1678642959413" xfId="28" xr:uid="{00000000-0005-0000-0000-00001C000000}"/>
    <cellStyle name="style1678642959490" xfId="29" xr:uid="{00000000-0005-0000-0000-00001D000000}"/>
    <cellStyle name="style1678642959561" xfId="30" xr:uid="{00000000-0005-0000-0000-00001E000000}"/>
    <cellStyle name="style1678642959634" xfId="31" xr:uid="{00000000-0005-0000-0000-00001F000000}"/>
    <cellStyle name="style1678642959694" xfId="32" xr:uid="{00000000-0005-0000-0000-000020000000}"/>
    <cellStyle name="style1678642959751" xfId="33" xr:uid="{00000000-0005-0000-0000-000021000000}"/>
    <cellStyle name="style1678642959832" xfId="34" xr:uid="{00000000-0005-0000-0000-000022000000}"/>
    <cellStyle name="style1678642959901" xfId="35" xr:uid="{00000000-0005-0000-0000-000023000000}"/>
    <cellStyle name="style1678642959971" xfId="36" xr:uid="{00000000-0005-0000-0000-000024000000}"/>
    <cellStyle name="style1678642960104" xfId="37" xr:uid="{00000000-0005-0000-0000-000025000000}"/>
    <cellStyle name="style1678642960205" xfId="38" xr:uid="{00000000-0005-0000-0000-000026000000}"/>
    <cellStyle name="style1678642960278" xfId="39" xr:uid="{00000000-0005-0000-0000-000027000000}"/>
    <cellStyle name="style1678642960375" xfId="40" xr:uid="{00000000-0005-0000-0000-000028000000}"/>
    <cellStyle name="style1678642960482" xfId="41" xr:uid="{00000000-0005-0000-0000-000029000000}"/>
    <cellStyle name="style1678642960540" xfId="42" xr:uid="{00000000-0005-0000-0000-00002A000000}"/>
    <cellStyle name="style1678642960593" xfId="43" xr:uid="{00000000-0005-0000-0000-00002B000000}"/>
    <cellStyle name="style1678642960646" xfId="44" xr:uid="{00000000-0005-0000-0000-00002C000000}"/>
    <cellStyle name="style1678642960695" xfId="45" xr:uid="{00000000-0005-0000-0000-00002D000000}"/>
    <cellStyle name="style1678642962013" xfId="46" xr:uid="{00000000-0005-0000-0000-00002E000000}"/>
    <cellStyle name="style1678642962078" xfId="47" xr:uid="{00000000-0005-0000-0000-00002F000000}"/>
    <cellStyle name="style1678642962149" xfId="48" xr:uid="{00000000-0005-0000-0000-000030000000}"/>
    <cellStyle name="style1678642962225" xfId="49" xr:uid="{00000000-0005-0000-0000-000031000000}"/>
    <cellStyle name="style1678642962276" xfId="50" xr:uid="{00000000-0005-0000-0000-000032000000}"/>
    <cellStyle name="style1678642962338" xfId="51" xr:uid="{00000000-0005-0000-0000-000033000000}"/>
    <cellStyle name="style1678642962408" xfId="52" xr:uid="{00000000-0005-0000-0000-000034000000}"/>
    <cellStyle name="style1678642962471" xfId="53" xr:uid="{00000000-0005-0000-0000-000035000000}"/>
    <cellStyle name="style1678642962532" xfId="54" xr:uid="{00000000-0005-0000-0000-000036000000}"/>
    <cellStyle name="style1678642962601" xfId="55" xr:uid="{00000000-0005-0000-0000-000037000000}"/>
    <cellStyle name="style1678642962665" xfId="56" xr:uid="{00000000-0005-0000-0000-000038000000}"/>
    <cellStyle name="style1678642962727" xfId="57" xr:uid="{00000000-0005-0000-0000-000039000000}"/>
    <cellStyle name="style1678642962778" xfId="58" xr:uid="{00000000-0005-0000-0000-00003A000000}"/>
    <cellStyle name="style1678642962826" xfId="59" xr:uid="{00000000-0005-0000-0000-00003B000000}"/>
    <cellStyle name="style1678642962889" xfId="60" xr:uid="{00000000-0005-0000-0000-00003C000000}"/>
    <cellStyle name="style1678642962948" xfId="61" xr:uid="{00000000-0005-0000-0000-00003D000000}"/>
    <cellStyle name="style1678642963002" xfId="62" xr:uid="{00000000-0005-0000-0000-00003E000000}"/>
    <cellStyle name="style1678642963051" xfId="63" xr:uid="{00000000-0005-0000-0000-00003F000000}"/>
    <cellStyle name="style1678642963111" xfId="64" xr:uid="{00000000-0005-0000-0000-000040000000}"/>
    <cellStyle name="style1678642963164" xfId="65" xr:uid="{00000000-0005-0000-0000-000041000000}"/>
    <cellStyle name="style1678642963203" xfId="66" xr:uid="{00000000-0005-0000-0000-000042000000}"/>
    <cellStyle name="style1678642963239" xfId="67" xr:uid="{00000000-0005-0000-0000-000043000000}"/>
    <cellStyle name="style1678642963274" xfId="68" xr:uid="{00000000-0005-0000-0000-000044000000}"/>
    <cellStyle name="style1678642963334" xfId="69" xr:uid="{00000000-0005-0000-0000-000045000000}"/>
    <cellStyle name="style1678642963397" xfId="70" xr:uid="{00000000-0005-0000-0000-000046000000}"/>
    <cellStyle name="style1678642963455" xfId="71" xr:uid="{00000000-0005-0000-0000-000047000000}"/>
    <cellStyle name="style1678642963512" xfId="72" xr:uid="{00000000-0005-0000-0000-000048000000}"/>
    <cellStyle name="style1678642963569" xfId="73" xr:uid="{00000000-0005-0000-0000-000049000000}"/>
    <cellStyle name="style1678642963625" xfId="74" xr:uid="{00000000-0005-0000-0000-00004A000000}"/>
    <cellStyle name="style1678642963686" xfId="75" xr:uid="{00000000-0005-0000-0000-00004B000000}"/>
    <cellStyle name="style1678642963736" xfId="76" xr:uid="{00000000-0005-0000-0000-00004C000000}"/>
    <cellStyle name="style1678642963778" xfId="77" xr:uid="{00000000-0005-0000-0000-00004D000000}"/>
    <cellStyle name="style1678642963829" xfId="78" xr:uid="{00000000-0005-0000-0000-00004E000000}"/>
    <cellStyle name="style1678642963875" xfId="79" xr:uid="{00000000-0005-0000-0000-00004F000000}"/>
    <cellStyle name="style1678642963932" xfId="80" xr:uid="{00000000-0005-0000-0000-000050000000}"/>
    <cellStyle name="style1678642963983" xfId="81" xr:uid="{00000000-0005-0000-0000-000051000000}"/>
    <cellStyle name="style1678642964032" xfId="82" xr:uid="{00000000-0005-0000-0000-000052000000}"/>
    <cellStyle name="style1678642964074" xfId="83" xr:uid="{00000000-0005-0000-0000-000053000000}"/>
    <cellStyle name="style1678642964135" xfId="84" xr:uid="{00000000-0005-0000-0000-000054000000}"/>
    <cellStyle name="style1678642964192" xfId="85" xr:uid="{00000000-0005-0000-0000-000055000000}"/>
    <cellStyle name="style1678642964243" xfId="86" xr:uid="{00000000-0005-0000-0000-000056000000}"/>
    <cellStyle name="style1678642964300" xfId="87" xr:uid="{00000000-0005-0000-0000-000057000000}"/>
    <cellStyle name="style1678642964377" xfId="88" xr:uid="{00000000-0005-0000-0000-000058000000}"/>
    <cellStyle name="style1678642964452" xfId="89" xr:uid="{00000000-0005-0000-0000-000059000000}"/>
    <cellStyle name="style1678642964520" xfId="90" xr:uid="{00000000-0005-0000-0000-00005A000000}"/>
    <cellStyle name="style1678642964574" xfId="91" xr:uid="{00000000-0005-0000-0000-00005B000000}"/>
    <cellStyle name="style1678642964635" xfId="92" xr:uid="{00000000-0005-0000-0000-00005C000000}"/>
    <cellStyle name="style1678642964700" xfId="93" xr:uid="{00000000-0005-0000-0000-00005D000000}"/>
    <cellStyle name="style1678642964781" xfId="94" xr:uid="{00000000-0005-0000-0000-00005E000000}"/>
    <cellStyle name="style1678642964850" xfId="95" xr:uid="{00000000-0005-0000-0000-00005F000000}"/>
    <cellStyle name="style1678642964930" xfId="96" xr:uid="{00000000-0005-0000-0000-000060000000}"/>
    <cellStyle name="style1678642964998" xfId="97" xr:uid="{00000000-0005-0000-0000-000061000000}"/>
    <cellStyle name="style1678642965071" xfId="98" xr:uid="{00000000-0005-0000-0000-000062000000}"/>
    <cellStyle name="style1678642965134" xfId="99" xr:uid="{00000000-0005-0000-0000-000063000000}"/>
    <cellStyle name="style1678642965206" xfId="100" xr:uid="{00000000-0005-0000-0000-000064000000}"/>
    <cellStyle name="style1678642965248" xfId="101" xr:uid="{00000000-0005-0000-0000-000065000000}"/>
    <cellStyle name="style1678642965297" xfId="102" xr:uid="{00000000-0005-0000-0000-000066000000}"/>
    <cellStyle name="style1678642965337" xfId="103" xr:uid="{00000000-0005-0000-0000-000067000000}"/>
    <cellStyle name="style1678642965392" xfId="104" xr:uid="{00000000-0005-0000-0000-000068000000}"/>
    <cellStyle name="style1678642965455" xfId="105" xr:uid="{00000000-0005-0000-0000-000069000000}"/>
    <cellStyle name="style1678642965538" xfId="106" xr:uid="{00000000-0005-0000-0000-00006A000000}"/>
    <cellStyle name="style1678642965630" xfId="107" xr:uid="{00000000-0005-0000-0000-00006B000000}"/>
    <cellStyle name="style1678642965720" xfId="108" xr:uid="{00000000-0005-0000-0000-00006C000000}"/>
    <cellStyle name="style1678642965812" xfId="109" xr:uid="{00000000-0005-0000-0000-00006D000000}"/>
    <cellStyle name="style1678642965878" xfId="110" xr:uid="{00000000-0005-0000-0000-00006E000000}"/>
    <cellStyle name="style1678642965960" xfId="111" xr:uid="{00000000-0005-0000-0000-00006F000000}"/>
    <cellStyle name="style1678642966056" xfId="112" xr:uid="{00000000-0005-0000-0000-000070000000}"/>
    <cellStyle name="style1678642966137" xfId="113" xr:uid="{00000000-0005-0000-0000-000071000000}"/>
    <cellStyle name="style1678642966222" xfId="114" xr:uid="{00000000-0005-0000-0000-000072000000}"/>
    <cellStyle name="style1678642966306" xfId="115" xr:uid="{00000000-0005-0000-0000-000073000000}"/>
    <cellStyle name="style1678642966409" xfId="116" xr:uid="{00000000-0005-0000-0000-000074000000}"/>
    <cellStyle name="style1678642966457" xfId="117" xr:uid="{00000000-0005-0000-0000-000075000000}"/>
    <cellStyle name="style1678642966513" xfId="118" xr:uid="{00000000-0005-0000-0000-000076000000}"/>
    <cellStyle name="style1678642966560" xfId="119" xr:uid="{00000000-0005-0000-0000-000077000000}"/>
    <cellStyle name="style1678642966612" xfId="120" xr:uid="{00000000-0005-0000-0000-000078000000}"/>
    <cellStyle name="style1678642966693" xfId="121" xr:uid="{00000000-0005-0000-0000-000079000000}"/>
    <cellStyle name="style1678642966747" xfId="122" xr:uid="{00000000-0005-0000-0000-00007A000000}"/>
    <cellStyle name="style1678642966812" xfId="123" xr:uid="{00000000-0005-0000-0000-00007B000000}"/>
    <cellStyle name="style1678642966853" xfId="124" xr:uid="{00000000-0005-0000-0000-00007C000000}"/>
    <cellStyle name="style1678642966893" xfId="125" xr:uid="{00000000-0005-0000-0000-00007D000000}"/>
    <cellStyle name="style1678642966937" xfId="126" xr:uid="{00000000-0005-0000-0000-00007E000000}"/>
    <cellStyle name="style1678642966972" xfId="127" xr:uid="{00000000-0005-0000-0000-00007F000000}"/>
    <cellStyle name="style1678642967002" xfId="128" xr:uid="{00000000-0005-0000-0000-000080000000}"/>
    <cellStyle name="style1678642967034" xfId="129" xr:uid="{00000000-0005-0000-0000-000081000000}"/>
    <cellStyle name="style1678642967062" xfId="130" xr:uid="{00000000-0005-0000-0000-000082000000}"/>
    <cellStyle name="style1678642967117" xfId="131" xr:uid="{00000000-0005-0000-0000-000083000000}"/>
    <cellStyle name="style1678642967514" xfId="132" xr:uid="{00000000-0005-0000-0000-000084000000}"/>
    <cellStyle name="style1678642967560" xfId="133" xr:uid="{00000000-0005-0000-0000-000085000000}"/>
    <cellStyle name="style1678642967613" xfId="134" xr:uid="{00000000-0005-0000-0000-000086000000}"/>
    <cellStyle name="style1678642967644" xfId="135" xr:uid="{00000000-0005-0000-0000-000087000000}"/>
    <cellStyle name="style1678642967671" xfId="136" xr:uid="{00000000-0005-0000-0000-000088000000}"/>
    <cellStyle name="style1678642967706" xfId="137" xr:uid="{00000000-0005-0000-0000-000089000000}"/>
    <cellStyle name="style1678642967742" xfId="138" xr:uid="{00000000-0005-0000-0000-00008A000000}"/>
    <cellStyle name="style1678642967770" xfId="139" xr:uid="{00000000-0005-0000-0000-00008B000000}"/>
    <cellStyle name="style1678642967804" xfId="140" xr:uid="{00000000-0005-0000-0000-00008C000000}"/>
    <cellStyle name="style1678642967836" xfId="141" xr:uid="{00000000-0005-0000-0000-00008D000000}"/>
    <cellStyle name="style1678642967864" xfId="142" xr:uid="{00000000-0005-0000-0000-00008E000000}"/>
    <cellStyle name="style1678642967894" xfId="143" xr:uid="{00000000-0005-0000-0000-00008F000000}"/>
    <cellStyle name="style1678642967930" xfId="144" xr:uid="{00000000-0005-0000-0000-000090000000}"/>
    <cellStyle name="style1678642967960" xfId="145" xr:uid="{00000000-0005-0000-0000-000091000000}"/>
    <cellStyle name="style1678642967988" xfId="146" xr:uid="{00000000-0005-0000-0000-000092000000}"/>
    <cellStyle name="style1678642968022" xfId="147" xr:uid="{00000000-0005-0000-0000-000093000000}"/>
    <cellStyle name="style1678642968061" xfId="148" xr:uid="{00000000-0005-0000-0000-000094000000}"/>
    <cellStyle name="style1678642968107" xfId="149" xr:uid="{00000000-0005-0000-0000-000095000000}"/>
    <cellStyle name="style1679328779992" xfId="151" xr:uid="{6007481F-5EBB-49CB-AEEB-BE2029CD7E4B}"/>
    <cellStyle name="style1679328780361" xfId="153" xr:uid="{952EA050-E079-4186-AB46-833787FEADDB}"/>
    <cellStyle name="style1679328780521" xfId="154" xr:uid="{088F50B2-4486-4D61-8A2F-F52664F8C2C7}"/>
    <cellStyle name="style1679328780690" xfId="152" xr:uid="{1F22B07B-B3ED-495D-A22A-B07C82CED5A1}"/>
    <cellStyle name="style1679328780834" xfId="155" xr:uid="{182AE369-6C04-4504-BCCD-EB7BB1014D00}"/>
    <cellStyle name="style1679328781030" xfId="156" xr:uid="{B39FE79A-5B26-4193-BBB4-ACEC32566385}"/>
    <cellStyle name="style1679328781185" xfId="158" xr:uid="{55BE59BD-66AB-47D8-99F5-27522873F5B7}"/>
    <cellStyle name="style1679328781338" xfId="159" xr:uid="{9B50E985-D0D1-4CEC-B3CC-F7A6FECADAFC}"/>
    <cellStyle name="style1679328781520" xfId="163" xr:uid="{5F091531-72CD-49CA-B71E-A24B673ABBD3}"/>
    <cellStyle name="style1679328781684" xfId="164" xr:uid="{56ADB74C-C731-4E05-A815-FE97F806EFC0}"/>
    <cellStyle name="style1679328781851" xfId="157" xr:uid="{56E6D0D9-340A-4326-B8E8-5E8EB514728C}"/>
    <cellStyle name="style1679328782036" xfId="160" xr:uid="{B3C1A948-565C-47DC-81DE-C1E5531BF69A}"/>
    <cellStyle name="style1679328782208" xfId="161" xr:uid="{529466CF-F072-4566-816D-60288AEC905F}"/>
    <cellStyle name="style1679328782322" xfId="162" xr:uid="{9AF5A97E-42BD-4E06-804B-23A0C5939EE6}"/>
    <cellStyle name="style1679328782434" xfId="165" xr:uid="{99AA3027-4307-476D-BF09-0B75A036E321}"/>
    <cellStyle name="style1679328782575" xfId="166" xr:uid="{CE4D73AE-33C8-4610-8756-DA540CFBB339}"/>
    <cellStyle name="style1679328782674" xfId="167" xr:uid="{BA568B09-9797-4904-94AC-2F2480FEF78F}"/>
    <cellStyle name="style1679328782819" xfId="168" xr:uid="{673C22D3-3647-4D53-90C9-D28699068C24}"/>
    <cellStyle name="style1679328782960" xfId="169" xr:uid="{519B3468-FAC9-441A-A646-3F44AD626D3D}"/>
    <cellStyle name="style1679328783082" xfId="170" xr:uid="{5ADC92FB-D0A1-4BE8-ADA8-F4D7082C13E7}"/>
    <cellStyle name="style1679328783220" xfId="171" xr:uid="{DCED3BD1-0A43-47C4-88DE-19802DB24663}"/>
    <cellStyle name="style1679328783347" xfId="172" xr:uid="{445C99B5-DB63-48B6-BCAF-D0B07E934E9B}"/>
    <cellStyle name="style1679328783479" xfId="173" xr:uid="{17C645EC-626D-44AE-B527-E78B4268104F}"/>
    <cellStyle name="style1679328783618" xfId="174" xr:uid="{8789B1AE-547B-4BD0-97D5-6F6F46CA4E28}"/>
    <cellStyle name="style1679328783756" xfId="175" xr:uid="{FE43E080-067F-4CDD-BCDB-33B99B5256E8}"/>
    <cellStyle name="style1679328783892" xfId="176" xr:uid="{A17A3306-B4B1-4797-A533-4F3B54E6A928}"/>
    <cellStyle name="style1679328784025" xfId="177" xr:uid="{627614E8-6223-4729-803A-B3D8AEBD3DDB}"/>
    <cellStyle name="style1679328784176" xfId="178" xr:uid="{5BB3A8CC-6868-43AA-9ACF-BE0313732E09}"/>
    <cellStyle name="style1679328784318" xfId="179" xr:uid="{35D75974-3338-4A84-9B77-2AD305179CF4}"/>
    <cellStyle name="style1679328784418" xfId="180" xr:uid="{7C43618C-3E60-4637-8275-D9781D770F86}"/>
    <cellStyle name="style1679328784557" xfId="181" xr:uid="{CD1CC2E1-3E8C-4495-A4AB-C0537B0D7EA3}"/>
    <cellStyle name="style1679328784696" xfId="182" xr:uid="{3C574AC3-C4B5-4014-B9A9-433F551E4E00}"/>
    <cellStyle name="style1679328784826" xfId="183" xr:uid="{FA1A78F5-571D-4C11-BAE1-B90F9C49F8E3}"/>
    <cellStyle name="style1679328784924" xfId="184" xr:uid="{C9F5148E-D8F8-4F18-BA87-419577E4BE20}"/>
    <cellStyle name="style1679328785011" xfId="185" xr:uid="{29CFCF3C-D617-4445-AF0A-A5E19A0D0788}"/>
    <cellStyle name="style1679328785136" xfId="186" xr:uid="{93DA91B3-897E-4B29-9C6C-A5BA0246049B}"/>
    <cellStyle name="style1679328785241" xfId="187" xr:uid="{4028DDCC-FF74-4C5B-B8B5-C51849A60FC5}"/>
    <cellStyle name="style1679328785413" xfId="188" xr:uid="{35F5726F-E234-4D82-9483-38D94EB38AF1}"/>
    <cellStyle name="style1679328785511" xfId="189" xr:uid="{2F817A9B-4681-44D4-89CD-055FC3574ACE}"/>
    <cellStyle name="style1679328785647" xfId="193" xr:uid="{F93EC789-26CD-43C8-A52C-B5FAA8DC960F}"/>
    <cellStyle name="style1679328785773" xfId="197" xr:uid="{F7D994A0-F56D-44DF-945B-A393B4D6DDA3}"/>
    <cellStyle name="style1679328785914" xfId="190" xr:uid="{774DF148-3046-43C1-B3C6-81D11926D2A5}"/>
    <cellStyle name="style1679328786045" xfId="191" xr:uid="{B47F97C6-E796-4596-99E7-AD186419E5C9}"/>
    <cellStyle name="style1679328786184" xfId="192" xr:uid="{1F557CC2-D4F5-4DC5-BD27-14E1C111DD0F}"/>
    <cellStyle name="style1679328786467" xfId="195" xr:uid="{4E8CE406-EF94-4DD1-BFD8-B4CEA4761CA3}"/>
    <cellStyle name="style1679328786611" xfId="194" xr:uid="{BE24BA10-7EE7-4E99-877A-9CD409BF2217}"/>
    <cellStyle name="style1679328786889" xfId="196" xr:uid="{2B24C103-E505-425D-9738-64E1F0686EB0}"/>
    <cellStyle name="style1679328787023" xfId="198" xr:uid="{30A69B59-CB9F-4C25-8CD7-334E61DF4BD2}"/>
    <cellStyle name="style1679328787175" xfId="199" xr:uid="{6DA33898-5115-4EDA-A890-F95FB5FE6692}"/>
    <cellStyle name="style1679328787321" xfId="200" xr:uid="{EA2A4A8A-041A-40E5-BA7E-CED85CAAE4F2}"/>
    <cellStyle name="style1679328787471" xfId="201" xr:uid="{E8F98A7E-BEF0-4A2F-B93F-31AB12C5674A}"/>
    <cellStyle name="style1679328787619" xfId="202" xr:uid="{E39C1355-DD67-4251-9208-E0424FEB25F6}"/>
    <cellStyle name="style1679328787750" xfId="203" xr:uid="{F17BCCAA-C74E-4300-8B52-3458B7D7EB95}"/>
    <cellStyle name="style1679328787903" xfId="204" xr:uid="{CEF48434-2757-48E4-AE5A-44DFE1853A2C}"/>
    <cellStyle name="style1679328788050" xfId="205" xr:uid="{FBDE9F87-A9A9-4DE7-BA31-6279432A7B1F}"/>
    <cellStyle name="style1679328788185" xfId="206" xr:uid="{D0D1282D-1CD1-4697-AF04-D71068E6667B}"/>
    <cellStyle name="style1679328788327" xfId="207" xr:uid="{2836C24A-5A5A-4A6E-81AF-E9DD925EB0F1}"/>
    <cellStyle name="style1679328788430" xfId="208" xr:uid="{801E547E-84A5-41CB-842F-32FD7C57E5D6}"/>
    <cellStyle name="style1679328788509" xfId="209" xr:uid="{8C5A333E-E589-494E-AEAA-C405F2EAC046}"/>
    <cellStyle name="style1679328788587" xfId="211" xr:uid="{57B91296-2F88-4893-A465-EBBF8471BB4E}"/>
    <cellStyle name="style1679328788702" xfId="212" xr:uid="{FD948D03-E44C-4BD7-A198-8414D5D95238}"/>
    <cellStyle name="style1679328788825" xfId="213" xr:uid="{01F6758E-2126-4CFC-B257-05ACE8A38519}"/>
    <cellStyle name="style1679328788953" xfId="210" xr:uid="{9B5D0201-F07B-4520-8835-6512779324FA}"/>
    <cellStyle name="style1679328789083" xfId="227" xr:uid="{6AC8CA67-85B3-4B28-97BE-9FBC56C14F24}"/>
    <cellStyle name="style1679328789215" xfId="214" xr:uid="{9C21E539-A779-479D-819F-A125286E1175}"/>
    <cellStyle name="style1679328789498" xfId="218" xr:uid="{B54C1225-1553-409E-AEDB-18D791F18E69}"/>
    <cellStyle name="style1679328789653" xfId="215" xr:uid="{19CF4B2D-DC23-42E4-89AE-699B91FB589B}"/>
    <cellStyle name="style1679328789789" xfId="219" xr:uid="{B77937C5-86A1-4EC3-BE1F-668AB938F434}"/>
    <cellStyle name="style1679328789924" xfId="228" xr:uid="{67AB68B5-57A8-4A1C-9CE5-A8E5FC51B62F}"/>
    <cellStyle name="style1679328790069" xfId="229" xr:uid="{FD7B72ED-367C-47B2-A3C4-388939BB5EC7}"/>
    <cellStyle name="style1679328790211" xfId="216" xr:uid="{3515DB6D-C934-4515-80E3-32912079F06D}"/>
    <cellStyle name="style1679328790351" xfId="217" xr:uid="{8E15A2B8-E719-4415-B568-A62C07485A44}"/>
    <cellStyle name="style1679328790460" xfId="220" xr:uid="{3DB9405E-F1AE-4C12-96B1-7A48E7A1AB69}"/>
    <cellStyle name="style1679328790611" xfId="221" xr:uid="{EF50E943-A121-4FF8-8289-0B9C266445A8}"/>
    <cellStyle name="style1679328790742" xfId="222" xr:uid="{92304B32-8267-4E9F-8787-0734B5C0F84A}"/>
    <cellStyle name="style1679328790879" xfId="223" xr:uid="{2C24614E-B10B-4128-9D43-8B11912FF900}"/>
    <cellStyle name="style1679328791002" xfId="224" xr:uid="{CCBA2D2B-8EBE-414C-8FFB-2276EBAF28DA}"/>
    <cellStyle name="style1679328791128" xfId="225" xr:uid="{3FCEB8E8-510B-46F7-898C-3E045B8392CE}"/>
    <cellStyle name="style1679328791213" xfId="226" xr:uid="{73A96543-E477-40C2-B53C-987D9B03F558}"/>
    <cellStyle name="style1679328791294" xfId="230" xr:uid="{0B5B57C2-3BDC-452D-BC1B-545EDF7AF9FD}"/>
    <cellStyle name="style1679328791370" xfId="231" xr:uid="{BE5E2098-9393-402F-9104-1E9EA27373AC}"/>
    <cellStyle name="style1679328791466" xfId="232" xr:uid="{CE9BF514-01FC-435A-8556-7EDA950C1DB7}"/>
    <cellStyle name="style1679328791541" xfId="233" xr:uid="{FBF0E406-9A79-4DF3-A8BC-6C92C95110CD}"/>
    <cellStyle name="style1679328791646" xfId="234" xr:uid="{7D84D7C5-E6E6-428A-B882-31431DE95B74}"/>
    <cellStyle name="style1679328791746" xfId="235" xr:uid="{38CD6011-7EF7-4B88-81CB-EA5207231079}"/>
    <cellStyle name="style1679328791858" xfId="238" xr:uid="{E5DF3298-32FF-4361-847B-DA0B4737F6B1}"/>
    <cellStyle name="style1679328791946" xfId="241" xr:uid="{1D54F016-A912-4AFD-8D33-D3C9046318F0}"/>
    <cellStyle name="style1679328792034" xfId="236" xr:uid="{3953459A-C40B-4479-B9E6-0A4FD217DD63}"/>
    <cellStyle name="style1679328792107" xfId="237" xr:uid="{448F2CDE-3599-4A0F-BE65-5978B434DD85}"/>
    <cellStyle name="style1679328792187" xfId="239" xr:uid="{BB8B55C5-1E8A-48E1-9FD3-456FCAE3014D}"/>
    <cellStyle name="style1679328792270" xfId="240" xr:uid="{3708EDA3-1CF7-4C7D-9ACC-4F83581CF998}"/>
    <cellStyle name="style1679328792340" xfId="242" xr:uid="{6F86CDEF-548A-4CEB-9118-9EFC3438C47B}"/>
    <cellStyle name="style1679328792523" xfId="244" xr:uid="{69F71946-8103-41B2-8D50-505FDD2C771E}"/>
    <cellStyle name="style1679328792643" xfId="245" xr:uid="{6227B796-238A-48C3-9E37-26FEE1146755}"/>
    <cellStyle name="style1679328792779" xfId="243" xr:uid="{44604A44-B840-4D74-A887-B8958F0B5C49}"/>
    <cellStyle name="style1679328792909" xfId="246" xr:uid="{8D7E7B49-F454-4A6E-9D2B-53E80DE0998B}"/>
    <cellStyle name="style1679328793021" xfId="247" xr:uid="{198E6D2A-06B5-4295-AF6E-6700136FEE7F}"/>
    <cellStyle name="style1679328793115" xfId="248" xr:uid="{987AFFC1-69E3-475D-A8C0-D1125CC2B192}"/>
    <cellStyle name="style1679328793234" xfId="249" xr:uid="{A575AD7F-6F92-4DB4-B1F7-EE4124345225}"/>
    <cellStyle name="style1679328793312" xfId="252" xr:uid="{3ED92DE6-E9E9-4653-B2D2-9EC9D557CE1F}"/>
    <cellStyle name="style1679328793385" xfId="250" xr:uid="{D0B3A1DE-1A14-47A7-9EDF-012526E1BDAE}"/>
    <cellStyle name="style1679328793457" xfId="251" xr:uid="{A7970A7A-2394-499E-BD85-B3E5A5E29D72}"/>
    <cellStyle name="style1679328793532" xfId="253" xr:uid="{1F5930D8-A6CC-4461-87C9-D338F453C06E}"/>
    <cellStyle name="style1679328793610" xfId="254" xr:uid="{8D9B7259-7BB4-4C39-A37E-A3AE6DC6C251}"/>
    <cellStyle name="style1679328793685" xfId="255" xr:uid="{5B7B1850-028F-400F-89EE-73A1262CEEEB}"/>
    <cellStyle name="style1679328793810" xfId="256" xr:uid="{C233481F-37E7-44C1-9081-BB45E6BEEF80}"/>
    <cellStyle name="style1679328793899" xfId="257" xr:uid="{6CBE5D39-C3C2-4F29-8214-04D4DF1D2A33}"/>
    <cellStyle name="style1679328794052" xfId="258" xr:uid="{B02EBC3A-758F-460F-A602-CB6AA7996BE9}"/>
    <cellStyle name="style1679328794131" xfId="259" xr:uid="{5AB9B9A1-27F5-4284-B3A4-B028F04EADA9}"/>
    <cellStyle name="style1679328794219" xfId="260" xr:uid="{99DCE32F-A531-4BDD-A4C8-C2D83ACE486B}"/>
    <cellStyle name="style1679328794299" xfId="261" xr:uid="{7886A1B1-4F02-4043-990A-8B4EB442E221}"/>
    <cellStyle name="style1679328794368" xfId="262" xr:uid="{832A22A9-D640-4E18-BCA0-42A654424B0D}"/>
    <cellStyle name="style1679328794443" xfId="263" xr:uid="{E7A2220C-9D3E-4005-A9DB-AB628DACD2E2}"/>
    <cellStyle name="style1679328794546" xfId="264" xr:uid="{3AC93867-B8A5-4913-9042-B8269FED4397}"/>
    <cellStyle name="style1679328794697" xfId="265" xr:uid="{E68BA879-BE64-4CF1-B94D-F7A4C8776E71}"/>
    <cellStyle name="style1679328794918" xfId="266" xr:uid="{9D4608FD-2F89-4825-9779-A6050F10732A}"/>
    <cellStyle name="style1679328795016" xfId="267" xr:uid="{10AE0570-7AE1-4D05-AEE4-C7B48BD9ED41}"/>
    <cellStyle name="style1679328795112" xfId="268" xr:uid="{43901E55-1473-44E9-A83A-73B3E3F01C57}"/>
    <cellStyle name="style1679328795216" xfId="270" xr:uid="{38FEA9A3-BA0E-44F5-B601-4013867EDD45}"/>
    <cellStyle name="style1679328795347" xfId="271" xr:uid="{B65A8781-BBB4-4559-9D3D-1110570C53A5}"/>
    <cellStyle name="style1679328795482" xfId="269" xr:uid="{CC8A660A-8CFA-4ED0-9DFB-B5302CBA88D0}"/>
    <cellStyle name="style1679328795616" xfId="272" xr:uid="{7626EEF2-BFC7-46F4-84F4-940179B6DFF8}"/>
    <cellStyle name="style1679328795766" xfId="273" xr:uid="{8344AE37-24A8-44DC-AD4A-227B7C4A3F4E}"/>
    <cellStyle name="style1679328795866" xfId="274" xr:uid="{99E2F52D-D477-46A1-9E81-1715B3F5C482}"/>
    <cellStyle name="style1679328795961" xfId="275" xr:uid="{F115A750-62ED-49B1-88FC-BC164D42279D}"/>
    <cellStyle name="style1679328796057" xfId="276" xr:uid="{62F84D22-8B56-45D5-9485-FD60D4F485A4}"/>
    <cellStyle name="style1679328796171" xfId="277" xr:uid="{4DBCD19D-1A9D-450E-B231-CA73550CA12D}"/>
    <cellStyle name="style1679328796262" xfId="278" xr:uid="{68979770-B730-442C-9FF8-EAF1694A2D76}"/>
    <cellStyle name="style1679328796360" xfId="279" xr:uid="{39528E20-A330-42BA-9B94-D2D81C30F5AE}"/>
    <cellStyle name="style1679328796463" xfId="280" xr:uid="{FAF9F52E-8483-4EA4-A767-4C51CE3D324A}"/>
    <cellStyle name="style1679328796566" xfId="281" xr:uid="{8591A1D4-F24D-4B83-AA0C-8B6B56F2161B}"/>
    <cellStyle name="style1679328796665" xfId="282" xr:uid="{CD3B5937-817D-4BE1-932C-1B2721BA9E28}"/>
    <cellStyle name="style1679328796771" xfId="283" xr:uid="{9355112E-73B7-416C-AA5B-2B3CE4461A7A}"/>
    <cellStyle name="style1679328796887" xfId="284" xr:uid="{F421049C-94F6-44D4-9757-40EDBCB0DB10}"/>
    <cellStyle name="style1679328796985" xfId="285" xr:uid="{4687B15D-4EE0-4729-BB16-818E6EF3C288}"/>
    <cellStyle name="style1679328797116" xfId="286" xr:uid="{2F464914-25BC-4FD6-98A0-85BF84B7FADA}"/>
    <cellStyle name="style1679328797208" xfId="287" xr:uid="{DA23D107-2F0C-4C58-BA74-84F33533E921}"/>
  </cellStyles>
  <dxfs count="0"/>
  <tableStyles count="0" defaultTableStyle="TableStyleMedium9" defaultPivotStyle="PivotStyleLight16"/>
  <colors>
    <mruColors>
      <color rgb="FFFFCCFF"/>
      <color rgb="FFFFFFFF"/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B0F0"/>
                </a:solidFill>
              </a:rPr>
              <a:t>Age Group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In'!$J$117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In'!$H$118:$H$126</c:f>
              <c:strCache>
                <c:ptCount val="9"/>
                <c:pt idx="0">
                  <c:v>6 to 10</c:v>
                </c:pt>
                <c:pt idx="1">
                  <c:v>11 to 15</c:v>
                </c:pt>
                <c:pt idx="2">
                  <c:v>16 to 20</c:v>
                </c:pt>
                <c:pt idx="3">
                  <c:v>21 to 25</c:v>
                </c:pt>
                <c:pt idx="4">
                  <c:v>26 to 35</c:v>
                </c:pt>
                <c:pt idx="5">
                  <c:v>36 to 45</c:v>
                </c:pt>
                <c:pt idx="6">
                  <c:v>46 to 55</c:v>
                </c:pt>
                <c:pt idx="7">
                  <c:v>56 to 65</c:v>
                </c:pt>
                <c:pt idx="8">
                  <c:v>66 to 75</c:v>
                </c:pt>
              </c:strCache>
            </c:strRef>
          </c:cat>
          <c:val>
            <c:numRef>
              <c:f>'All In'!$J$118:$J$126</c:f>
              <c:numCache>
                <c:formatCode>###0.0</c:formatCode>
                <c:ptCount val="9"/>
                <c:pt idx="0">
                  <c:v>8.2142744961594314</c:v>
                </c:pt>
                <c:pt idx="1">
                  <c:v>20.527652336114393</c:v>
                </c:pt>
                <c:pt idx="2">
                  <c:v>14.808962212863428</c:v>
                </c:pt>
                <c:pt idx="3">
                  <c:v>10.544710791526828</c:v>
                </c:pt>
                <c:pt idx="4">
                  <c:v>17.525871588006893</c:v>
                </c:pt>
                <c:pt idx="5">
                  <c:v>12.535669326915874</c:v>
                </c:pt>
                <c:pt idx="6">
                  <c:v>8.8881559713050695</c:v>
                </c:pt>
                <c:pt idx="7">
                  <c:v>5.0628094261255319</c:v>
                </c:pt>
                <c:pt idx="8">
                  <c:v>1.8918938509825525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1-4EE5-AEDA-2A419FD7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53464"/>
        <c:axId val="579151168"/>
      </c:barChart>
      <c:catAx>
        <c:axId val="5791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1168"/>
        <c:crosses val="autoZero"/>
        <c:auto val="1"/>
        <c:lblAlgn val="ctr"/>
        <c:lblOffset val="100"/>
        <c:noMultiLvlLbl val="0"/>
      </c:catAx>
      <c:valAx>
        <c:axId val="579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F0"/>
                </a:solidFill>
              </a:rPr>
              <a:t>Chi-square Observed/Expected</a:t>
            </a:r>
            <a:r>
              <a:rPr lang="en-US" sz="1800" b="1" baseline="0">
                <a:solidFill>
                  <a:srgbClr val="00B0F0"/>
                </a:solidFill>
              </a:rPr>
              <a:t> of </a:t>
            </a:r>
            <a:r>
              <a:rPr lang="en-US" sz="1800" b="1" u="sng">
                <a:solidFill>
                  <a:srgbClr val="00B0F0"/>
                </a:solidFill>
              </a:rPr>
              <a:t>Fatal</a:t>
            </a:r>
            <a:r>
              <a:rPr lang="en-US" sz="1800" b="1" baseline="0">
                <a:solidFill>
                  <a:srgbClr val="00B0F0"/>
                </a:solidFill>
              </a:rPr>
              <a:t> Severity</a:t>
            </a:r>
          </a:p>
          <a:p>
            <a:pPr>
              <a:defRPr sz="1800" b="1">
                <a:solidFill>
                  <a:srgbClr val="00B0F0"/>
                </a:solidFill>
              </a:defRPr>
            </a:pPr>
            <a:r>
              <a:rPr lang="en-US" sz="1800" b="1" baseline="0">
                <a:solidFill>
                  <a:srgbClr val="00B0F0"/>
                </a:solidFill>
              </a:rPr>
              <a:t>by Age Group and Gender</a:t>
            </a:r>
            <a:endParaRPr lang="en-US" sz="1800" b="1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7188330143"/>
          <c:y val="0.10097092581457985"/>
          <c:w val="0.84586615793591902"/>
          <c:h val="0.7825908574993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In'!$AE$294:$AF$294</c:f>
              <c:strCache>
                <c:ptCount val="2"/>
                <c:pt idx="0">
                  <c:v>Fatal</c:v>
                </c:pt>
                <c:pt idx="1">
                  <c:v>Female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In'!$AG$294:$AO$294</c:f>
              <c:numCache>
                <c:formatCode>0%</c:formatCode>
                <c:ptCount val="9"/>
                <c:pt idx="0">
                  <c:v>0.89360103718964234</c:v>
                </c:pt>
                <c:pt idx="1">
                  <c:v>0.95446675442349038</c:v>
                </c:pt>
                <c:pt idx="2">
                  <c:v>0.72896057309648399</c:v>
                </c:pt>
                <c:pt idx="3">
                  <c:v>0.7248252406096749</c:v>
                </c:pt>
                <c:pt idx="4">
                  <c:v>0.77902419177548132</c:v>
                </c:pt>
                <c:pt idx="5">
                  <c:v>0.80499371585767621</c:v>
                </c:pt>
                <c:pt idx="6">
                  <c:v>1.4226894893147644</c:v>
                </c:pt>
                <c:pt idx="7">
                  <c:v>1.9906822750072413</c:v>
                </c:pt>
                <c:pt idx="8">
                  <c:v>3.6173989120566747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E-45D1-A029-F39EDC2D9F57}"/>
            </c:ext>
          </c:extLst>
        </c:ser>
        <c:ser>
          <c:idx val="1"/>
          <c:order val="1"/>
          <c:tx>
            <c:strRef>
              <c:f>'All In'!$AE$295:$AF$295</c:f>
              <c:strCache>
                <c:ptCount val="2"/>
                <c:pt idx="0">
                  <c:v>Fatal</c:v>
                </c:pt>
                <c:pt idx="1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In'!$AG$295:$AO$295</c:f>
              <c:numCache>
                <c:formatCode>0%</c:formatCode>
                <c:ptCount val="9"/>
                <c:pt idx="0">
                  <c:v>0.66609992465166623</c:v>
                </c:pt>
                <c:pt idx="1">
                  <c:v>0.81720002710800543</c:v>
                </c:pt>
                <c:pt idx="2">
                  <c:v>0.70331483276879969</c:v>
                </c:pt>
                <c:pt idx="3">
                  <c:v>0.64364856496771505</c:v>
                </c:pt>
                <c:pt idx="4">
                  <c:v>0.68170076527906531</c:v>
                </c:pt>
                <c:pt idx="5">
                  <c:v>0.98847132596974063</c:v>
                </c:pt>
                <c:pt idx="6">
                  <c:v>1.5546914883694793</c:v>
                </c:pt>
                <c:pt idx="7">
                  <c:v>2.7068213055956374</c:v>
                </c:pt>
                <c:pt idx="8">
                  <c:v>4.9983603381616346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E-45D1-A029-F39EDC2D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67552"/>
        <c:axId val="7379691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In'!$AE$296:$AF$296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In'!$AG$296:$AO$296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0.95924274214769645</c:v>
                      </c:pt>
                      <c:pt idx="1">
                        <c:v>0.99302285212979247</c:v>
                      </c:pt>
                      <c:pt idx="2">
                        <c:v>0.92468684321541328</c:v>
                      </c:pt>
                      <c:pt idx="3">
                        <c:v>0.84048149322736898</c:v>
                      </c:pt>
                      <c:pt idx="4">
                        <c:v>0.84318228425845365</c:v>
                      </c:pt>
                      <c:pt idx="5">
                        <c:v>0.98302429753339005</c:v>
                      </c:pt>
                      <c:pt idx="6">
                        <c:v>1.20851445715543</c:v>
                      </c:pt>
                      <c:pt idx="7">
                        <c:v>1.5164598762752235</c:v>
                      </c:pt>
                      <c:pt idx="8">
                        <c:v>1.7702520811595466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CE-45D1-A029-F39EDC2D9F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In'!$AE$297:$AF$297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In'!$AG$297:$AO$297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1.0117733460001772</c:v>
                      </c:pt>
                      <c:pt idx="1">
                        <c:v>0.98086470127278247</c:v>
                      </c:pt>
                      <c:pt idx="2">
                        <c:v>0.90022397316436464</c:v>
                      </c:pt>
                      <c:pt idx="3">
                        <c:v>0.87566629616067626</c:v>
                      </c:pt>
                      <c:pt idx="4">
                        <c:v>0.88807661230733137</c:v>
                      </c:pt>
                      <c:pt idx="5">
                        <c:v>1.0340952096118512</c:v>
                      </c:pt>
                      <c:pt idx="6">
                        <c:v>1.2201171039995917</c:v>
                      </c:pt>
                      <c:pt idx="7">
                        <c:v>1.3585172534742664</c:v>
                      </c:pt>
                      <c:pt idx="8">
                        <c:v>1.4985652378186705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CE-45D1-A029-F39EDC2D9F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In'!$AE$298:$AF$298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In'!$AG$298:$AO$298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1.0087456866814679</c:v>
                      </c:pt>
                      <c:pt idx="1">
                        <c:v>1.0017314722436264</c:v>
                      </c:pt>
                      <c:pt idx="2">
                        <c:v>1.0167990808244558</c:v>
                      </c:pt>
                      <c:pt idx="3">
                        <c:v>1.0330178926619231</c:v>
                      </c:pt>
                      <c:pt idx="4">
                        <c:v>1.0320339629827746</c:v>
                      </c:pt>
                      <c:pt idx="5">
                        <c:v>1.0049351228596111</c:v>
                      </c:pt>
                      <c:pt idx="6">
                        <c:v>0.95630038234416004</c:v>
                      </c:pt>
                      <c:pt idx="7">
                        <c:v>0.8922449523236744</c:v>
                      </c:pt>
                      <c:pt idx="8">
                        <c:v>0.82951644343446751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CE-45D1-A029-F39EDC2D9F5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In'!$AE$299:$AF$299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In'!$AG$299:$AO$299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1.000959971997835</c:v>
                      </c:pt>
                      <c:pt idx="1">
                        <c:v>1.0058476158666307</c:v>
                      </c:pt>
                      <c:pt idx="2">
                        <c:v>1.0237876782992421</c:v>
                      </c:pt>
                      <c:pt idx="3">
                        <c:v>1.0295061139556529</c:v>
                      </c:pt>
                      <c:pt idx="4">
                        <c:v>1.0265356187760704</c:v>
                      </c:pt>
                      <c:pt idx="5">
                        <c:v>0.99302425348090828</c:v>
                      </c:pt>
                      <c:pt idx="6">
                        <c:v>0.94854105506863906</c:v>
                      </c:pt>
                      <c:pt idx="7">
                        <c:v>0.90798286711107989</c:v>
                      </c:pt>
                      <c:pt idx="8">
                        <c:v>0.855447520406589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CE-45D1-A029-F39EDC2D9F57}"/>
                  </c:ext>
                </c:extLst>
              </c15:ser>
            </c15:filteredBarSeries>
          </c:ext>
        </c:extLst>
      </c:barChart>
      <c:catAx>
        <c:axId val="737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9192"/>
        <c:crosses val="autoZero"/>
        <c:auto val="1"/>
        <c:lblAlgn val="ctr"/>
        <c:lblOffset val="100"/>
        <c:noMultiLvlLbl val="0"/>
      </c:catAx>
      <c:valAx>
        <c:axId val="737969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Observed/ Expected (%)</a:t>
                </a:r>
              </a:p>
            </c:rich>
          </c:tx>
          <c:layout>
            <c:manualLayout>
              <c:xMode val="edge"/>
              <c:yMode val="edge"/>
              <c:x val="2.5624084015003309E-2"/>
              <c:y val="0.3338679373694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34714975903323"/>
          <c:y val="0.15970375489981034"/>
          <c:w val="0.17887635199446228"/>
          <c:h val="0.1085529143315252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Chi-square Observed/Expected of </a:t>
            </a:r>
            <a:r>
              <a:rPr lang="en-US" sz="1800" b="1" i="0" u="sng" baseline="0">
                <a:solidFill>
                  <a:srgbClr val="00B0F0"/>
                </a:solidFill>
                <a:effectLst/>
              </a:rPr>
              <a:t>Serious</a:t>
            </a:r>
            <a:r>
              <a:rPr lang="en-US" sz="1800" b="1" i="0" baseline="0">
                <a:solidFill>
                  <a:srgbClr val="00B0F0"/>
                </a:solidFill>
                <a:effectLst/>
              </a:rPr>
              <a:t> Severity</a:t>
            </a:r>
            <a:endParaRPr lang="en-US">
              <a:solidFill>
                <a:srgbClr val="00B0F0"/>
              </a:solidFill>
              <a:effectLst/>
            </a:endParaRPr>
          </a:p>
          <a:p>
            <a:pPr>
              <a:defRPr sz="1800" b="1">
                <a:solidFill>
                  <a:srgbClr val="00B0F0"/>
                </a:solidFill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by Age Group and Gender</a:t>
            </a:r>
            <a:endParaRPr lang="en-US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16537386695395784"/>
          <c:y val="4.891303301244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7188330143"/>
          <c:y val="2.4884024117591552E-2"/>
          <c:w val="0.84586615793591902"/>
          <c:h val="0.8586777091155192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In'!$AE$296:$AF$296</c:f>
              <c:strCache>
                <c:ptCount val="2"/>
                <c:pt idx="0">
                  <c:v>Serious</c:v>
                </c:pt>
                <c:pt idx="1">
                  <c:v>Female</c:v>
                </c:pt>
              </c:strCache>
              <c:extLst xmlns:c15="http://schemas.microsoft.com/office/drawing/2012/chart"/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In'!$AG$296:$AO$296</c:f>
              <c:numCache>
                <c:formatCode>0%</c:formatCode>
                <c:ptCount val="9"/>
                <c:pt idx="0">
                  <c:v>0.95924274214769645</c:v>
                </c:pt>
                <c:pt idx="1">
                  <c:v>0.99302285212979247</c:v>
                </c:pt>
                <c:pt idx="2">
                  <c:v>0.92468684321541328</c:v>
                </c:pt>
                <c:pt idx="3">
                  <c:v>0.84048149322736898</c:v>
                </c:pt>
                <c:pt idx="4">
                  <c:v>0.84318228425845365</c:v>
                </c:pt>
                <c:pt idx="5">
                  <c:v>0.98302429753339005</c:v>
                </c:pt>
                <c:pt idx="6">
                  <c:v>1.20851445715543</c:v>
                </c:pt>
                <c:pt idx="7">
                  <c:v>1.5164598762752235</c:v>
                </c:pt>
                <c:pt idx="8">
                  <c:v>1.7702520811595466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407-411F-B559-61921DE0B7C0}"/>
            </c:ext>
          </c:extLst>
        </c:ser>
        <c:ser>
          <c:idx val="3"/>
          <c:order val="3"/>
          <c:tx>
            <c:strRef>
              <c:f>'All In'!$AE$297:$AF$297</c:f>
              <c:strCache>
                <c:ptCount val="2"/>
                <c:pt idx="0">
                  <c:v>Serious</c:v>
                </c:pt>
                <c:pt idx="1">
                  <c:v>Male</c:v>
                </c:pt>
              </c:strCache>
              <c:extLst xmlns:c15="http://schemas.microsoft.com/office/drawing/2012/chart"/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In'!$AG$297:$AO$297</c:f>
              <c:numCache>
                <c:formatCode>0%</c:formatCode>
                <c:ptCount val="9"/>
                <c:pt idx="0">
                  <c:v>1.0117733460001772</c:v>
                </c:pt>
                <c:pt idx="1">
                  <c:v>0.98086470127278247</c:v>
                </c:pt>
                <c:pt idx="2">
                  <c:v>0.90022397316436464</c:v>
                </c:pt>
                <c:pt idx="3">
                  <c:v>0.87566629616067626</c:v>
                </c:pt>
                <c:pt idx="4">
                  <c:v>0.88807661230733137</c:v>
                </c:pt>
                <c:pt idx="5">
                  <c:v>1.0340952096118512</c:v>
                </c:pt>
                <c:pt idx="6">
                  <c:v>1.2201171039995917</c:v>
                </c:pt>
                <c:pt idx="7">
                  <c:v>1.3585172534742664</c:v>
                </c:pt>
                <c:pt idx="8">
                  <c:v>1.4985652378186705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6407-411F-B559-61921DE0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67552"/>
        <c:axId val="737969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In'!$AE$294:$AF$294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rgbClr val="FF33CC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In'!$AG$294:$AO$294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0.89360103718964234</c:v>
                      </c:pt>
                      <c:pt idx="1">
                        <c:v>0.95446675442349038</c:v>
                      </c:pt>
                      <c:pt idx="2">
                        <c:v>0.72896057309648399</c:v>
                      </c:pt>
                      <c:pt idx="3">
                        <c:v>0.7248252406096749</c:v>
                      </c:pt>
                      <c:pt idx="4">
                        <c:v>0.77902419177548132</c:v>
                      </c:pt>
                      <c:pt idx="5">
                        <c:v>0.80499371585767621</c:v>
                      </c:pt>
                      <c:pt idx="6">
                        <c:v>1.4226894893147644</c:v>
                      </c:pt>
                      <c:pt idx="7">
                        <c:v>1.9906822750072413</c:v>
                      </c:pt>
                      <c:pt idx="8">
                        <c:v>3.6173989120566747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07-411F-B559-61921DE0B7C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In'!$AE$295:$AF$295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In'!$AG$295:$AO$295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0.66609992465166623</c:v>
                      </c:pt>
                      <c:pt idx="1">
                        <c:v>0.81720002710800543</c:v>
                      </c:pt>
                      <c:pt idx="2">
                        <c:v>0.70331483276879969</c:v>
                      </c:pt>
                      <c:pt idx="3">
                        <c:v>0.64364856496771505</c:v>
                      </c:pt>
                      <c:pt idx="4">
                        <c:v>0.68170076527906531</c:v>
                      </c:pt>
                      <c:pt idx="5">
                        <c:v>0.98847132596974063</c:v>
                      </c:pt>
                      <c:pt idx="6">
                        <c:v>1.5546914883694793</c:v>
                      </c:pt>
                      <c:pt idx="7">
                        <c:v>2.7068213055956374</c:v>
                      </c:pt>
                      <c:pt idx="8">
                        <c:v>4.9983603381616346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07-411F-B559-61921DE0B7C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In'!$AE$298:$AF$298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In'!$AG$298:$AO$298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1.0087456866814679</c:v>
                      </c:pt>
                      <c:pt idx="1">
                        <c:v>1.0017314722436264</c:v>
                      </c:pt>
                      <c:pt idx="2">
                        <c:v>1.0167990808244558</c:v>
                      </c:pt>
                      <c:pt idx="3">
                        <c:v>1.0330178926619231</c:v>
                      </c:pt>
                      <c:pt idx="4">
                        <c:v>1.0320339629827746</c:v>
                      </c:pt>
                      <c:pt idx="5">
                        <c:v>1.0049351228596111</c:v>
                      </c:pt>
                      <c:pt idx="6">
                        <c:v>0.95630038234416004</c:v>
                      </c:pt>
                      <c:pt idx="7">
                        <c:v>0.8922449523236744</c:v>
                      </c:pt>
                      <c:pt idx="8">
                        <c:v>0.82951644343446751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07-411F-B559-61921DE0B7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In'!$AE$299:$AF$299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In'!$AG$299:$AO$299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1.000959971997835</c:v>
                      </c:pt>
                      <c:pt idx="1">
                        <c:v>1.0058476158666307</c:v>
                      </c:pt>
                      <c:pt idx="2">
                        <c:v>1.0237876782992421</c:v>
                      </c:pt>
                      <c:pt idx="3">
                        <c:v>1.0295061139556529</c:v>
                      </c:pt>
                      <c:pt idx="4">
                        <c:v>1.0265356187760704</c:v>
                      </c:pt>
                      <c:pt idx="5">
                        <c:v>0.99302425348090828</c:v>
                      </c:pt>
                      <c:pt idx="6">
                        <c:v>0.94854105506863906</c:v>
                      </c:pt>
                      <c:pt idx="7">
                        <c:v>0.90798286711107989</c:v>
                      </c:pt>
                      <c:pt idx="8">
                        <c:v>0.855447520406589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07-411F-B559-61921DE0B7C0}"/>
                  </c:ext>
                </c:extLst>
              </c15:ser>
            </c15:filteredBarSeries>
          </c:ext>
        </c:extLst>
      </c:barChart>
      <c:catAx>
        <c:axId val="737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9192"/>
        <c:crosses val="autoZero"/>
        <c:auto val="1"/>
        <c:lblAlgn val="ctr"/>
        <c:lblOffset val="100"/>
        <c:noMultiLvlLbl val="0"/>
      </c:catAx>
      <c:valAx>
        <c:axId val="737969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 vs Expected (%)</a:t>
                </a:r>
              </a:p>
            </c:rich>
          </c:tx>
          <c:layout>
            <c:manualLayout>
              <c:xMode val="edge"/>
              <c:yMode val="edge"/>
              <c:x val="2.5624084015003309E-2"/>
              <c:y val="0.3338679373694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34981977546763"/>
          <c:y val="0.20833656959590685"/>
          <c:w val="0.22894302861105845"/>
          <c:h val="0.13033149094292021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Chi-square Observed/Expected of </a:t>
            </a:r>
            <a:r>
              <a:rPr lang="en-US" sz="1800" b="1" i="0" u="sng" baseline="0">
                <a:solidFill>
                  <a:srgbClr val="00B0F0"/>
                </a:solidFill>
                <a:effectLst/>
              </a:rPr>
              <a:t>Slight</a:t>
            </a:r>
            <a:r>
              <a:rPr lang="en-US" sz="1800" b="1" i="0" baseline="0">
                <a:solidFill>
                  <a:srgbClr val="00B0F0"/>
                </a:solidFill>
                <a:effectLst/>
              </a:rPr>
              <a:t> Severity</a:t>
            </a:r>
            <a:endParaRPr lang="en-US">
              <a:solidFill>
                <a:srgbClr val="00B0F0"/>
              </a:solidFill>
              <a:effectLst/>
            </a:endParaRPr>
          </a:p>
          <a:p>
            <a:pPr>
              <a:defRPr sz="1800" b="1">
                <a:solidFill>
                  <a:srgbClr val="00B0F0"/>
                </a:solidFill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by Age Group and Gender</a:t>
            </a:r>
            <a:endParaRPr lang="en-US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1925635027739345"/>
          <c:y val="5.1462599934056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7188330143"/>
          <c:y val="4.138271240532311E-2"/>
          <c:w val="0.84586615793591902"/>
          <c:h val="0.8421791563887203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'All In'!$AE$298:$AF$298</c:f>
              <c:strCache>
                <c:ptCount val="2"/>
                <c:pt idx="0">
                  <c:v>Slight</c:v>
                </c:pt>
                <c:pt idx="1">
                  <c:v>Female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In'!$AG$298:$AO$298</c:f>
              <c:numCache>
                <c:formatCode>0%</c:formatCode>
                <c:ptCount val="9"/>
                <c:pt idx="0">
                  <c:v>1.0087456866814679</c:v>
                </c:pt>
                <c:pt idx="1">
                  <c:v>1.0017314722436264</c:v>
                </c:pt>
                <c:pt idx="2">
                  <c:v>1.0167990808244558</c:v>
                </c:pt>
                <c:pt idx="3">
                  <c:v>1.0330178926619231</c:v>
                </c:pt>
                <c:pt idx="4">
                  <c:v>1.0320339629827746</c:v>
                </c:pt>
                <c:pt idx="5">
                  <c:v>1.0049351228596111</c:v>
                </c:pt>
                <c:pt idx="6">
                  <c:v>0.95630038234416004</c:v>
                </c:pt>
                <c:pt idx="7">
                  <c:v>0.8922449523236744</c:v>
                </c:pt>
                <c:pt idx="8">
                  <c:v>0.82951644343446751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A8C1-4ADA-B0C3-B2C333BD3B85}"/>
            </c:ext>
          </c:extLst>
        </c:ser>
        <c:ser>
          <c:idx val="5"/>
          <c:order val="5"/>
          <c:tx>
            <c:strRef>
              <c:f>'All In'!$AE$299:$AF$299</c:f>
              <c:strCache>
                <c:ptCount val="2"/>
                <c:pt idx="0">
                  <c:v>Slight</c:v>
                </c:pt>
                <c:pt idx="1">
                  <c:v>Male</c:v>
                </c:pt>
              </c:strCache>
              <c:extLst xmlns:c15="http://schemas.microsoft.com/office/drawing/2012/chart"/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In'!$AG$299:$AO$299</c:f>
              <c:numCache>
                <c:formatCode>0%</c:formatCode>
                <c:ptCount val="9"/>
                <c:pt idx="0">
                  <c:v>1.000959971997835</c:v>
                </c:pt>
                <c:pt idx="1">
                  <c:v>1.0058476158666307</c:v>
                </c:pt>
                <c:pt idx="2">
                  <c:v>1.0237876782992421</c:v>
                </c:pt>
                <c:pt idx="3">
                  <c:v>1.0295061139556529</c:v>
                </c:pt>
                <c:pt idx="4">
                  <c:v>1.0265356187760704</c:v>
                </c:pt>
                <c:pt idx="5">
                  <c:v>0.99302425348090828</c:v>
                </c:pt>
                <c:pt idx="6">
                  <c:v>0.94854105506863906</c:v>
                </c:pt>
                <c:pt idx="7">
                  <c:v>0.90798286711107989</c:v>
                </c:pt>
                <c:pt idx="8">
                  <c:v>0.855447520406589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A8C1-4ADA-B0C3-B2C333BD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67552"/>
        <c:axId val="737969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In'!$AE$294:$AF$294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rgbClr val="FF33CC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In'!$AG$294:$AO$294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0.89360103718964234</c:v>
                      </c:pt>
                      <c:pt idx="1">
                        <c:v>0.95446675442349038</c:v>
                      </c:pt>
                      <c:pt idx="2">
                        <c:v>0.72896057309648399</c:v>
                      </c:pt>
                      <c:pt idx="3">
                        <c:v>0.7248252406096749</c:v>
                      </c:pt>
                      <c:pt idx="4">
                        <c:v>0.77902419177548132</c:v>
                      </c:pt>
                      <c:pt idx="5">
                        <c:v>0.80499371585767621</c:v>
                      </c:pt>
                      <c:pt idx="6">
                        <c:v>1.4226894893147644</c:v>
                      </c:pt>
                      <c:pt idx="7">
                        <c:v>1.9906822750072413</c:v>
                      </c:pt>
                      <c:pt idx="8">
                        <c:v>3.6173989120566747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C1-4ADA-B0C3-B2C333BD3B8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In'!$AE$295:$AF$295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In'!$AG$295:$AO$295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0.66609992465166623</c:v>
                      </c:pt>
                      <c:pt idx="1">
                        <c:v>0.81720002710800543</c:v>
                      </c:pt>
                      <c:pt idx="2">
                        <c:v>0.70331483276879969</c:v>
                      </c:pt>
                      <c:pt idx="3">
                        <c:v>0.64364856496771505</c:v>
                      </c:pt>
                      <c:pt idx="4">
                        <c:v>0.68170076527906531</c:v>
                      </c:pt>
                      <c:pt idx="5">
                        <c:v>0.98847132596974063</c:v>
                      </c:pt>
                      <c:pt idx="6">
                        <c:v>1.5546914883694793</c:v>
                      </c:pt>
                      <c:pt idx="7">
                        <c:v>2.7068213055956374</c:v>
                      </c:pt>
                      <c:pt idx="8">
                        <c:v>4.9983603381616346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C1-4ADA-B0C3-B2C333BD3B8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In'!$AE$296:$AF$296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rgbClr val="FFCCF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In'!$AG$296:$AO$296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0.95924274214769645</c:v>
                      </c:pt>
                      <c:pt idx="1">
                        <c:v>0.99302285212979247</c:v>
                      </c:pt>
                      <c:pt idx="2">
                        <c:v>0.92468684321541328</c:v>
                      </c:pt>
                      <c:pt idx="3">
                        <c:v>0.84048149322736898</c:v>
                      </c:pt>
                      <c:pt idx="4">
                        <c:v>0.84318228425845365</c:v>
                      </c:pt>
                      <c:pt idx="5">
                        <c:v>0.98302429753339005</c:v>
                      </c:pt>
                      <c:pt idx="6">
                        <c:v>1.20851445715543</c:v>
                      </c:pt>
                      <c:pt idx="7">
                        <c:v>1.5164598762752235</c:v>
                      </c:pt>
                      <c:pt idx="8">
                        <c:v>1.7702520811595466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C1-4ADA-B0C3-B2C333BD3B8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In'!$AE$297:$AF$297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In'!$AG$297:$AO$297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1.0117733460001772</c:v>
                      </c:pt>
                      <c:pt idx="1">
                        <c:v>0.98086470127278247</c:v>
                      </c:pt>
                      <c:pt idx="2">
                        <c:v>0.90022397316436464</c:v>
                      </c:pt>
                      <c:pt idx="3">
                        <c:v>0.87566629616067626</c:v>
                      </c:pt>
                      <c:pt idx="4">
                        <c:v>0.88807661230733137</c:v>
                      </c:pt>
                      <c:pt idx="5">
                        <c:v>1.0340952096118512</c:v>
                      </c:pt>
                      <c:pt idx="6">
                        <c:v>1.2201171039995917</c:v>
                      </c:pt>
                      <c:pt idx="7">
                        <c:v>1.3585172534742664</c:v>
                      </c:pt>
                      <c:pt idx="8">
                        <c:v>1.4985652378186705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C1-4ADA-B0C3-B2C333BD3B85}"/>
                  </c:ext>
                </c:extLst>
              </c15:ser>
            </c15:filteredBarSeries>
          </c:ext>
        </c:extLst>
      </c:barChart>
      <c:catAx>
        <c:axId val="737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9192"/>
        <c:crosses val="autoZero"/>
        <c:auto val="1"/>
        <c:lblAlgn val="ctr"/>
        <c:lblOffset val="100"/>
        <c:noMultiLvlLbl val="0"/>
      </c:catAx>
      <c:valAx>
        <c:axId val="737969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Observed vs Expected (%)</a:t>
                </a:r>
              </a:p>
            </c:rich>
          </c:tx>
          <c:layout>
            <c:manualLayout>
              <c:xMode val="edge"/>
              <c:yMode val="edge"/>
              <c:x val="2.5624084015003309E-2"/>
              <c:y val="0.3338679373694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36316985764015"/>
          <c:y val="0.23034941249886431"/>
          <c:w val="0.22894302861105845"/>
          <c:h val="0.13033149094292021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00FF"/>
                </a:solidFill>
              </a:rPr>
              <a:t>Chi-square (observed/expected)</a:t>
            </a:r>
            <a:r>
              <a:rPr lang="en-US" sz="1800" b="1" baseline="0">
                <a:solidFill>
                  <a:srgbClr val="0000FF"/>
                </a:solidFill>
              </a:rPr>
              <a:t> </a:t>
            </a:r>
            <a:r>
              <a:rPr lang="en-US" sz="1800" b="1">
                <a:solidFill>
                  <a:srgbClr val="0000FF"/>
                </a:solidFill>
              </a:rPr>
              <a:t>of </a:t>
            </a:r>
          </a:p>
          <a:p>
            <a:pPr>
              <a:defRPr sz="1800" b="1">
                <a:solidFill>
                  <a:srgbClr val="0000FF"/>
                </a:solidFill>
              </a:defRPr>
            </a:pPr>
            <a:r>
              <a:rPr lang="en-US" sz="1800" b="1">
                <a:solidFill>
                  <a:srgbClr val="0000FF"/>
                </a:solidFill>
              </a:rPr>
              <a:t>Severity by Time Interval</a:t>
            </a:r>
          </a:p>
        </c:rich>
      </c:tx>
      <c:layout>
        <c:manualLayout>
          <c:xMode val="edge"/>
          <c:yMode val="edge"/>
          <c:x val="0.38496168380482076"/>
          <c:y val="3.169013864851540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629680372171"/>
          <c:y val="7.682217777377609E-2"/>
          <c:w val="0.86240119841616358"/>
          <c:h val="0.80123088324616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In'!$Q$328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'All In'!$R$326:$AA$327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In'!$R$328:$AA$328</c:f>
              <c:numCache>
                <c:formatCode>0%</c:formatCode>
                <c:ptCount val="10"/>
                <c:pt idx="0">
                  <c:v>1.3284073939203391</c:v>
                </c:pt>
                <c:pt idx="1">
                  <c:v>0.59252550315898633</c:v>
                </c:pt>
                <c:pt idx="2">
                  <c:v>1.0876994178551056</c:v>
                </c:pt>
                <c:pt idx="3">
                  <c:v>0.98255724509332143</c:v>
                </c:pt>
                <c:pt idx="4">
                  <c:v>1.0318393462196298</c:v>
                </c:pt>
                <c:pt idx="5">
                  <c:v>0.89839710864854017</c:v>
                </c:pt>
                <c:pt idx="6">
                  <c:v>0.83330763246276096</c:v>
                </c:pt>
                <c:pt idx="7">
                  <c:v>0.76935758641079377</c:v>
                </c:pt>
                <c:pt idx="8">
                  <c:v>0.89744271690638733</c:v>
                </c:pt>
                <c:pt idx="9">
                  <c:v>1.4866397779998395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8-41C6-8DD6-0235BA2468AB}"/>
            </c:ext>
          </c:extLst>
        </c:ser>
        <c:ser>
          <c:idx val="1"/>
          <c:order val="1"/>
          <c:tx>
            <c:strRef>
              <c:f>'All In'!$Q$329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multiLvlStrRef>
              <c:f>'All In'!$R$326:$AA$327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In'!$R$329:$AA$329</c:f>
              <c:numCache>
                <c:formatCode>0%</c:formatCode>
                <c:ptCount val="10"/>
                <c:pt idx="0">
                  <c:v>1.0342692968981895</c:v>
                </c:pt>
                <c:pt idx="1">
                  <c:v>0.81434045667389909</c:v>
                </c:pt>
                <c:pt idx="2">
                  <c:v>0.98074321722008351</c:v>
                </c:pt>
                <c:pt idx="3">
                  <c:v>0.98370918958060227</c:v>
                </c:pt>
                <c:pt idx="4">
                  <c:v>1.0098867862469565</c:v>
                </c:pt>
                <c:pt idx="5">
                  <c:v>0.98355207648628651</c:v>
                </c:pt>
                <c:pt idx="6">
                  <c:v>0.99079482873266056</c:v>
                </c:pt>
                <c:pt idx="7">
                  <c:v>0.99060425856659728</c:v>
                </c:pt>
                <c:pt idx="8">
                  <c:v>1.0356003256174995</c:v>
                </c:pt>
                <c:pt idx="9">
                  <c:v>1.1465379907562741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8-41C6-8DD6-0235BA2468AB}"/>
            </c:ext>
          </c:extLst>
        </c:ser>
        <c:ser>
          <c:idx val="2"/>
          <c:order val="2"/>
          <c:tx>
            <c:strRef>
              <c:f>'All In'!$Q$330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 In'!$R$326:$AA$327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In'!$R$330:$AA$330</c:f>
              <c:numCache>
                <c:formatCode>0%</c:formatCode>
                <c:ptCount val="10"/>
                <c:pt idx="0">
                  <c:v>0.98973837506354789</c:v>
                </c:pt>
                <c:pt idx="1">
                  <c:v>1.0420469075302892</c:v>
                </c:pt>
                <c:pt idx="2">
                  <c:v>1.0030776335275269</c:v>
                </c:pt>
                <c:pt idx="3">
                  <c:v>1.0035085893689548</c:v>
                </c:pt>
                <c:pt idx="4">
                  <c:v>0.99766076159629236</c:v>
                </c:pt>
                <c:pt idx="5">
                  <c:v>1.0043719288583337</c:v>
                </c:pt>
                <c:pt idx="6">
                  <c:v>1.0035314495160268</c:v>
                </c:pt>
                <c:pt idx="7">
                  <c:v>1.0042020466854613</c:v>
                </c:pt>
                <c:pt idx="8">
                  <c:v>0.99372197758909186</c:v>
                </c:pt>
                <c:pt idx="9">
                  <c:v>0.96518327380962343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8-41C6-8DD6-0235BA24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265712"/>
        <c:axId val="710266040"/>
      </c:barChart>
      <c:catAx>
        <c:axId val="710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66040"/>
        <c:crosses val="autoZero"/>
        <c:auto val="1"/>
        <c:lblAlgn val="ctr"/>
        <c:lblOffset val="100"/>
        <c:noMultiLvlLbl val="0"/>
      </c:catAx>
      <c:valAx>
        <c:axId val="7102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Oberved vs Expected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48376266542213"/>
          <c:y val="0.17110449906395567"/>
          <c:w val="0.12517396606494935"/>
          <c:h val="0.1053040017949427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00FF"/>
                </a:solidFill>
              </a:rPr>
              <a:t>Chi-square</a:t>
            </a:r>
            <a:r>
              <a:rPr lang="en-US" sz="1800" b="1" baseline="0">
                <a:solidFill>
                  <a:srgbClr val="0000FF"/>
                </a:solidFill>
              </a:rPr>
              <a:t> of </a:t>
            </a:r>
          </a:p>
          <a:p>
            <a:pPr>
              <a:defRPr sz="1800" b="1">
                <a:solidFill>
                  <a:srgbClr val="0000FF"/>
                </a:solidFill>
              </a:defRPr>
            </a:pPr>
            <a:r>
              <a:rPr lang="en-US" sz="1800" b="1" baseline="0">
                <a:solidFill>
                  <a:srgbClr val="0000FF"/>
                </a:solidFill>
              </a:rPr>
              <a:t>Age Group vs Time Interval</a:t>
            </a:r>
            <a:endParaRPr lang="en-US" sz="1800" b="1">
              <a:solidFill>
                <a:srgbClr val="0000FF"/>
              </a:solidFill>
            </a:endParaRPr>
          </a:p>
        </c:rich>
      </c:tx>
      <c:layout>
        <c:manualLayout>
          <c:xMode val="edge"/>
          <c:yMode val="edge"/>
          <c:x val="0.38188786315503664"/>
          <c:y val="5.643994854426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83057290252511E-2"/>
          <c:y val="1.7756876118927963E-2"/>
          <c:w val="0.92075142546836819"/>
          <c:h val="0.82213451031080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In'!$P$368</c:f>
              <c:strCache>
                <c:ptCount val="1"/>
                <c:pt idx="0">
                  <c:v>6-10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In'!$Q$368:$Z$368</c:f>
              <c:numCache>
                <c:formatCode>0%</c:formatCode>
                <c:ptCount val="10"/>
                <c:pt idx="0">
                  <c:v>4.2327006173792397E-2</c:v>
                </c:pt>
                <c:pt idx="1">
                  <c:v>0.25385489033757769</c:v>
                </c:pt>
                <c:pt idx="2">
                  <c:v>0.63709703261590866</c:v>
                </c:pt>
                <c:pt idx="3">
                  <c:v>1.110610498501563</c:v>
                </c:pt>
                <c:pt idx="4">
                  <c:v>1.1778369802490365</c:v>
                </c:pt>
                <c:pt idx="5">
                  <c:v>1.4221766804680105</c:v>
                </c:pt>
                <c:pt idx="6">
                  <c:v>1.4506543271727743</c:v>
                </c:pt>
                <c:pt idx="7">
                  <c:v>1.48911856716559</c:v>
                </c:pt>
                <c:pt idx="8">
                  <c:v>1.6976002464466358</c:v>
                </c:pt>
                <c:pt idx="9">
                  <c:v>0.69810454483397588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D3D-A8B8-3638E24E9990}"/>
            </c:ext>
          </c:extLst>
        </c:ser>
        <c:ser>
          <c:idx val="1"/>
          <c:order val="1"/>
          <c:tx>
            <c:strRef>
              <c:f>'All In'!$P$369</c:f>
              <c:strCache>
                <c:ptCount val="1"/>
                <c:pt idx="0">
                  <c:v>11-15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In'!$Q$369:$Z$369</c:f>
              <c:numCache>
                <c:formatCode>0%</c:formatCode>
                <c:ptCount val="10"/>
                <c:pt idx="0">
                  <c:v>0.52872095899959759</c:v>
                </c:pt>
                <c:pt idx="1">
                  <c:v>1.134062782292883</c:v>
                </c:pt>
                <c:pt idx="2">
                  <c:v>0.61954370234211209</c:v>
                </c:pt>
                <c:pt idx="3">
                  <c:v>0.97037348414350688</c:v>
                </c:pt>
                <c:pt idx="4">
                  <c:v>1.0444862359782525</c:v>
                </c:pt>
                <c:pt idx="5">
                  <c:v>1.62029794986291</c:v>
                </c:pt>
                <c:pt idx="6">
                  <c:v>1.1136459135284178</c:v>
                </c:pt>
                <c:pt idx="7">
                  <c:v>1.0056563695887086</c:v>
                </c:pt>
                <c:pt idx="8">
                  <c:v>1.1378629812151848</c:v>
                </c:pt>
                <c:pt idx="9">
                  <c:v>0.92492433285757691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D3D-A8B8-3638E24E9990}"/>
            </c:ext>
          </c:extLst>
        </c:ser>
        <c:ser>
          <c:idx val="2"/>
          <c:order val="2"/>
          <c:tx>
            <c:strRef>
              <c:f>'All In'!$P$370</c:f>
              <c:strCache>
                <c:ptCount val="1"/>
                <c:pt idx="0">
                  <c:v>16-20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In'!$Q$370:$Z$370</c:f>
              <c:numCache>
                <c:formatCode>0%</c:formatCode>
                <c:ptCount val="10"/>
                <c:pt idx="0">
                  <c:v>0.88277491366558536</c:v>
                </c:pt>
                <c:pt idx="1">
                  <c:v>1.0424478801268731</c:v>
                </c:pt>
                <c:pt idx="2">
                  <c:v>0.88965468031856576</c:v>
                </c:pt>
                <c:pt idx="3">
                  <c:v>0.9994601181406999</c:v>
                </c:pt>
                <c:pt idx="4">
                  <c:v>1.0028779075644787</c:v>
                </c:pt>
                <c:pt idx="5">
                  <c:v>0.91533013636052718</c:v>
                </c:pt>
                <c:pt idx="6">
                  <c:v>1.0539538608969481</c:v>
                </c:pt>
                <c:pt idx="7">
                  <c:v>0.95758202123876879</c:v>
                </c:pt>
                <c:pt idx="8">
                  <c:v>0.93395781528814359</c:v>
                </c:pt>
                <c:pt idx="9">
                  <c:v>1.3441551009556632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1-4D3D-A8B8-3638E24E9990}"/>
            </c:ext>
          </c:extLst>
        </c:ser>
        <c:ser>
          <c:idx val="3"/>
          <c:order val="3"/>
          <c:tx>
            <c:strRef>
              <c:f>'All In'!$P$371</c:f>
              <c:strCache>
                <c:ptCount val="1"/>
                <c:pt idx="0">
                  <c:v>21-25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In'!$Q$371:$Z$371</c:f>
              <c:numCache>
                <c:formatCode>0%</c:formatCode>
                <c:ptCount val="10"/>
                <c:pt idx="0">
                  <c:v>1.1619089254191852</c:v>
                </c:pt>
                <c:pt idx="1">
                  <c:v>1.0253888369332846</c:v>
                </c:pt>
                <c:pt idx="2">
                  <c:v>1.0455705470772907</c:v>
                </c:pt>
                <c:pt idx="3">
                  <c:v>0.93678364539954873</c:v>
                </c:pt>
                <c:pt idx="4">
                  <c:v>0.93681623369223721</c:v>
                </c:pt>
                <c:pt idx="5">
                  <c:v>0.75014375477375073</c:v>
                </c:pt>
                <c:pt idx="6">
                  <c:v>0.93203824567772608</c:v>
                </c:pt>
                <c:pt idx="7">
                  <c:v>0.98205044587899171</c:v>
                </c:pt>
                <c:pt idx="8">
                  <c:v>0.94233375890067306</c:v>
                </c:pt>
                <c:pt idx="9">
                  <c:v>1.2715293854054235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1-4D3D-A8B8-3638E24E9990}"/>
            </c:ext>
          </c:extLst>
        </c:ser>
        <c:ser>
          <c:idx val="4"/>
          <c:order val="4"/>
          <c:tx>
            <c:strRef>
              <c:f>'All In'!$P$372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In'!$Q$372:$Z$372</c:f>
              <c:numCache>
                <c:formatCode>0%</c:formatCode>
                <c:ptCount val="10"/>
                <c:pt idx="0">
                  <c:v>1.3730748248142037</c:v>
                </c:pt>
                <c:pt idx="1">
                  <c:v>1.1391369074298801</c:v>
                </c:pt>
                <c:pt idx="2">
                  <c:v>1.0885175400301923</c:v>
                </c:pt>
                <c:pt idx="3">
                  <c:v>0.85177441021721034</c:v>
                </c:pt>
                <c:pt idx="4">
                  <c:v>0.84906677796877283</c:v>
                </c:pt>
                <c:pt idx="5">
                  <c:v>0.68174110612483119</c:v>
                </c:pt>
                <c:pt idx="6">
                  <c:v>0.87824014418955576</c:v>
                </c:pt>
                <c:pt idx="7">
                  <c:v>1.0273319450067118</c:v>
                </c:pt>
                <c:pt idx="8">
                  <c:v>0.97000992477937675</c:v>
                </c:pt>
                <c:pt idx="9">
                  <c:v>1.1214034698513453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1-4D3D-A8B8-3638E24E9990}"/>
            </c:ext>
          </c:extLst>
        </c:ser>
        <c:ser>
          <c:idx val="5"/>
          <c:order val="5"/>
          <c:tx>
            <c:strRef>
              <c:f>'All In'!$P$373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In'!$Q$373:$Z$373</c:f>
              <c:numCache>
                <c:formatCode>0%</c:formatCode>
                <c:ptCount val="10"/>
                <c:pt idx="0">
                  <c:v>1.5052436417653066</c:v>
                </c:pt>
                <c:pt idx="1">
                  <c:v>1.1146073298823427</c:v>
                </c:pt>
                <c:pt idx="2">
                  <c:v>1.1572074935358982</c:v>
                </c:pt>
                <c:pt idx="3">
                  <c:v>0.92728739062572729</c:v>
                </c:pt>
                <c:pt idx="4">
                  <c:v>0.9127988986299691</c:v>
                </c:pt>
                <c:pt idx="5">
                  <c:v>0.71517029637723195</c:v>
                </c:pt>
                <c:pt idx="6">
                  <c:v>0.87035882954814137</c:v>
                </c:pt>
                <c:pt idx="7">
                  <c:v>0.97981835432440478</c:v>
                </c:pt>
                <c:pt idx="8">
                  <c:v>0.87927962336297105</c:v>
                </c:pt>
                <c:pt idx="9">
                  <c:v>0.90120546743289798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1-4D3D-A8B8-3638E24E9990}"/>
            </c:ext>
          </c:extLst>
        </c:ser>
        <c:ser>
          <c:idx val="6"/>
          <c:order val="6"/>
          <c:tx>
            <c:strRef>
              <c:f>'All In'!$P$374</c:f>
              <c:strCache>
                <c:ptCount val="1"/>
                <c:pt idx="0">
                  <c:v>46-55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In'!$Q$374:$Z$374</c:f>
              <c:numCache>
                <c:formatCode>0%</c:formatCode>
                <c:ptCount val="10"/>
                <c:pt idx="0">
                  <c:v>1.4831978543932511</c:v>
                </c:pt>
                <c:pt idx="1">
                  <c:v>1.0024166034541491</c:v>
                </c:pt>
                <c:pt idx="2">
                  <c:v>1.2687633898865471</c:v>
                </c:pt>
                <c:pt idx="3">
                  <c:v>1.0778668590952383</c:v>
                </c:pt>
                <c:pt idx="4">
                  <c:v>0.99959515530818044</c:v>
                </c:pt>
                <c:pt idx="5">
                  <c:v>0.75607447743109379</c:v>
                </c:pt>
                <c:pt idx="6">
                  <c:v>0.89182786051974194</c:v>
                </c:pt>
                <c:pt idx="7">
                  <c:v>0.89553811260783855</c:v>
                </c:pt>
                <c:pt idx="8">
                  <c:v>0.78826728843285454</c:v>
                </c:pt>
                <c:pt idx="9">
                  <c:v>0.77623772794224433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1-4D3D-A8B8-3638E24E9990}"/>
            </c:ext>
          </c:extLst>
        </c:ser>
        <c:ser>
          <c:idx val="7"/>
          <c:order val="7"/>
          <c:tx>
            <c:strRef>
              <c:f>'All In'!$P$375</c:f>
              <c:strCache>
                <c:ptCount val="1"/>
                <c:pt idx="0">
                  <c:v>56-65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In'!$Q$375:$Z$375</c:f>
              <c:numCache>
                <c:formatCode>0%</c:formatCode>
                <c:ptCount val="10"/>
                <c:pt idx="0">
                  <c:v>1.2824399509093132</c:v>
                </c:pt>
                <c:pt idx="1">
                  <c:v>0.84429711522002659</c:v>
                </c:pt>
                <c:pt idx="2">
                  <c:v>1.5982679617877567</c:v>
                </c:pt>
                <c:pt idx="3">
                  <c:v>1.3265893566467948</c:v>
                </c:pt>
                <c:pt idx="4">
                  <c:v>1.187207399573408</c:v>
                </c:pt>
                <c:pt idx="5">
                  <c:v>0.82496798263838333</c:v>
                </c:pt>
                <c:pt idx="6">
                  <c:v>0.87622293936703388</c:v>
                </c:pt>
                <c:pt idx="7">
                  <c:v>0.70855955406418869</c:v>
                </c:pt>
                <c:pt idx="8">
                  <c:v>0.61767275342134986</c:v>
                </c:pt>
                <c:pt idx="9">
                  <c:v>0.64098097261480746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1-4D3D-A8B8-3638E24E9990}"/>
            </c:ext>
          </c:extLst>
        </c:ser>
        <c:ser>
          <c:idx val="8"/>
          <c:order val="8"/>
          <c:tx>
            <c:strRef>
              <c:f>'All In'!$P$376</c:f>
              <c:strCache>
                <c:ptCount val="1"/>
                <c:pt idx="0">
                  <c:v>66-75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'All In'!$Q$366:$Z$367</c:f>
              <c:multiLvlStrCache>
                <c:ptCount val="10"/>
                <c:lvl>
                  <c:pt idx="0">
                    <c:v>01 to 8:00am</c:v>
                  </c:pt>
                  <c:pt idx="1">
                    <c:v>8:01 to 9:00am</c:v>
                  </c:pt>
                  <c:pt idx="2">
                    <c:v>9:01 to 11:30am</c:v>
                  </c:pt>
                  <c:pt idx="3">
                    <c:v>11:31am to 1:30pm</c:v>
                  </c:pt>
                  <c:pt idx="4">
                    <c:v>1:31 to 3:20 pm</c:v>
                  </c:pt>
                  <c:pt idx="5">
                    <c:v>3:21 to 4:30 pm</c:v>
                  </c:pt>
                  <c:pt idx="6">
                    <c:v>4:31 to 4:20 pm</c:v>
                  </c:pt>
                  <c:pt idx="7">
                    <c:v>5:21 to 6:20 pm</c:v>
                  </c:pt>
                  <c:pt idx="8">
                    <c:v>6:21 to 7:45 pm</c:v>
                  </c:pt>
                  <c:pt idx="9">
                    <c:v>7:46 to midnight</c:v>
                  </c:pt>
                </c:lvl>
                <c:lvl>
                  <c:pt idx="0">
                    <c:v>Time in 10 intervals</c:v>
                  </c:pt>
                </c:lvl>
              </c:multiLvlStrCache>
            </c:multiLvlStrRef>
          </c:cat>
          <c:val>
            <c:numRef>
              <c:f>'All In'!$Q$376:$Z$376</c:f>
              <c:numCache>
                <c:formatCode>0%</c:formatCode>
                <c:ptCount val="10"/>
                <c:pt idx="0">
                  <c:v>0.45706996268019351</c:v>
                </c:pt>
                <c:pt idx="1">
                  <c:v>0.66824739402438649</c:v>
                </c:pt>
                <c:pt idx="2">
                  <c:v>2.58817304992332</c:v>
                </c:pt>
                <c:pt idx="3">
                  <c:v>1.8128904822329814</c:v>
                </c:pt>
                <c:pt idx="4">
                  <c:v>1.5517219347406663</c:v>
                </c:pt>
                <c:pt idx="5">
                  <c:v>0.9418023268274629</c:v>
                </c:pt>
                <c:pt idx="6">
                  <c:v>0.59308032369216745</c:v>
                </c:pt>
                <c:pt idx="7">
                  <c:v>0.39823695988439334</c:v>
                </c:pt>
                <c:pt idx="8">
                  <c:v>0.40920737926520123</c:v>
                </c:pt>
                <c:pt idx="9">
                  <c:v>0.46002967642889281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1-4D3D-A8B8-3638E24E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636368"/>
        <c:axId val="953634072"/>
      </c:barChart>
      <c:catAx>
        <c:axId val="9536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34072"/>
        <c:crosses val="autoZero"/>
        <c:auto val="1"/>
        <c:lblAlgn val="ctr"/>
        <c:lblOffset val="100"/>
        <c:noMultiLvlLbl val="0"/>
      </c:catAx>
      <c:valAx>
        <c:axId val="95363407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51004615802339"/>
          <c:y val="5.2542652157964852E-2"/>
          <c:w val="0.1067383830542309"/>
          <c:h val="0.25549879274574028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Frequency of</a:t>
            </a:r>
            <a:r>
              <a:rPr lang="en-US" b="1" baseline="0">
                <a:solidFill>
                  <a:srgbClr val="00B0F0"/>
                </a:solidFill>
              </a:rPr>
              <a:t> Speed Limit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44644502275538606"/>
          <c:y val="4.0488197265822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1762616806"/>
          <c:y val="3.2754978617750945E-2"/>
          <c:w val="0.82358096644602097"/>
          <c:h val="0.81258699390508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In'!$I$667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In'!$H$668:$H$673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In'!$I$668:$I$673</c:f>
              <c:numCache>
                <c:formatCode>General</c:formatCode>
                <c:ptCount val="6"/>
                <c:pt idx="0">
                  <c:v>11084</c:v>
                </c:pt>
                <c:pt idx="1">
                  <c:v>686714</c:v>
                </c:pt>
                <c:pt idx="2">
                  <c:v>53335</c:v>
                </c:pt>
                <c:pt idx="3">
                  <c:v>6685</c:v>
                </c:pt>
                <c:pt idx="4">
                  <c:v>58563</c:v>
                </c:pt>
                <c:pt idx="5">
                  <c:v>11361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B20-9BAF-8243F20E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32232"/>
        <c:axId val="702040760"/>
      </c:barChart>
      <c:catAx>
        <c:axId val="70203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Speed Limit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0760"/>
        <c:crosses val="autoZero"/>
        <c:auto val="1"/>
        <c:lblAlgn val="ctr"/>
        <c:lblOffset val="100"/>
        <c:noMultiLvlLbl val="0"/>
      </c:catAx>
      <c:valAx>
        <c:axId val="702040760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3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00B0F0"/>
                </a:solidFill>
                <a:effectLst/>
              </a:rPr>
              <a:t>Road Conditions Frequency</a:t>
            </a:r>
            <a:endParaRPr lang="en-US" sz="1400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405452935358594"/>
          <c:y val="4.4339333457623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0046551266358"/>
          <c:y val="2.6492926305234765E-2"/>
          <c:w val="0.79336604989308246"/>
          <c:h val="0.79527063402453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In'!$I$719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In'!$H$720:$H$721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In'!$I$720:$I$721</c:f>
              <c:numCache>
                <c:formatCode>General</c:formatCode>
                <c:ptCount val="2"/>
                <c:pt idx="0">
                  <c:v>633834</c:v>
                </c:pt>
                <c:pt idx="1">
                  <c:v>184266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5-4901-8EA1-09737E9F1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28296"/>
        <c:axId val="702023048"/>
      </c:barChart>
      <c:catAx>
        <c:axId val="70202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Road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3048"/>
        <c:crosses val="autoZero"/>
        <c:auto val="1"/>
        <c:lblAlgn val="ctr"/>
        <c:lblOffset val="100"/>
        <c:noMultiLvlLbl val="0"/>
      </c:catAx>
      <c:valAx>
        <c:axId val="7020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Severity</a:t>
            </a:r>
            <a:r>
              <a:rPr lang="en-US" b="1" baseline="0">
                <a:solidFill>
                  <a:srgbClr val="00B0F0"/>
                </a:solidFill>
              </a:rPr>
              <a:t> Frequency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4775153130031114"/>
          <c:y val="3.7105751391465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9602465954233"/>
          <c:y val="2.8246753246753246E-2"/>
          <c:w val="0.75995227355095685"/>
          <c:h val="0.7719648244906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In'!$I$727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In'!$H$728:$H$730</c:f>
              <c:strCache>
                <c:ptCount val="3"/>
                <c:pt idx="0">
                  <c:v>Slight</c:v>
                </c:pt>
                <c:pt idx="1">
                  <c:v>Severe</c:v>
                </c:pt>
                <c:pt idx="2">
                  <c:v>Fatal</c:v>
                </c:pt>
              </c:strCache>
            </c:strRef>
          </c:cat>
          <c:val>
            <c:numRef>
              <c:f>'All In'!$I$728:$I$730</c:f>
              <c:numCache>
                <c:formatCode>###0</c:formatCode>
                <c:ptCount val="3"/>
                <c:pt idx="0">
                  <c:v>681452</c:v>
                </c:pt>
                <c:pt idx="1">
                  <c:v>139560</c:v>
                </c:pt>
                <c:pt idx="2">
                  <c:v>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F-4FE5-B27D-AA3EB029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86944"/>
        <c:axId val="690187272"/>
      </c:barChart>
      <c:catAx>
        <c:axId val="6901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Severity</a:t>
                </a:r>
              </a:p>
            </c:rich>
          </c:tx>
          <c:layout>
            <c:manualLayout>
              <c:xMode val="edge"/>
              <c:yMode val="edge"/>
              <c:x val="0.52762084923173524"/>
              <c:y val="0.88754321274799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7272"/>
        <c:crosses val="autoZero"/>
        <c:auto val="1"/>
        <c:lblAlgn val="ctr"/>
        <c:lblOffset val="100"/>
        <c:noMultiLvlLbl val="0"/>
      </c:catAx>
      <c:valAx>
        <c:axId val="690187272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Count</a:t>
                </a:r>
              </a:p>
            </c:rich>
          </c:tx>
          <c:layout>
            <c:manualLayout>
              <c:xMode val="edge"/>
              <c:yMode val="edge"/>
              <c:x val="3.2842848037697055E-2"/>
              <c:y val="0.3827151476195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 Oberved/Expected  of</a:t>
            </a:r>
          </a:p>
          <a:p>
            <a:pPr>
              <a:defRPr/>
            </a:pPr>
            <a:r>
              <a:rPr lang="en-US" b="1">
                <a:solidFill>
                  <a:srgbClr val="00B0F0"/>
                </a:solidFill>
              </a:rPr>
              <a:t>Severity</a:t>
            </a:r>
            <a:r>
              <a:rPr lang="en-US" b="1" baseline="0">
                <a:solidFill>
                  <a:srgbClr val="00B0F0"/>
                </a:solidFill>
              </a:rPr>
              <a:t> by Road Conditions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45166924432117156"/>
          <c:y val="7.6568243893573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492563429571"/>
          <c:y val="3.1415872620539693E-2"/>
          <c:w val="0.85334951881014875"/>
          <c:h val="0.8843328874355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In'!$S$745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In'!$Q$746:$R$747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In'!$S$746:$S$747</c:f>
              <c:numCache>
                <c:formatCode>0.0%</c:formatCode>
                <c:ptCount val="2"/>
                <c:pt idx="0">
                  <c:v>1.0011442873020302</c:v>
                </c:pt>
                <c:pt idx="1">
                  <c:v>0.99606390653840049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3-4E9D-9757-B360600A9485}"/>
            </c:ext>
          </c:extLst>
        </c:ser>
        <c:ser>
          <c:idx val="1"/>
          <c:order val="1"/>
          <c:tx>
            <c:strRef>
              <c:f>'All In'!$T$745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In'!$Q$746:$R$747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In'!$T$746:$T$747</c:f>
              <c:numCache>
                <c:formatCode>0.0%</c:formatCode>
                <c:ptCount val="2"/>
                <c:pt idx="0">
                  <c:v>0.99550699537760323</c:v>
                </c:pt>
                <c:pt idx="1">
                  <c:v>1.0154549352123141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3-4E9D-9757-B360600A9485}"/>
            </c:ext>
          </c:extLst>
        </c:ser>
        <c:ser>
          <c:idx val="2"/>
          <c:order val="2"/>
          <c:tx>
            <c:strRef>
              <c:f>'All In'!$U$745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In'!$Q$746:$R$747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In'!$U$746:$U$747</c:f>
              <c:numCache>
                <c:formatCode>0.0%</c:formatCode>
                <c:ptCount val="2"/>
                <c:pt idx="0">
                  <c:v>0.97725123393721636</c:v>
                </c:pt>
                <c:pt idx="1">
                  <c:v>1.0782506886166652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3-4E9D-9757-B360600A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35184"/>
        <c:axId val="702042072"/>
      </c:barChart>
      <c:catAx>
        <c:axId val="70203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Road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2072"/>
        <c:crosses val="autoZero"/>
        <c:auto val="1"/>
        <c:lblAlgn val="ctr"/>
        <c:lblOffset val="100"/>
        <c:noMultiLvlLbl val="0"/>
      </c:catAx>
      <c:valAx>
        <c:axId val="702042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Oberved/Expected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406134498177534"/>
          <c:y val="0.2607596053728809"/>
          <c:w val="0.10487751880516127"/>
          <c:h val="0.1434735427015174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Chi-square observed/expected</a:t>
            </a:r>
          </a:p>
          <a:p>
            <a:pPr>
              <a:defRPr/>
            </a:pPr>
            <a:r>
              <a:rPr lang="en-US" b="1"/>
              <a:t>of Severity</a:t>
            </a:r>
            <a:r>
              <a:rPr lang="en-US" b="1" baseline="0"/>
              <a:t> by Speed Limit</a:t>
            </a:r>
            <a:endParaRPr lang="en-US" b="1"/>
          </a:p>
        </c:rich>
      </c:tx>
      <c:layout>
        <c:manualLayout>
          <c:xMode val="edge"/>
          <c:yMode val="edge"/>
          <c:x val="0.27499648879252458"/>
          <c:y val="5.834214275368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83835667527064"/>
          <c:y val="3.1504757086989514E-2"/>
          <c:w val="0.79957555811101444"/>
          <c:h val="0.81037641626294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In'!$K$787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21384399149301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AC-4EBF-A425-63ECEDDD09AF}"/>
                </c:ext>
              </c:extLst>
            </c:dLbl>
            <c:dLbl>
              <c:idx val="1"/>
              <c:layout>
                <c:manualLayout>
                  <c:x val="-1.3391016631220892E-2"/>
                  <c:y val="-1.253382455298919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AC-4EBF-A425-63ECEDDD0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In'!$J$788:$J$793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In'!$K$788:$K$793</c:f>
              <c:numCache>
                <c:formatCode>0%</c:formatCode>
                <c:ptCount val="6"/>
                <c:pt idx="0" formatCode="0.0%">
                  <c:v>1.0251962201529414</c:v>
                </c:pt>
                <c:pt idx="1">
                  <c:v>1.0248140498688185</c:v>
                </c:pt>
                <c:pt idx="2">
                  <c:v>0.94784879682197476</c:v>
                </c:pt>
                <c:pt idx="3" formatCode="0.0%">
                  <c:v>0.88924672619617429</c:v>
                </c:pt>
                <c:pt idx="4">
                  <c:v>0.81459462698633311</c:v>
                </c:pt>
                <c:pt idx="5">
                  <c:v>0.74124941210165218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9-4F8B-B4C6-DA93F186F88B}"/>
            </c:ext>
          </c:extLst>
        </c:ser>
        <c:ser>
          <c:idx val="1"/>
          <c:order val="1"/>
          <c:tx>
            <c:strRef>
              <c:f>'All In'!$L$790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In'!$J$788:$J$793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In'!$L$791:$L$796</c:f>
              <c:numCache>
                <c:formatCode>0%</c:formatCode>
                <c:ptCount val="6"/>
                <c:pt idx="0" formatCode="0.0%">
                  <c:v>0.9102104720212072</c:v>
                </c:pt>
                <c:pt idx="1">
                  <c:v>0.90029367679855887</c:v>
                </c:pt>
                <c:pt idx="2">
                  <c:v>1.2236925431419907</c:v>
                </c:pt>
                <c:pt idx="3" formatCode="0.0%">
                  <c:v>1.4195562375436594</c:v>
                </c:pt>
                <c:pt idx="4">
                  <c:v>1.7587759235525162</c:v>
                </c:pt>
                <c:pt idx="5">
                  <c:v>1.9060281235461589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9-4F8B-B4C6-DA93F186F88B}"/>
            </c:ext>
          </c:extLst>
        </c:ser>
        <c:ser>
          <c:idx val="2"/>
          <c:order val="2"/>
          <c:tx>
            <c:strRef>
              <c:f>'All In'!$M$790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AC-4EBF-A425-63ECEDDD09A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AC-4EBF-A425-63ECEDDD09A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AC-4EBF-A425-63ECEDDD09A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AC-4EBF-A425-63ECEDDD09A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AC-4EBF-A425-63ECEDDD09A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AC-4EBF-A425-63ECEDDD0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In'!$J$788:$J$793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In'!$M$791:$M$796</c:f>
              <c:numCache>
                <c:formatCode>0%</c:formatCode>
                <c:ptCount val="6"/>
                <c:pt idx="0" formatCode="0.0%">
                  <c:v>0.31070013507549804</c:v>
                </c:pt>
                <c:pt idx="1">
                  <c:v>0.55504168718974745</c:v>
                </c:pt>
                <c:pt idx="2">
                  <c:v>1.6419034750632095</c:v>
                </c:pt>
                <c:pt idx="3" formatCode="0.0%">
                  <c:v>3.5140819358947142</c:v>
                </c:pt>
                <c:pt idx="4">
                  <c:v>4.0386470074175458</c:v>
                </c:pt>
                <c:pt idx="5">
                  <c:v>8.4117118428533377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9-4F8B-B4C6-DA93F186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215744"/>
        <c:axId val="783220008"/>
      </c:barChart>
      <c:catAx>
        <c:axId val="7832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Limit</a:t>
                </a:r>
              </a:p>
            </c:rich>
          </c:tx>
          <c:layout>
            <c:manualLayout>
              <c:xMode val="edge"/>
              <c:yMode val="edge"/>
              <c:x val="0.45244845503444753"/>
              <c:y val="0.9283588752477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20008"/>
        <c:crosses val="autoZero"/>
        <c:auto val="1"/>
        <c:lblAlgn val="ctr"/>
        <c:lblOffset val="100"/>
        <c:noMultiLvlLbl val="0"/>
      </c:catAx>
      <c:valAx>
        <c:axId val="7832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31770600542411"/>
          <c:y val="0.21795748995293715"/>
          <c:w val="0.12747155921944894"/>
          <c:h val="0.1196875952552353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In'!$J$139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In'!$H$140:$H$149</c:f>
              <c:strCache>
                <c:ptCount val="10"/>
                <c:pt idx="0">
                  <c:v>1.00</c:v>
                </c:pt>
                <c:pt idx="1">
                  <c:v>2.00</c:v>
                </c:pt>
                <c:pt idx="2">
                  <c:v>3.00</c:v>
                </c:pt>
                <c:pt idx="3">
                  <c:v>4.00</c:v>
                </c:pt>
                <c:pt idx="4">
                  <c:v>5.00</c:v>
                </c:pt>
                <c:pt idx="5">
                  <c:v>6.00</c:v>
                </c:pt>
                <c:pt idx="6">
                  <c:v>7.00</c:v>
                </c:pt>
                <c:pt idx="7">
                  <c:v>8.00</c:v>
                </c:pt>
                <c:pt idx="8">
                  <c:v>9.00</c:v>
                </c:pt>
                <c:pt idx="9">
                  <c:v>10.00</c:v>
                </c:pt>
              </c:strCache>
            </c:strRef>
          </c:cat>
          <c:val>
            <c:numRef>
              <c:f>'All In'!$J$140:$J$149</c:f>
              <c:numCache>
                <c:formatCode>###0.0</c:formatCode>
                <c:ptCount val="10"/>
                <c:pt idx="0">
                  <c:v>10.771593080935848</c:v>
                </c:pt>
                <c:pt idx="1">
                  <c:v>8.4760710462922031</c:v>
                </c:pt>
                <c:pt idx="2">
                  <c:v>10.942298445650939</c:v>
                </c:pt>
                <c:pt idx="3">
                  <c:v>9.6936001797661575</c:v>
                </c:pt>
                <c:pt idx="4">
                  <c:v>9.9794380374561165</c:v>
                </c:pt>
                <c:pt idx="5">
                  <c:v>9.6754785911552155</c:v>
                </c:pt>
                <c:pt idx="6">
                  <c:v>10.680864327290388</c:v>
                </c:pt>
                <c:pt idx="7">
                  <c:v>9.5407747824805309</c:v>
                </c:pt>
                <c:pt idx="8">
                  <c:v>10.314929047940058</c:v>
                </c:pt>
                <c:pt idx="9">
                  <c:v>9.924952461032543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7-4F78-A00E-CC0ECA70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878128"/>
        <c:axId val="696878456"/>
      </c:barChart>
      <c:catAx>
        <c:axId val="6968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456"/>
        <c:crosses val="autoZero"/>
        <c:auto val="1"/>
        <c:lblAlgn val="ctr"/>
        <c:lblOffset val="100"/>
        <c:noMultiLvlLbl val="0"/>
      </c:catAx>
      <c:valAx>
        <c:axId val="6968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In'!$P$388</c:f>
              <c:strCache>
                <c:ptCount val="1"/>
                <c:pt idx="0">
                  <c:v>6-20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In'!$Q$387:$Z$387</c:f>
              <c:strCache>
                <c:ptCount val="10"/>
                <c:pt idx="0">
                  <c:v>01 to 8:00am</c:v>
                </c:pt>
                <c:pt idx="1">
                  <c:v>8:01 to 9:00am</c:v>
                </c:pt>
                <c:pt idx="2">
                  <c:v>9:01 to 11:30am</c:v>
                </c:pt>
                <c:pt idx="3">
                  <c:v>11:31am to 1:30pm</c:v>
                </c:pt>
                <c:pt idx="4">
                  <c:v>1:31 to 3:20 pm</c:v>
                </c:pt>
                <c:pt idx="5">
                  <c:v>3:21 to 4:30 pm</c:v>
                </c:pt>
                <c:pt idx="6">
                  <c:v>4:31 to 4:20 pm</c:v>
                </c:pt>
                <c:pt idx="7">
                  <c:v>5:21 to 6:20 pm</c:v>
                </c:pt>
                <c:pt idx="8">
                  <c:v>6:21 to 7:45 pm</c:v>
                </c:pt>
                <c:pt idx="9">
                  <c:v>7:46 to midnight</c:v>
                </c:pt>
              </c:strCache>
            </c:strRef>
          </c:cat>
          <c:val>
            <c:numRef>
              <c:f>'All In'!$Q$388:$Z$388</c:f>
              <c:numCache>
                <c:formatCode>0.0%</c:formatCode>
                <c:ptCount val="10"/>
                <c:pt idx="0">
                  <c:v>0.55737245662774104</c:v>
                </c:pt>
                <c:pt idx="1">
                  <c:v>0.93689135707539628</c:v>
                </c:pt>
                <c:pt idx="2">
                  <c:v>0.7147025206851404</c:v>
                </c:pt>
                <c:pt idx="3">
                  <c:v>1.0067146066538282</c:v>
                </c:pt>
                <c:pt idx="4">
                  <c:v>1.0554895349922115</c:v>
                </c:pt>
                <c:pt idx="5">
                  <c:v>1.3432137280167804</c:v>
                </c:pt>
                <c:pt idx="6">
                  <c:v>1.1569125908954254</c:v>
                </c:pt>
                <c:pt idx="7">
                  <c:v>1.0804966326178422</c:v>
                </c:pt>
                <c:pt idx="8">
                  <c:v>1.1741013147996917</c:v>
                </c:pt>
                <c:pt idx="9">
                  <c:v>1.0246975567461691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8-442B-88DD-3B3B034B55DE}"/>
            </c:ext>
          </c:extLst>
        </c:ser>
        <c:ser>
          <c:idx val="1"/>
          <c:order val="1"/>
          <c:tx>
            <c:strRef>
              <c:f>'All In'!$P$389</c:f>
              <c:strCache>
                <c:ptCount val="1"/>
                <c:pt idx="0">
                  <c:v>21-45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In'!$Q$387:$Z$387</c:f>
              <c:strCache>
                <c:ptCount val="10"/>
                <c:pt idx="0">
                  <c:v>01 to 8:00am</c:v>
                </c:pt>
                <c:pt idx="1">
                  <c:v>8:01 to 9:00am</c:v>
                </c:pt>
                <c:pt idx="2">
                  <c:v>9:01 to 11:30am</c:v>
                </c:pt>
                <c:pt idx="3">
                  <c:v>11:31am to 1:30pm</c:v>
                </c:pt>
                <c:pt idx="4">
                  <c:v>1:31 to 3:20 pm</c:v>
                </c:pt>
                <c:pt idx="5">
                  <c:v>3:21 to 4:30 pm</c:v>
                </c:pt>
                <c:pt idx="6">
                  <c:v>4:31 to 4:20 pm</c:v>
                </c:pt>
                <c:pt idx="7">
                  <c:v>5:21 to 6:20 pm</c:v>
                </c:pt>
                <c:pt idx="8">
                  <c:v>6:21 to 7:45 pm</c:v>
                </c:pt>
                <c:pt idx="9">
                  <c:v>7:46 to midnight</c:v>
                </c:pt>
              </c:strCache>
            </c:strRef>
          </c:cat>
          <c:val>
            <c:numRef>
              <c:f>'All In'!$Q$389:$Z$389</c:f>
              <c:numCache>
                <c:formatCode>0.0%</c:formatCode>
                <c:ptCount val="10"/>
                <c:pt idx="0">
                  <c:v>1.3590410558851225</c:v>
                </c:pt>
                <c:pt idx="1">
                  <c:v>1.1020259918437876</c:v>
                </c:pt>
                <c:pt idx="2">
                  <c:v>1.0985704482898786</c:v>
                </c:pt>
                <c:pt idx="3">
                  <c:v>0.89716159752080882</c:v>
                </c:pt>
                <c:pt idx="4">
                  <c:v>0.89152864899529294</c:v>
                </c:pt>
                <c:pt idx="5">
                  <c:v>0.70982405823998074</c:v>
                </c:pt>
                <c:pt idx="6">
                  <c:v>0.88977747766486892</c:v>
                </c:pt>
                <c:pt idx="7">
                  <c:v>1.0009051036032248</c:v>
                </c:pt>
                <c:pt idx="8">
                  <c:v>0.93481331929535683</c:v>
                </c:pt>
                <c:pt idx="9">
                  <c:v>1.0924105208974493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8-442B-88DD-3B3B034B55DE}"/>
            </c:ext>
          </c:extLst>
        </c:ser>
        <c:ser>
          <c:idx val="2"/>
          <c:order val="2"/>
          <c:tx>
            <c:strRef>
              <c:f>'All In'!$P$390</c:f>
              <c:strCache>
                <c:ptCount val="1"/>
                <c:pt idx="0">
                  <c:v>46-75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In'!$Q$387:$Z$387</c:f>
              <c:strCache>
                <c:ptCount val="10"/>
                <c:pt idx="0">
                  <c:v>01 to 8:00am</c:v>
                </c:pt>
                <c:pt idx="1">
                  <c:v>8:01 to 9:00am</c:v>
                </c:pt>
                <c:pt idx="2">
                  <c:v>9:01 to 11:30am</c:v>
                </c:pt>
                <c:pt idx="3">
                  <c:v>11:31am to 1:30pm</c:v>
                </c:pt>
                <c:pt idx="4">
                  <c:v>1:31 to 3:20 pm</c:v>
                </c:pt>
                <c:pt idx="5">
                  <c:v>3:21 to 4:30 pm</c:v>
                </c:pt>
                <c:pt idx="6">
                  <c:v>4:31 to 4:20 pm</c:v>
                </c:pt>
                <c:pt idx="7">
                  <c:v>5:21 to 6:20 pm</c:v>
                </c:pt>
                <c:pt idx="8">
                  <c:v>6:21 to 7:45 pm</c:v>
                </c:pt>
                <c:pt idx="9">
                  <c:v>7:46 to midnight</c:v>
                </c:pt>
              </c:strCache>
            </c:strRef>
          </c:cat>
          <c:val>
            <c:numRef>
              <c:f>'All In'!$Q$390:$Z$390</c:f>
              <c:numCache>
                <c:formatCode>0.0%</c:formatCode>
                <c:ptCount val="10"/>
                <c:pt idx="0">
                  <c:v>1.2965065502287232</c:v>
                </c:pt>
                <c:pt idx="1">
                  <c:v>0.91198207484232441</c:v>
                </c:pt>
                <c:pt idx="2">
                  <c:v>1.5316201009149284</c:v>
                </c:pt>
                <c:pt idx="3">
                  <c:v>1.245123364785657</c:v>
                </c:pt>
                <c:pt idx="4">
                  <c:v>1.1254821726970048</c:v>
                </c:pt>
                <c:pt idx="5">
                  <c:v>0.80026928171565681</c:v>
                </c:pt>
                <c:pt idx="6">
                  <c:v>0.85116579569134465</c:v>
                </c:pt>
                <c:pt idx="7">
                  <c:v>0.77640066576147915</c:v>
                </c:pt>
                <c:pt idx="8">
                  <c:v>0.68848550621646742</c:v>
                </c:pt>
                <c:pt idx="9">
                  <c:v>0.6952541615297172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8-442B-88DD-3B3B034B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480720"/>
        <c:axId val="701477768"/>
      </c:barChart>
      <c:catAx>
        <c:axId val="7014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77768"/>
        <c:crosses val="autoZero"/>
        <c:auto val="1"/>
        <c:lblAlgn val="ctr"/>
        <c:lblOffset val="100"/>
        <c:noMultiLvlLbl val="0"/>
      </c:catAx>
      <c:valAx>
        <c:axId val="70147776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94922346631666E-2"/>
          <c:y val="4.8445638449170915E-2"/>
          <c:w val="0.88454946443644245"/>
          <c:h val="0.82614461577363207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'All In'!$AE$285:$AG$285</c:f>
              <c:strCache>
                <c:ptCount val="3"/>
                <c:pt idx="0">
                  <c:v>Male</c:v>
                </c:pt>
                <c:pt idx="1">
                  <c:v>Fatal</c:v>
                </c:pt>
                <c:pt idx="2">
                  <c:v>Observed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In'!$AH$285:$AP$285</c:f>
              <c:numCache>
                <c:formatCode>0%</c:formatCode>
                <c:ptCount val="9"/>
                <c:pt idx="0">
                  <c:v>0.66609992465166623</c:v>
                </c:pt>
                <c:pt idx="1">
                  <c:v>0.81720002710800543</c:v>
                </c:pt>
                <c:pt idx="2">
                  <c:v>0.70331483276879969</c:v>
                </c:pt>
                <c:pt idx="3">
                  <c:v>0.64364856496771505</c:v>
                </c:pt>
                <c:pt idx="4">
                  <c:v>0.68170076527906531</c:v>
                </c:pt>
                <c:pt idx="5">
                  <c:v>0.98847132596974063</c:v>
                </c:pt>
                <c:pt idx="6">
                  <c:v>1.5546914883694793</c:v>
                </c:pt>
                <c:pt idx="7">
                  <c:v>2.7068213055956374</c:v>
                </c:pt>
                <c:pt idx="8">
                  <c:v>4.9983603381616346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0-49FD-958D-F30F3C28591B}"/>
            </c:ext>
          </c:extLst>
        </c:ser>
        <c:ser>
          <c:idx val="8"/>
          <c:order val="8"/>
          <c:tx>
            <c:strRef>
              <c:f>'All In'!$AE$287:$AG$287</c:f>
              <c:strCache>
                <c:ptCount val="3"/>
                <c:pt idx="0">
                  <c:v>Male</c:v>
                </c:pt>
                <c:pt idx="1">
                  <c:v>Serious</c:v>
                </c:pt>
                <c:pt idx="2">
                  <c:v>Observed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In'!$AH$287:$AP$287</c:f>
              <c:numCache>
                <c:formatCode>0%</c:formatCode>
                <c:ptCount val="9"/>
                <c:pt idx="0">
                  <c:v>1.0117733460001772</c:v>
                </c:pt>
                <c:pt idx="1">
                  <c:v>0.98086470127278247</c:v>
                </c:pt>
                <c:pt idx="2">
                  <c:v>0.90022397316436464</c:v>
                </c:pt>
                <c:pt idx="3">
                  <c:v>0.87566629616067626</c:v>
                </c:pt>
                <c:pt idx="4">
                  <c:v>0.88807661230733137</c:v>
                </c:pt>
                <c:pt idx="5">
                  <c:v>1.0340952096118512</c:v>
                </c:pt>
                <c:pt idx="6">
                  <c:v>1.2201171039995917</c:v>
                </c:pt>
                <c:pt idx="7">
                  <c:v>1.3585172534742664</c:v>
                </c:pt>
                <c:pt idx="8">
                  <c:v>1.4985652378186705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0-49FD-958D-F30F3C28591B}"/>
            </c:ext>
          </c:extLst>
        </c:ser>
        <c:ser>
          <c:idx val="10"/>
          <c:order val="10"/>
          <c:tx>
            <c:strRef>
              <c:f>'All In'!$AE$289:$AG$289</c:f>
              <c:strCache>
                <c:ptCount val="3"/>
                <c:pt idx="0">
                  <c:v>Male</c:v>
                </c:pt>
                <c:pt idx="1">
                  <c:v>Slight</c:v>
                </c:pt>
                <c:pt idx="2">
                  <c:v>Observed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In'!$AH$289:$AP$289</c:f>
              <c:numCache>
                <c:formatCode>0%</c:formatCode>
                <c:ptCount val="9"/>
                <c:pt idx="0">
                  <c:v>1.000959971997835</c:v>
                </c:pt>
                <c:pt idx="1">
                  <c:v>1.0058476158666307</c:v>
                </c:pt>
                <c:pt idx="2">
                  <c:v>1.0237876782992421</c:v>
                </c:pt>
                <c:pt idx="3">
                  <c:v>1.0295061139556529</c:v>
                </c:pt>
                <c:pt idx="4">
                  <c:v>1.0265356187760704</c:v>
                </c:pt>
                <c:pt idx="5">
                  <c:v>0.99302425348090828</c:v>
                </c:pt>
                <c:pt idx="6">
                  <c:v>0.94854105506863906</c:v>
                </c:pt>
                <c:pt idx="7">
                  <c:v>0.90798286711107989</c:v>
                </c:pt>
                <c:pt idx="8">
                  <c:v>0.855447520406589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0-49FD-958D-F30F3C28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90592"/>
        <c:axId val="712382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In'!$AE$279:$AG$279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Fatal</c:v>
                      </c:pt>
                      <c:pt idx="2">
                        <c:v>Observed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In'!$AH$279:$AP$279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0.89360103718964234</c:v>
                      </c:pt>
                      <c:pt idx="1">
                        <c:v>0.95446675442349038</c:v>
                      </c:pt>
                      <c:pt idx="2">
                        <c:v>0.72896057309648399</c:v>
                      </c:pt>
                      <c:pt idx="3">
                        <c:v>0.7248252406096749</c:v>
                      </c:pt>
                      <c:pt idx="4">
                        <c:v>0.77902419177548132</c:v>
                      </c:pt>
                      <c:pt idx="5">
                        <c:v>0.80499371585767621</c:v>
                      </c:pt>
                      <c:pt idx="6">
                        <c:v>1.4226894893147644</c:v>
                      </c:pt>
                      <c:pt idx="7">
                        <c:v>1.9906822750072413</c:v>
                      </c:pt>
                      <c:pt idx="8">
                        <c:v>3.6173989120566747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70-49FD-958D-F30F3C2859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In'!$AE$280:$AG$280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Fatal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rgbClr val="FF33CC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In'!$AH$280:$AP$280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70-49FD-958D-F30F3C28591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In'!$AE$281:$AG$281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Serious</c:v>
                      </c:pt>
                      <c:pt idx="2">
                        <c:v>Observed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In'!$AH$281:$AP$281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0.95924274214769645</c:v>
                      </c:pt>
                      <c:pt idx="1">
                        <c:v>0.99302285212979247</c:v>
                      </c:pt>
                      <c:pt idx="2">
                        <c:v>0.92468684321541328</c:v>
                      </c:pt>
                      <c:pt idx="3">
                        <c:v>0.84048149322736898</c:v>
                      </c:pt>
                      <c:pt idx="4">
                        <c:v>0.84318228425845365</c:v>
                      </c:pt>
                      <c:pt idx="5">
                        <c:v>0.98302429753339005</c:v>
                      </c:pt>
                      <c:pt idx="6">
                        <c:v>1.20851445715543</c:v>
                      </c:pt>
                      <c:pt idx="7">
                        <c:v>1.5164598762752235</c:v>
                      </c:pt>
                      <c:pt idx="8">
                        <c:v>1.7702520811595466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70-49FD-958D-F30F3C2859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In'!$AE$282:$AG$282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Serious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In'!$AH$282:$AP$282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70-49FD-958D-F30F3C2859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In'!$AE$283:$AG$283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Slight</c:v>
                      </c:pt>
                      <c:pt idx="2">
                        <c:v>Observed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In'!$AH$283:$AP$283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1.0087456866814679</c:v>
                      </c:pt>
                      <c:pt idx="1">
                        <c:v>1.0017314722436264</c:v>
                      </c:pt>
                      <c:pt idx="2">
                        <c:v>1.0167990808244558</c:v>
                      </c:pt>
                      <c:pt idx="3">
                        <c:v>1.0330178926619231</c:v>
                      </c:pt>
                      <c:pt idx="4">
                        <c:v>1.0320339629827746</c:v>
                      </c:pt>
                      <c:pt idx="5">
                        <c:v>1.0049351228596111</c:v>
                      </c:pt>
                      <c:pt idx="6">
                        <c:v>0.95630038234416004</c:v>
                      </c:pt>
                      <c:pt idx="7">
                        <c:v>0.8922449523236744</c:v>
                      </c:pt>
                      <c:pt idx="8">
                        <c:v>0.82951644343446751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70-49FD-958D-F30F3C28591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In'!$AE$284:$AG$284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Slight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In'!$AH$284:$AP$284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70-49FD-958D-F30F3C28591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In'!$AE$286:$AG$286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Fatal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In'!$AH$286:$AP$286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70-49FD-958D-F30F3C28591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In'!$AE$288:$AG$288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Serious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In'!$AH$288:$AP$288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70-49FD-958D-F30F3C28591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In'!$AE$290:$AG$290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Slight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In'!$AH$290:$AP$290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70-49FD-958D-F30F3C28591B}"/>
                  </c:ext>
                </c:extLst>
              </c15:ser>
            </c15:filteredBarSeries>
          </c:ext>
        </c:extLst>
      </c:barChart>
      <c:catAx>
        <c:axId val="712390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2392"/>
        <c:crosses val="autoZero"/>
        <c:auto val="1"/>
        <c:lblAlgn val="ctr"/>
        <c:lblOffset val="100"/>
        <c:noMultiLvlLbl val="0"/>
      </c:catAx>
      <c:valAx>
        <c:axId val="712382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 vs Expected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59488647143992"/>
          <c:y val="0.13505807900045555"/>
          <c:w val="0.25159764608213853"/>
          <c:h val="0.1506559109841509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94922346631666E-2"/>
          <c:y val="4.8445638449170915E-2"/>
          <c:w val="0.88454946443644245"/>
          <c:h val="0.82614461577363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In'!$AE$279:$AG$279</c:f>
              <c:strCache>
                <c:ptCount val="3"/>
                <c:pt idx="0">
                  <c:v>Female</c:v>
                </c:pt>
                <c:pt idx="1">
                  <c:v>Fatal</c:v>
                </c:pt>
                <c:pt idx="2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In'!$AH$279:$AP$279</c:f>
              <c:numCache>
                <c:formatCode>0%</c:formatCode>
                <c:ptCount val="9"/>
                <c:pt idx="0">
                  <c:v>0.89360103718964234</c:v>
                </c:pt>
                <c:pt idx="1">
                  <c:v>0.95446675442349038</c:v>
                </c:pt>
                <c:pt idx="2">
                  <c:v>0.72896057309648399</c:v>
                </c:pt>
                <c:pt idx="3">
                  <c:v>0.7248252406096749</c:v>
                </c:pt>
                <c:pt idx="4">
                  <c:v>0.77902419177548132</c:v>
                </c:pt>
                <c:pt idx="5">
                  <c:v>0.80499371585767621</c:v>
                </c:pt>
                <c:pt idx="6">
                  <c:v>1.4226894893147644</c:v>
                </c:pt>
                <c:pt idx="7">
                  <c:v>1.9906822750072413</c:v>
                </c:pt>
                <c:pt idx="8">
                  <c:v>3.6173989120566747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B44-B6C2-978A988C0149}"/>
            </c:ext>
          </c:extLst>
        </c:ser>
        <c:ser>
          <c:idx val="2"/>
          <c:order val="2"/>
          <c:tx>
            <c:strRef>
              <c:f>'All In'!$AE$281:$AG$281</c:f>
              <c:strCache>
                <c:ptCount val="3"/>
                <c:pt idx="0">
                  <c:v>Female</c:v>
                </c:pt>
                <c:pt idx="1">
                  <c:v>Serious</c:v>
                </c:pt>
                <c:pt idx="2">
                  <c:v>Observed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In'!$AH$281:$AP$281</c:f>
              <c:numCache>
                <c:formatCode>0%</c:formatCode>
                <c:ptCount val="9"/>
                <c:pt idx="0">
                  <c:v>0.95924274214769645</c:v>
                </c:pt>
                <c:pt idx="1">
                  <c:v>0.99302285212979247</c:v>
                </c:pt>
                <c:pt idx="2">
                  <c:v>0.92468684321541328</c:v>
                </c:pt>
                <c:pt idx="3">
                  <c:v>0.84048149322736898</c:v>
                </c:pt>
                <c:pt idx="4">
                  <c:v>0.84318228425845365</c:v>
                </c:pt>
                <c:pt idx="5">
                  <c:v>0.98302429753339005</c:v>
                </c:pt>
                <c:pt idx="6">
                  <c:v>1.20851445715543</c:v>
                </c:pt>
                <c:pt idx="7">
                  <c:v>1.5164598762752235</c:v>
                </c:pt>
                <c:pt idx="8">
                  <c:v>1.7702520811595466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B44-B6C2-978A988C0149}"/>
            </c:ext>
          </c:extLst>
        </c:ser>
        <c:ser>
          <c:idx val="4"/>
          <c:order val="4"/>
          <c:tx>
            <c:strRef>
              <c:f>'All In'!$AE$283:$AG$283</c:f>
              <c:strCache>
                <c:ptCount val="3"/>
                <c:pt idx="0">
                  <c:v>Female</c:v>
                </c:pt>
                <c:pt idx="1">
                  <c:v>Slight</c:v>
                </c:pt>
                <c:pt idx="2">
                  <c:v>Observed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In'!$AH$283:$AP$283</c:f>
              <c:numCache>
                <c:formatCode>0%</c:formatCode>
                <c:ptCount val="9"/>
                <c:pt idx="0">
                  <c:v>1.0087456866814679</c:v>
                </c:pt>
                <c:pt idx="1">
                  <c:v>1.0017314722436264</c:v>
                </c:pt>
                <c:pt idx="2">
                  <c:v>1.0167990808244558</c:v>
                </c:pt>
                <c:pt idx="3">
                  <c:v>1.0330178926619231</c:v>
                </c:pt>
                <c:pt idx="4">
                  <c:v>1.0320339629827746</c:v>
                </c:pt>
                <c:pt idx="5">
                  <c:v>1.0049351228596111</c:v>
                </c:pt>
                <c:pt idx="6">
                  <c:v>0.95630038234416004</c:v>
                </c:pt>
                <c:pt idx="7">
                  <c:v>0.8922449523236744</c:v>
                </c:pt>
                <c:pt idx="8">
                  <c:v>0.82951644343446751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B44-B6C2-978A988C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90592"/>
        <c:axId val="712382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In'!$AE$280:$AG$280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Fatal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rgbClr val="FF33CC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In'!$AH$280:$AP$280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C98-4B44-B6C2-978A988C01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In'!$AE$282:$AG$282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Serious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In'!$AH$282:$AP$282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98-4B44-B6C2-978A988C01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In'!$AE$284:$AG$284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Slight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In'!$AH$284:$AP$284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98-4B44-B6C2-978A988C014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In'!$AE$285:$AG$285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Fatal</c:v>
                      </c:pt>
                      <c:pt idx="2">
                        <c:v>Observed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In'!$AH$285:$AP$285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0.66609992465166623</c:v>
                      </c:pt>
                      <c:pt idx="1">
                        <c:v>0.81720002710800543</c:v>
                      </c:pt>
                      <c:pt idx="2">
                        <c:v>0.70331483276879969</c:v>
                      </c:pt>
                      <c:pt idx="3">
                        <c:v>0.64364856496771505</c:v>
                      </c:pt>
                      <c:pt idx="4">
                        <c:v>0.68170076527906531</c:v>
                      </c:pt>
                      <c:pt idx="5">
                        <c:v>0.98847132596974063</c:v>
                      </c:pt>
                      <c:pt idx="6">
                        <c:v>1.5546914883694793</c:v>
                      </c:pt>
                      <c:pt idx="7">
                        <c:v>2.7068213055956374</c:v>
                      </c:pt>
                      <c:pt idx="8">
                        <c:v>4.9983603381616346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98-4B44-B6C2-978A988C014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In'!$AE$286:$AG$286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Fatal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In'!$AH$286:$AP$286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98-4B44-B6C2-978A988C014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In'!$AE$287:$AG$287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Serious</c:v>
                      </c:pt>
                      <c:pt idx="2">
                        <c:v>Observed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In'!$AH$287:$AP$287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1.0117733460001772</c:v>
                      </c:pt>
                      <c:pt idx="1">
                        <c:v>0.98086470127278247</c:v>
                      </c:pt>
                      <c:pt idx="2">
                        <c:v>0.90022397316436464</c:v>
                      </c:pt>
                      <c:pt idx="3">
                        <c:v>0.87566629616067626</c:v>
                      </c:pt>
                      <c:pt idx="4">
                        <c:v>0.88807661230733137</c:v>
                      </c:pt>
                      <c:pt idx="5">
                        <c:v>1.0340952096118512</c:v>
                      </c:pt>
                      <c:pt idx="6">
                        <c:v>1.2201171039995917</c:v>
                      </c:pt>
                      <c:pt idx="7">
                        <c:v>1.3585172534742664</c:v>
                      </c:pt>
                      <c:pt idx="8">
                        <c:v>1.4985652378186705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98-4B44-B6C2-978A988C014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In'!$AE$288:$AG$288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Serious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In'!$AH$288:$AP$288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98-4B44-B6C2-978A988C014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In'!$AE$289:$AG$289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Slight</c:v>
                      </c:pt>
                      <c:pt idx="2">
                        <c:v>Observed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In'!$AH$289:$AP$289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1.000959971997835</c:v>
                      </c:pt>
                      <c:pt idx="1">
                        <c:v>1.0058476158666307</c:v>
                      </c:pt>
                      <c:pt idx="2">
                        <c:v>1.0237876782992421</c:v>
                      </c:pt>
                      <c:pt idx="3">
                        <c:v>1.0295061139556529</c:v>
                      </c:pt>
                      <c:pt idx="4">
                        <c:v>1.0265356187760704</c:v>
                      </c:pt>
                      <c:pt idx="5">
                        <c:v>0.99302425348090828</c:v>
                      </c:pt>
                      <c:pt idx="6">
                        <c:v>0.94854105506863906</c:v>
                      </c:pt>
                      <c:pt idx="7">
                        <c:v>0.90798286711107989</c:v>
                      </c:pt>
                      <c:pt idx="8">
                        <c:v>0.855447520406589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98-4B44-B6C2-978A988C014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In'!$AE$290:$AG$290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Slight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In'!$AH$290:$AP$290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98-4B44-B6C2-978A988C0149}"/>
                  </c:ext>
                </c:extLst>
              </c15:ser>
            </c15:filteredBarSeries>
          </c:ext>
        </c:extLst>
      </c:barChart>
      <c:catAx>
        <c:axId val="712390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2392"/>
        <c:crosses val="autoZero"/>
        <c:auto val="1"/>
        <c:lblAlgn val="ctr"/>
        <c:lblOffset val="100"/>
        <c:noMultiLvlLbl val="0"/>
      </c:catAx>
      <c:valAx>
        <c:axId val="712382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 vs Expected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59488647143992"/>
          <c:y val="0.13505807900045555"/>
          <c:w val="0.25159764608213853"/>
          <c:h val="0.1337545044078402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</a:t>
            </a:r>
            <a:r>
              <a:rPr lang="en-US" b="1" baseline="0">
                <a:solidFill>
                  <a:srgbClr val="00B0F0"/>
                </a:solidFill>
              </a:rPr>
              <a:t> observed/expected of </a:t>
            </a:r>
          </a:p>
          <a:p>
            <a:pPr>
              <a:defRPr/>
            </a:pPr>
            <a:r>
              <a:rPr lang="en-US" b="1" baseline="0">
                <a:solidFill>
                  <a:srgbClr val="00B0F0"/>
                </a:solidFill>
              </a:rPr>
              <a:t>Severity by Light Conditions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9718779437157847"/>
          <c:y val="4.2240069426197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62263049017835"/>
          <c:y val="4.2532500676071387E-2"/>
          <c:w val="0.7928217183881201"/>
          <c:h val="0.80776419039909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In'!$J$937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In'!$K$936:$M$936</c:f>
              <c:strCache>
                <c:ptCount val="3"/>
                <c:pt idx="0">
                  <c:v>Darkness no lights</c:v>
                </c:pt>
                <c:pt idx="1">
                  <c:v>Darkness lights lit</c:v>
                </c:pt>
                <c:pt idx="2">
                  <c:v>Daylight</c:v>
                </c:pt>
              </c:strCache>
            </c:strRef>
          </c:cat>
          <c:val>
            <c:numRef>
              <c:f>'All In'!$K$937:$M$937</c:f>
              <c:numCache>
                <c:formatCode>0.0%</c:formatCode>
                <c:ptCount val="3"/>
                <c:pt idx="0">
                  <c:v>0.89698183242170404</c:v>
                </c:pt>
                <c:pt idx="1">
                  <c:v>0.99194025933852925</c:v>
                </c:pt>
                <c:pt idx="2">
                  <c:v>1.005656786767001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9-4D6F-B65D-79B9A5B0C24B}"/>
            </c:ext>
          </c:extLst>
        </c:ser>
        <c:ser>
          <c:idx val="1"/>
          <c:order val="1"/>
          <c:tx>
            <c:strRef>
              <c:f>'All In'!$J$938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In'!$K$936:$M$936</c:f>
              <c:strCache>
                <c:ptCount val="3"/>
                <c:pt idx="0">
                  <c:v>Darkness no lights</c:v>
                </c:pt>
                <c:pt idx="1">
                  <c:v>Darkness lights lit</c:v>
                </c:pt>
                <c:pt idx="2">
                  <c:v>Daylight</c:v>
                </c:pt>
              </c:strCache>
            </c:strRef>
          </c:cat>
          <c:val>
            <c:numRef>
              <c:f>'All In'!$K$938:$M$938</c:f>
              <c:numCache>
                <c:formatCode>0.0%</c:formatCode>
                <c:ptCount val="3"/>
                <c:pt idx="0">
                  <c:v>1.3527735339488505</c:v>
                </c:pt>
                <c:pt idx="1">
                  <c:v>1.042851714763865</c:v>
                </c:pt>
                <c:pt idx="2">
                  <c:v>0.97735006910781108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9-4D6F-B65D-79B9A5B0C24B}"/>
            </c:ext>
          </c:extLst>
        </c:ser>
        <c:ser>
          <c:idx val="2"/>
          <c:order val="2"/>
          <c:tx>
            <c:strRef>
              <c:f>'All In'!$J$939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In'!$K$936:$M$936</c:f>
              <c:strCache>
                <c:ptCount val="3"/>
                <c:pt idx="0">
                  <c:v>Darkness no lights</c:v>
                </c:pt>
                <c:pt idx="1">
                  <c:v>Darkness lights lit</c:v>
                </c:pt>
                <c:pt idx="2">
                  <c:v>Daylight</c:v>
                </c:pt>
              </c:strCache>
            </c:strRef>
          </c:cat>
          <c:val>
            <c:numRef>
              <c:f>'All In'!$K$939:$M$939</c:f>
              <c:numCache>
                <c:formatCode>0.0%</c:formatCode>
                <c:ptCount val="3"/>
                <c:pt idx="0">
                  <c:v>4.1157298565621669</c:v>
                </c:pt>
                <c:pt idx="1">
                  <c:v>0.92748010115834101</c:v>
                </c:pt>
                <c:pt idx="2">
                  <c:v>0.89690872204569105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9-4D6F-B65D-79B9A5B0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259696"/>
        <c:axId val="783254776"/>
      </c:barChart>
      <c:catAx>
        <c:axId val="78325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Light Conditions</a:t>
                </a:r>
              </a:p>
            </c:rich>
          </c:tx>
          <c:layout>
            <c:manualLayout>
              <c:xMode val="edge"/>
              <c:yMode val="edge"/>
              <c:x val="0.50284338012603613"/>
              <c:y val="0.92892257633210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54776"/>
        <c:crosses val="autoZero"/>
        <c:auto val="1"/>
        <c:lblAlgn val="ctr"/>
        <c:lblOffset val="100"/>
        <c:noMultiLvlLbl val="0"/>
      </c:catAx>
      <c:valAx>
        <c:axId val="7832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layout>
            <c:manualLayout>
              <c:xMode val="edge"/>
              <c:yMode val="edge"/>
              <c:x val="2.0550262598180141E-2"/>
              <c:y val="0.28997999545106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72341339853312"/>
          <c:y val="0.22708757663528045"/>
          <c:w val="0.15285508375428752"/>
          <c:h val="0.1263144375329241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B0F0"/>
                </a:solidFill>
              </a:rPr>
              <a:t>Gender</a:t>
            </a:r>
            <a:r>
              <a:rPr lang="en-US" sz="1600" b="1" baseline="0">
                <a:solidFill>
                  <a:srgbClr val="00B0F0"/>
                </a:solidFill>
              </a:rPr>
              <a:t> Frequency</a:t>
            </a:r>
            <a:endParaRPr lang="en-US" sz="1600" b="1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5870516185476"/>
          <c:y val="0.12844227055537874"/>
          <c:w val="0.79108573928258963"/>
          <c:h val="0.744193335127661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In'!$D$163:$E$163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'All In'!$D$179:$E$179</c:f>
              <c:numCache>
                <c:formatCode>###0</c:formatCode>
                <c:ptCount val="2"/>
                <c:pt idx="0">
                  <c:v>167717</c:v>
                </c:pt>
                <c:pt idx="1">
                  <c:v>660025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F-4D33-8700-FBF6A9C5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22656"/>
        <c:axId val="787823312"/>
      </c:barChart>
      <c:catAx>
        <c:axId val="78782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23312"/>
        <c:crosses val="autoZero"/>
        <c:auto val="1"/>
        <c:lblAlgn val="ctr"/>
        <c:lblOffset val="100"/>
        <c:noMultiLvlLbl val="0"/>
      </c:catAx>
      <c:valAx>
        <c:axId val="78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</a:t>
            </a:r>
            <a:r>
              <a:rPr lang="en-US" b="1" baseline="0">
                <a:solidFill>
                  <a:srgbClr val="00B0F0"/>
                </a:solidFill>
              </a:rPr>
              <a:t> observed/expected of </a:t>
            </a:r>
          </a:p>
          <a:p>
            <a:pPr>
              <a:defRPr/>
            </a:pPr>
            <a:r>
              <a:rPr lang="en-US" b="1" baseline="0">
                <a:solidFill>
                  <a:srgbClr val="00B0F0"/>
                </a:solidFill>
              </a:rPr>
              <a:t>Severity by Light Conditions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43654668375179079"/>
          <c:y val="2.2653848121158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62263049017835"/>
          <c:y val="4.2532500676071387E-2"/>
          <c:w val="0.7928217183881201"/>
          <c:h val="0.80776419039909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In'!$J$937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In'!$K$936:$M$936</c:f>
              <c:strCache>
                <c:ptCount val="3"/>
                <c:pt idx="0">
                  <c:v>Darkness no lights</c:v>
                </c:pt>
                <c:pt idx="1">
                  <c:v>Darkness lights lit</c:v>
                </c:pt>
                <c:pt idx="2">
                  <c:v>Daylight</c:v>
                </c:pt>
              </c:strCache>
            </c:strRef>
          </c:cat>
          <c:val>
            <c:numRef>
              <c:f>'All In'!$K$937:$M$937</c:f>
              <c:numCache>
                <c:formatCode>0.0%</c:formatCode>
                <c:ptCount val="3"/>
                <c:pt idx="0">
                  <c:v>0.89698183242170404</c:v>
                </c:pt>
                <c:pt idx="1">
                  <c:v>0.99194025933852925</c:v>
                </c:pt>
                <c:pt idx="2">
                  <c:v>1.005656786767001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9-48B0-8411-76D445082B37}"/>
            </c:ext>
          </c:extLst>
        </c:ser>
        <c:ser>
          <c:idx val="1"/>
          <c:order val="1"/>
          <c:tx>
            <c:strRef>
              <c:f>'All In'!$J$938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In'!$K$936:$M$936</c:f>
              <c:strCache>
                <c:ptCount val="3"/>
                <c:pt idx="0">
                  <c:v>Darkness no lights</c:v>
                </c:pt>
                <c:pt idx="1">
                  <c:v>Darkness lights lit</c:v>
                </c:pt>
                <c:pt idx="2">
                  <c:v>Daylight</c:v>
                </c:pt>
              </c:strCache>
            </c:strRef>
          </c:cat>
          <c:val>
            <c:numRef>
              <c:f>'All In'!$K$938:$M$938</c:f>
              <c:numCache>
                <c:formatCode>0.0%</c:formatCode>
                <c:ptCount val="3"/>
                <c:pt idx="0">
                  <c:v>1.3527735339488505</c:v>
                </c:pt>
                <c:pt idx="1">
                  <c:v>1.042851714763865</c:v>
                </c:pt>
                <c:pt idx="2">
                  <c:v>0.97735006910781108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9-48B0-8411-76D445082B37}"/>
            </c:ext>
          </c:extLst>
        </c:ser>
        <c:ser>
          <c:idx val="2"/>
          <c:order val="2"/>
          <c:tx>
            <c:strRef>
              <c:f>'All In'!$J$939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In'!$K$936:$M$936</c:f>
              <c:strCache>
                <c:ptCount val="3"/>
                <c:pt idx="0">
                  <c:v>Darkness no lights</c:v>
                </c:pt>
                <c:pt idx="1">
                  <c:v>Darkness lights lit</c:v>
                </c:pt>
                <c:pt idx="2">
                  <c:v>Daylight</c:v>
                </c:pt>
              </c:strCache>
            </c:strRef>
          </c:cat>
          <c:val>
            <c:numRef>
              <c:f>'All In'!$K$939:$M$939</c:f>
              <c:numCache>
                <c:formatCode>0.0%</c:formatCode>
                <c:ptCount val="3"/>
                <c:pt idx="0">
                  <c:v>4.1157298565621669</c:v>
                </c:pt>
                <c:pt idx="1">
                  <c:v>0.92748010115834101</c:v>
                </c:pt>
                <c:pt idx="2">
                  <c:v>0.89690872204569105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9-48B0-8411-76D44508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259696"/>
        <c:axId val="783254776"/>
      </c:barChart>
      <c:catAx>
        <c:axId val="78325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Light Conditions</a:t>
                </a:r>
              </a:p>
            </c:rich>
          </c:tx>
          <c:layout>
            <c:manualLayout>
              <c:xMode val="edge"/>
              <c:yMode val="edge"/>
              <c:x val="0.50284338012603613"/>
              <c:y val="0.92892257633210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54776"/>
        <c:crosses val="autoZero"/>
        <c:auto val="1"/>
        <c:lblAlgn val="ctr"/>
        <c:lblOffset val="100"/>
        <c:noMultiLvlLbl val="0"/>
      </c:catAx>
      <c:valAx>
        <c:axId val="7832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layout>
            <c:manualLayout>
              <c:xMode val="edge"/>
              <c:yMode val="edge"/>
              <c:x val="2.0550262598180141E-2"/>
              <c:y val="0.28997999545106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72341339853312"/>
          <c:y val="0.22708757663528045"/>
          <c:w val="0.15285508375428752"/>
          <c:h val="0.1263144375329241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00B0F0"/>
                </a:solidFill>
                <a:effectLst/>
              </a:rPr>
              <a:t>Road Conditions Frequency</a:t>
            </a:r>
            <a:endParaRPr lang="en-US" sz="1400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45278911850993853"/>
          <c:y val="2.7284197068798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0046551266358"/>
          <c:y val="2.6492926305234765E-2"/>
          <c:w val="0.79336604989308246"/>
          <c:h val="0.79527063402453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In'!$I$719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In'!$H$720:$H$721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In'!$I$720:$I$721</c:f>
              <c:numCache>
                <c:formatCode>General</c:formatCode>
                <c:ptCount val="2"/>
                <c:pt idx="0">
                  <c:v>633834</c:v>
                </c:pt>
                <c:pt idx="1">
                  <c:v>184266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8-41E0-A0F6-ED10D7DA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28296"/>
        <c:axId val="702023048"/>
      </c:barChart>
      <c:catAx>
        <c:axId val="70202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Road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3048"/>
        <c:crosses val="autoZero"/>
        <c:auto val="1"/>
        <c:lblAlgn val="ctr"/>
        <c:lblOffset val="100"/>
        <c:noMultiLvlLbl val="0"/>
      </c:catAx>
      <c:valAx>
        <c:axId val="7020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 Oberved/Expected  of</a:t>
            </a:r>
          </a:p>
          <a:p>
            <a:pPr>
              <a:defRPr/>
            </a:pPr>
            <a:r>
              <a:rPr lang="en-US" b="1">
                <a:solidFill>
                  <a:srgbClr val="00B0F0"/>
                </a:solidFill>
              </a:rPr>
              <a:t>Severity</a:t>
            </a:r>
            <a:r>
              <a:rPr lang="en-US" b="1" baseline="0">
                <a:solidFill>
                  <a:srgbClr val="00B0F0"/>
                </a:solidFill>
              </a:rPr>
              <a:t> by Road Conditions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26689234711802762"/>
          <c:y val="3.7224199405853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492563429571"/>
          <c:y val="3.1415872620539693E-2"/>
          <c:w val="0.85334951881014875"/>
          <c:h val="0.8843328874355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In'!$S$745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In'!$Q$746:$R$747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In'!$S$746:$S$747</c:f>
              <c:numCache>
                <c:formatCode>0.0%</c:formatCode>
                <c:ptCount val="2"/>
                <c:pt idx="0">
                  <c:v>1.0011442873020302</c:v>
                </c:pt>
                <c:pt idx="1">
                  <c:v>0.99606390653840049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B-4123-A413-EBE8520BDD5D}"/>
            </c:ext>
          </c:extLst>
        </c:ser>
        <c:ser>
          <c:idx val="1"/>
          <c:order val="1"/>
          <c:tx>
            <c:strRef>
              <c:f>'All In'!$T$745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In'!$Q$746:$R$747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In'!$T$746:$T$747</c:f>
              <c:numCache>
                <c:formatCode>0.0%</c:formatCode>
                <c:ptCount val="2"/>
                <c:pt idx="0">
                  <c:v>0.99550699537760323</c:v>
                </c:pt>
                <c:pt idx="1">
                  <c:v>1.0154549352123141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B-4123-A413-EBE8520BDD5D}"/>
            </c:ext>
          </c:extLst>
        </c:ser>
        <c:ser>
          <c:idx val="2"/>
          <c:order val="2"/>
          <c:tx>
            <c:strRef>
              <c:f>'All In'!$U$745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In'!$Q$746:$R$747</c:f>
              <c:strCache>
                <c:ptCount val="2"/>
                <c:pt idx="0">
                  <c:v>Dry</c:v>
                </c:pt>
                <c:pt idx="1">
                  <c:v>Wet</c:v>
                </c:pt>
              </c:strCache>
            </c:strRef>
          </c:cat>
          <c:val>
            <c:numRef>
              <c:f>'All In'!$U$746:$U$747</c:f>
              <c:numCache>
                <c:formatCode>0.0%</c:formatCode>
                <c:ptCount val="2"/>
                <c:pt idx="0">
                  <c:v>0.97725123393721636</c:v>
                </c:pt>
                <c:pt idx="1">
                  <c:v>1.0782506886166652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B-4123-A413-EBE85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35184"/>
        <c:axId val="702042072"/>
      </c:barChart>
      <c:catAx>
        <c:axId val="70203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Road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2072"/>
        <c:crosses val="autoZero"/>
        <c:auto val="1"/>
        <c:lblAlgn val="ctr"/>
        <c:lblOffset val="100"/>
        <c:noMultiLvlLbl val="0"/>
      </c:catAx>
      <c:valAx>
        <c:axId val="702042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Oberved/Expected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406134498177534"/>
          <c:y val="0.2607596053728809"/>
          <c:w val="0.10487751880516127"/>
          <c:h val="0.1434735427015174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Chi-square observed/expected</a:t>
            </a:r>
          </a:p>
          <a:p>
            <a:pPr>
              <a:defRPr/>
            </a:pPr>
            <a:r>
              <a:rPr lang="en-US" b="1"/>
              <a:t>of Severity</a:t>
            </a:r>
            <a:r>
              <a:rPr lang="en-US" b="1" baseline="0"/>
              <a:t> by Speed Limit</a:t>
            </a:r>
            <a:endParaRPr lang="en-US" b="1"/>
          </a:p>
        </c:rich>
      </c:tx>
      <c:layout>
        <c:manualLayout>
          <c:xMode val="edge"/>
          <c:yMode val="edge"/>
          <c:x val="0.27499648879252458"/>
          <c:y val="5.834214275368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83835667527064"/>
          <c:y val="3.1504757086989514E-2"/>
          <c:w val="0.79957555811101444"/>
          <c:h val="0.81037641626294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In'!$K$787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21384399149301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C0-486A-81B7-82F5FC2B36B3}"/>
                </c:ext>
              </c:extLst>
            </c:dLbl>
            <c:dLbl>
              <c:idx val="1"/>
              <c:layout>
                <c:manualLayout>
                  <c:x val="-1.3391016631220892E-2"/>
                  <c:y val="-1.253382455298919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C0-486A-81B7-82F5FC2B3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In'!$J$788:$J$793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In'!$K$788:$K$793</c:f>
              <c:numCache>
                <c:formatCode>0%</c:formatCode>
                <c:ptCount val="6"/>
                <c:pt idx="0" formatCode="0.0%">
                  <c:v>1.0251962201529414</c:v>
                </c:pt>
                <c:pt idx="1">
                  <c:v>1.0248140498688185</c:v>
                </c:pt>
                <c:pt idx="2">
                  <c:v>0.94784879682197476</c:v>
                </c:pt>
                <c:pt idx="3" formatCode="0.0%">
                  <c:v>0.88924672619617429</c:v>
                </c:pt>
                <c:pt idx="4">
                  <c:v>0.81459462698633311</c:v>
                </c:pt>
                <c:pt idx="5">
                  <c:v>0.74124941210165218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0-486A-81B7-82F5FC2B36B3}"/>
            </c:ext>
          </c:extLst>
        </c:ser>
        <c:ser>
          <c:idx val="1"/>
          <c:order val="1"/>
          <c:tx>
            <c:strRef>
              <c:f>'All In'!$L$790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In'!$J$788:$J$793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In'!$L$791:$L$796</c:f>
              <c:numCache>
                <c:formatCode>0%</c:formatCode>
                <c:ptCount val="6"/>
                <c:pt idx="0" formatCode="0.0%">
                  <c:v>0.9102104720212072</c:v>
                </c:pt>
                <c:pt idx="1">
                  <c:v>0.90029367679855887</c:v>
                </c:pt>
                <c:pt idx="2">
                  <c:v>1.2236925431419907</c:v>
                </c:pt>
                <c:pt idx="3" formatCode="0.0%">
                  <c:v>1.4195562375436594</c:v>
                </c:pt>
                <c:pt idx="4">
                  <c:v>1.7587759235525162</c:v>
                </c:pt>
                <c:pt idx="5">
                  <c:v>1.9060281235461589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0-486A-81B7-82F5FC2B36B3}"/>
            </c:ext>
          </c:extLst>
        </c:ser>
        <c:ser>
          <c:idx val="2"/>
          <c:order val="2"/>
          <c:tx>
            <c:strRef>
              <c:f>'All In'!$M$790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C0-486A-81B7-82F5FC2B36B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C0-486A-81B7-82F5FC2B36B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C0-486A-81B7-82F5FC2B36B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C0-486A-81B7-82F5FC2B36B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C0-486A-81B7-82F5FC2B36B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C0-486A-81B7-82F5FC2B3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In'!$J$788:$J$793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In'!$M$791:$M$796</c:f>
              <c:numCache>
                <c:formatCode>0%</c:formatCode>
                <c:ptCount val="6"/>
                <c:pt idx="0" formatCode="0.0%">
                  <c:v>0.31070013507549804</c:v>
                </c:pt>
                <c:pt idx="1">
                  <c:v>0.55504168718974745</c:v>
                </c:pt>
                <c:pt idx="2">
                  <c:v>1.6419034750632095</c:v>
                </c:pt>
                <c:pt idx="3" formatCode="0.0%">
                  <c:v>3.5140819358947142</c:v>
                </c:pt>
                <c:pt idx="4">
                  <c:v>4.0386470074175458</c:v>
                </c:pt>
                <c:pt idx="5">
                  <c:v>8.4117118428533377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C0-486A-81B7-82F5FC2B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215744"/>
        <c:axId val="783220008"/>
      </c:barChart>
      <c:catAx>
        <c:axId val="7832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Limit</a:t>
                </a:r>
              </a:p>
            </c:rich>
          </c:tx>
          <c:layout>
            <c:manualLayout>
              <c:xMode val="edge"/>
              <c:yMode val="edge"/>
              <c:x val="0.45244845503444753"/>
              <c:y val="0.9283588752477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20008"/>
        <c:crosses val="autoZero"/>
        <c:auto val="1"/>
        <c:lblAlgn val="ctr"/>
        <c:lblOffset val="100"/>
        <c:noMultiLvlLbl val="0"/>
      </c:catAx>
      <c:valAx>
        <c:axId val="7832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31770600542411"/>
          <c:y val="0.21795748995293715"/>
          <c:w val="0.12747155921944894"/>
          <c:h val="0.1196875952552353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Frequency of</a:t>
            </a:r>
            <a:r>
              <a:rPr lang="en-US" b="1" baseline="0">
                <a:solidFill>
                  <a:srgbClr val="00B0F0"/>
                </a:solidFill>
              </a:rPr>
              <a:t> Speed Limit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44644502275538606"/>
          <c:y val="4.0488197265822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1762616806"/>
          <c:y val="3.2754978617750945E-2"/>
          <c:w val="0.82358096644602097"/>
          <c:h val="0.81258699390508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In'!$I$667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In'!$H$668:$H$673</c:f>
              <c:strCach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strCache>
            </c:strRef>
          </c:cat>
          <c:val>
            <c:numRef>
              <c:f>'All In'!$I$668:$I$673</c:f>
              <c:numCache>
                <c:formatCode>General</c:formatCode>
                <c:ptCount val="6"/>
                <c:pt idx="0">
                  <c:v>11084</c:v>
                </c:pt>
                <c:pt idx="1">
                  <c:v>686714</c:v>
                </c:pt>
                <c:pt idx="2">
                  <c:v>53335</c:v>
                </c:pt>
                <c:pt idx="3">
                  <c:v>6685</c:v>
                </c:pt>
                <c:pt idx="4">
                  <c:v>58563</c:v>
                </c:pt>
                <c:pt idx="5">
                  <c:v>11361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B-452C-BA94-C7F7F256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32232"/>
        <c:axId val="702040760"/>
      </c:barChart>
      <c:catAx>
        <c:axId val="70203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Speed Limit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0760"/>
        <c:crosses val="autoZero"/>
        <c:auto val="1"/>
        <c:lblAlgn val="ctr"/>
        <c:lblOffset val="100"/>
        <c:noMultiLvlLbl val="0"/>
      </c:catAx>
      <c:valAx>
        <c:axId val="702040760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3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 Observed/Expected</a:t>
            </a:r>
            <a:r>
              <a:rPr lang="en-US" b="1" baseline="0">
                <a:solidFill>
                  <a:srgbClr val="00B0F0"/>
                </a:solidFill>
              </a:rPr>
              <a:t> </a:t>
            </a:r>
          </a:p>
          <a:p>
            <a:pPr>
              <a:defRPr/>
            </a:pPr>
            <a:r>
              <a:rPr lang="en-US" b="1" baseline="0">
                <a:solidFill>
                  <a:srgbClr val="00B0F0"/>
                </a:solidFill>
              </a:rPr>
              <a:t>Severity by Gender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4528087650087425"/>
          <c:y val="6.795981878622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3.89081013873947E-2"/>
          <c:w val="0.85219685039370074"/>
          <c:h val="0.86377255400490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In'!$I$163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In'!$H$164:$H$166</c:f>
              <c:strCache>
                <c:ptCount val="3"/>
                <c:pt idx="0">
                  <c:v>Slight</c:v>
                </c:pt>
                <c:pt idx="1">
                  <c:v>Serious</c:v>
                </c:pt>
                <c:pt idx="2">
                  <c:v>Fatal</c:v>
                </c:pt>
              </c:strCache>
            </c:strRef>
          </c:cat>
          <c:val>
            <c:numRef>
              <c:f>'All In'!$I$164:$I$166</c:f>
              <c:numCache>
                <c:formatCode>0.0%</c:formatCode>
                <c:ptCount val="3"/>
                <c:pt idx="0">
                  <c:v>1.0115825198879427</c:v>
                </c:pt>
                <c:pt idx="1">
                  <c:v>0.94930151936579943</c:v>
                </c:pt>
                <c:pt idx="2">
                  <c:v>0.87853619831063878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4-4A01-855D-D3B30FC7E3A7}"/>
            </c:ext>
          </c:extLst>
        </c:ser>
        <c:ser>
          <c:idx val="1"/>
          <c:order val="1"/>
          <c:tx>
            <c:strRef>
              <c:f>'All In'!$J$163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In'!$H$164:$H$166</c:f>
              <c:strCache>
                <c:ptCount val="3"/>
                <c:pt idx="0">
                  <c:v>Slight</c:v>
                </c:pt>
                <c:pt idx="1">
                  <c:v>Serious</c:v>
                </c:pt>
                <c:pt idx="2">
                  <c:v>Fatal</c:v>
                </c:pt>
              </c:strCache>
            </c:strRef>
          </c:cat>
          <c:val>
            <c:numRef>
              <c:f>'All In'!$J$164:$J$166</c:f>
              <c:numCache>
                <c:formatCode>0.0%</c:formatCode>
                <c:ptCount val="3"/>
                <c:pt idx="0">
                  <c:v>0.99705680013931886</c:v>
                </c:pt>
                <c:pt idx="1">
                  <c:v>1.0128828409174293</c:v>
                </c:pt>
                <c:pt idx="2">
                  <c:v>1.0308648072844735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4-4A01-855D-D3B30FC7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55016"/>
        <c:axId val="701850752"/>
      </c:barChart>
      <c:catAx>
        <c:axId val="70185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752"/>
        <c:crosses val="autoZero"/>
        <c:auto val="1"/>
        <c:lblAlgn val="ctr"/>
        <c:lblOffset val="100"/>
        <c:noMultiLvlLbl val="0"/>
      </c:catAx>
      <c:valAx>
        <c:axId val="70185075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05714787700954"/>
          <c:y val="0.1714651122535206"/>
          <c:w val="0.12727798221725636"/>
          <c:h val="0.1104208622916767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Chi-square Observed/Expected of </a:t>
            </a:r>
            <a:r>
              <a:rPr lang="en-US" sz="1800" b="1" i="0" u="sng" baseline="0">
                <a:solidFill>
                  <a:srgbClr val="00B0F0"/>
                </a:solidFill>
                <a:effectLst/>
              </a:rPr>
              <a:t>Slight</a:t>
            </a:r>
            <a:r>
              <a:rPr lang="en-US" sz="1800" b="1" i="0" baseline="0">
                <a:solidFill>
                  <a:srgbClr val="00B0F0"/>
                </a:solidFill>
                <a:effectLst/>
              </a:rPr>
              <a:t> Severity</a:t>
            </a:r>
            <a:endParaRPr lang="en-US">
              <a:solidFill>
                <a:srgbClr val="00B0F0"/>
              </a:solidFill>
              <a:effectLst/>
            </a:endParaRPr>
          </a:p>
          <a:p>
            <a:pPr>
              <a:defRPr sz="1800" b="1">
                <a:solidFill>
                  <a:srgbClr val="00B0F0"/>
                </a:solidFill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by Age Group and Gender</a:t>
            </a:r>
            <a:endParaRPr lang="en-US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1925635027739345"/>
          <c:y val="5.1462599934056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7188330143"/>
          <c:y val="4.138271240532311E-2"/>
          <c:w val="0.84586615793591902"/>
          <c:h val="0.8421791563887203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'All In'!$AE$298:$AF$298</c:f>
              <c:strCache>
                <c:ptCount val="2"/>
                <c:pt idx="0">
                  <c:v>Slight</c:v>
                </c:pt>
                <c:pt idx="1">
                  <c:v>Female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In'!$AG$298:$AO$298</c:f>
              <c:numCache>
                <c:formatCode>0%</c:formatCode>
                <c:ptCount val="9"/>
                <c:pt idx="0">
                  <c:v>1.0087456866814679</c:v>
                </c:pt>
                <c:pt idx="1">
                  <c:v>1.0017314722436264</c:v>
                </c:pt>
                <c:pt idx="2">
                  <c:v>1.0167990808244558</c:v>
                </c:pt>
                <c:pt idx="3">
                  <c:v>1.0330178926619231</c:v>
                </c:pt>
                <c:pt idx="4">
                  <c:v>1.0320339629827746</c:v>
                </c:pt>
                <c:pt idx="5">
                  <c:v>1.0049351228596111</c:v>
                </c:pt>
                <c:pt idx="6">
                  <c:v>0.95630038234416004</c:v>
                </c:pt>
                <c:pt idx="7">
                  <c:v>0.8922449523236744</c:v>
                </c:pt>
                <c:pt idx="8">
                  <c:v>0.82951644343446751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48FE-4548-88FF-FA836D86DCDD}"/>
            </c:ext>
          </c:extLst>
        </c:ser>
        <c:ser>
          <c:idx val="5"/>
          <c:order val="5"/>
          <c:tx>
            <c:strRef>
              <c:f>'All In'!$AE$299:$AF$299</c:f>
              <c:strCache>
                <c:ptCount val="2"/>
                <c:pt idx="0">
                  <c:v>Slight</c:v>
                </c:pt>
                <c:pt idx="1">
                  <c:v>Male</c:v>
                </c:pt>
              </c:strCache>
              <c:extLst xmlns:c15="http://schemas.microsoft.com/office/drawing/2012/chart"/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035113087101706E-2"/>
                  <c:y val="-9.94457498960482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FE-4548-88FF-FA836D86DCDD}"/>
                </c:ext>
              </c:extLst>
            </c:dLbl>
            <c:dLbl>
              <c:idx val="1"/>
              <c:layout>
                <c:manualLayout>
                  <c:x val="1.6031211632979259E-2"/>
                  <c:y val="-2.712188146413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FE-4548-88FF-FA836D86DCDD}"/>
                </c:ext>
              </c:extLst>
            </c:dLbl>
            <c:dLbl>
              <c:idx val="2"/>
              <c:layout>
                <c:manualLayout>
                  <c:x val="1.20234087247344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FE-4548-88FF-FA836D86DCDD}"/>
                </c:ext>
              </c:extLst>
            </c:dLbl>
            <c:dLbl>
              <c:idx val="3"/>
              <c:layout>
                <c:manualLayout>
                  <c:x val="1.4027310178856884E-2"/>
                  <c:y val="-9.94457498960482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FE-4548-88FF-FA836D86DCDD}"/>
                </c:ext>
              </c:extLst>
            </c:dLbl>
            <c:dLbl>
              <c:idx val="4"/>
              <c:layout>
                <c:manualLayout>
                  <c:x val="1.6031211632979221E-2"/>
                  <c:y val="-9.94457498960482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FE-4548-88FF-FA836D86DCDD}"/>
                </c:ext>
              </c:extLst>
            </c:dLbl>
            <c:dLbl>
              <c:idx val="5"/>
              <c:layout>
                <c:manualLayout>
                  <c:x val="8.01560581648957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FE-4548-88FF-FA836D86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In'!$AG$299:$AO$299</c:f>
              <c:numCache>
                <c:formatCode>0%</c:formatCode>
                <c:ptCount val="9"/>
                <c:pt idx="0">
                  <c:v>1.000959971997835</c:v>
                </c:pt>
                <c:pt idx="1">
                  <c:v>1.0058476158666307</c:v>
                </c:pt>
                <c:pt idx="2">
                  <c:v>1.0237876782992421</c:v>
                </c:pt>
                <c:pt idx="3">
                  <c:v>1.0295061139556529</c:v>
                </c:pt>
                <c:pt idx="4">
                  <c:v>1.0265356187760704</c:v>
                </c:pt>
                <c:pt idx="5">
                  <c:v>0.99302425348090828</c:v>
                </c:pt>
                <c:pt idx="6">
                  <c:v>0.94854105506863906</c:v>
                </c:pt>
                <c:pt idx="7">
                  <c:v>0.90798286711107989</c:v>
                </c:pt>
                <c:pt idx="8">
                  <c:v>0.855447520406589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8FE-4548-88FF-FA836D86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67552"/>
        <c:axId val="737969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In'!$AE$294:$AF$294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rgbClr val="FF33CC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In'!$AG$294:$AO$294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0.89360103718964234</c:v>
                      </c:pt>
                      <c:pt idx="1">
                        <c:v>0.95446675442349038</c:v>
                      </c:pt>
                      <c:pt idx="2">
                        <c:v>0.72896057309648399</c:v>
                      </c:pt>
                      <c:pt idx="3">
                        <c:v>0.7248252406096749</c:v>
                      </c:pt>
                      <c:pt idx="4">
                        <c:v>0.77902419177548132</c:v>
                      </c:pt>
                      <c:pt idx="5">
                        <c:v>0.80499371585767621</c:v>
                      </c:pt>
                      <c:pt idx="6">
                        <c:v>1.4226894893147644</c:v>
                      </c:pt>
                      <c:pt idx="7">
                        <c:v>1.9906822750072413</c:v>
                      </c:pt>
                      <c:pt idx="8">
                        <c:v>3.6173989120566747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8FE-4548-88FF-FA836D86DCD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In'!$AE$295:$AF$295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In'!$AG$295:$AO$295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0.66609992465166623</c:v>
                      </c:pt>
                      <c:pt idx="1">
                        <c:v>0.81720002710800543</c:v>
                      </c:pt>
                      <c:pt idx="2">
                        <c:v>0.70331483276879969</c:v>
                      </c:pt>
                      <c:pt idx="3">
                        <c:v>0.64364856496771505</c:v>
                      </c:pt>
                      <c:pt idx="4">
                        <c:v>0.68170076527906531</c:v>
                      </c:pt>
                      <c:pt idx="5">
                        <c:v>0.98847132596974063</c:v>
                      </c:pt>
                      <c:pt idx="6">
                        <c:v>1.5546914883694793</c:v>
                      </c:pt>
                      <c:pt idx="7">
                        <c:v>2.7068213055956374</c:v>
                      </c:pt>
                      <c:pt idx="8">
                        <c:v>4.9983603381616346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FE-4548-88FF-FA836D86DCD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In'!$AE$296:$AF$296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rgbClr val="FFCCF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In'!$AG$296:$AO$296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0.95924274214769645</c:v>
                      </c:pt>
                      <c:pt idx="1">
                        <c:v>0.99302285212979247</c:v>
                      </c:pt>
                      <c:pt idx="2">
                        <c:v>0.92468684321541328</c:v>
                      </c:pt>
                      <c:pt idx="3">
                        <c:v>0.84048149322736898</c:v>
                      </c:pt>
                      <c:pt idx="4">
                        <c:v>0.84318228425845365</c:v>
                      </c:pt>
                      <c:pt idx="5">
                        <c:v>0.98302429753339005</c:v>
                      </c:pt>
                      <c:pt idx="6">
                        <c:v>1.20851445715543</c:v>
                      </c:pt>
                      <c:pt idx="7">
                        <c:v>1.5164598762752235</c:v>
                      </c:pt>
                      <c:pt idx="8">
                        <c:v>1.7702520811595466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FE-4548-88FF-FA836D86DCD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In'!$AE$297:$AF$297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In'!$AG$297:$AO$297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1.0117733460001772</c:v>
                      </c:pt>
                      <c:pt idx="1">
                        <c:v>0.98086470127278247</c:v>
                      </c:pt>
                      <c:pt idx="2">
                        <c:v>0.90022397316436464</c:v>
                      </c:pt>
                      <c:pt idx="3">
                        <c:v>0.87566629616067626</c:v>
                      </c:pt>
                      <c:pt idx="4">
                        <c:v>0.88807661230733137</c:v>
                      </c:pt>
                      <c:pt idx="5">
                        <c:v>1.0340952096118512</c:v>
                      </c:pt>
                      <c:pt idx="6">
                        <c:v>1.2201171039995917</c:v>
                      </c:pt>
                      <c:pt idx="7">
                        <c:v>1.3585172534742664</c:v>
                      </c:pt>
                      <c:pt idx="8">
                        <c:v>1.4985652378186705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FE-4548-88FF-FA836D86DCDD}"/>
                  </c:ext>
                </c:extLst>
              </c15:ser>
            </c15:filteredBarSeries>
          </c:ext>
        </c:extLst>
      </c:barChart>
      <c:catAx>
        <c:axId val="737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9192"/>
        <c:crosses val="autoZero"/>
        <c:auto val="1"/>
        <c:lblAlgn val="ctr"/>
        <c:lblOffset val="100"/>
        <c:noMultiLvlLbl val="0"/>
      </c:catAx>
      <c:valAx>
        <c:axId val="737969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Observed vs Expected (%)</a:t>
                </a:r>
              </a:p>
            </c:rich>
          </c:tx>
          <c:layout>
            <c:manualLayout>
              <c:xMode val="edge"/>
              <c:yMode val="edge"/>
              <c:x val="2.5624084015003309E-2"/>
              <c:y val="0.3338679373694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36316985764015"/>
          <c:y val="0.23034941249886431"/>
          <c:w val="0.22894302861105845"/>
          <c:h val="0.13033149094292021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Chi-square Observed/Expected of </a:t>
            </a:r>
            <a:r>
              <a:rPr lang="en-US" sz="1800" b="1" i="0" u="sng" baseline="0">
                <a:solidFill>
                  <a:srgbClr val="00B0F0"/>
                </a:solidFill>
                <a:effectLst/>
              </a:rPr>
              <a:t>Serious</a:t>
            </a:r>
            <a:r>
              <a:rPr lang="en-US" sz="1800" b="1" i="0" baseline="0">
                <a:solidFill>
                  <a:srgbClr val="00B0F0"/>
                </a:solidFill>
                <a:effectLst/>
              </a:rPr>
              <a:t> Severity</a:t>
            </a:r>
            <a:endParaRPr lang="en-US">
              <a:solidFill>
                <a:srgbClr val="00B0F0"/>
              </a:solidFill>
              <a:effectLst/>
            </a:endParaRPr>
          </a:p>
          <a:p>
            <a:pPr>
              <a:defRPr sz="1800" b="1">
                <a:solidFill>
                  <a:srgbClr val="00B0F0"/>
                </a:solidFill>
              </a:defRPr>
            </a:pPr>
            <a:r>
              <a:rPr lang="en-US" sz="1800" b="1" i="0" baseline="0">
                <a:solidFill>
                  <a:srgbClr val="00B0F0"/>
                </a:solidFill>
                <a:effectLst/>
              </a:rPr>
              <a:t>by Age Group and Gender</a:t>
            </a:r>
            <a:endParaRPr lang="en-US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16537386695395784"/>
          <c:y val="4.891303301244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7188330143"/>
          <c:y val="2.4884024117591552E-2"/>
          <c:w val="0.84586615793591902"/>
          <c:h val="0.8586777091155192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In'!$AE$296:$AF$296</c:f>
              <c:strCache>
                <c:ptCount val="2"/>
                <c:pt idx="0">
                  <c:v>Serious</c:v>
                </c:pt>
                <c:pt idx="1">
                  <c:v>Female</c:v>
                </c:pt>
              </c:strCache>
              <c:extLst xmlns:c15="http://schemas.microsoft.com/office/drawing/2012/chart"/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In'!$AG$296:$AO$296</c:f>
              <c:numCache>
                <c:formatCode>0%</c:formatCode>
                <c:ptCount val="9"/>
                <c:pt idx="0">
                  <c:v>0.95924274214769645</c:v>
                </c:pt>
                <c:pt idx="1">
                  <c:v>0.99302285212979247</c:v>
                </c:pt>
                <c:pt idx="2">
                  <c:v>0.92468684321541328</c:v>
                </c:pt>
                <c:pt idx="3">
                  <c:v>0.84048149322736898</c:v>
                </c:pt>
                <c:pt idx="4">
                  <c:v>0.84318228425845365</c:v>
                </c:pt>
                <c:pt idx="5">
                  <c:v>0.98302429753339005</c:v>
                </c:pt>
                <c:pt idx="6">
                  <c:v>1.20851445715543</c:v>
                </c:pt>
                <c:pt idx="7">
                  <c:v>1.5164598762752235</c:v>
                </c:pt>
                <c:pt idx="8">
                  <c:v>1.7702520811595466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2607-4E38-A4F0-8D9C64317F1C}"/>
            </c:ext>
          </c:extLst>
        </c:ser>
        <c:ser>
          <c:idx val="3"/>
          <c:order val="3"/>
          <c:tx>
            <c:strRef>
              <c:f>'All In'!$AE$297:$AF$297</c:f>
              <c:strCache>
                <c:ptCount val="2"/>
                <c:pt idx="0">
                  <c:v>Serious</c:v>
                </c:pt>
                <c:pt idx="1">
                  <c:v>Male</c:v>
                </c:pt>
              </c:strCache>
              <c:extLst xmlns:c15="http://schemas.microsoft.com/office/drawing/2012/chart"/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8982806162074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07-4E38-A4F0-8D9C64317F1C}"/>
                </c:ext>
              </c:extLst>
            </c:dLbl>
            <c:dLbl>
              <c:idx val="1"/>
              <c:layout>
                <c:manualLayout>
                  <c:x val="1.5918624492965921E-2"/>
                  <c:y val="-9.94457498960482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07-4E38-A4F0-8D9C64317F1C}"/>
                </c:ext>
              </c:extLst>
            </c:dLbl>
            <c:dLbl>
              <c:idx val="6"/>
              <c:layout>
                <c:manualLayout>
                  <c:x val="1.6054152152281072E-2"/>
                  <c:y val="-9.94457498960482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07-4E38-A4F0-8D9C64317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In'!$AG$297:$AO$297</c:f>
              <c:numCache>
                <c:formatCode>0%</c:formatCode>
                <c:ptCount val="9"/>
                <c:pt idx="0">
                  <c:v>1.0117733460001772</c:v>
                </c:pt>
                <c:pt idx="1">
                  <c:v>0.98086470127278247</c:v>
                </c:pt>
                <c:pt idx="2">
                  <c:v>0.90022397316436464</c:v>
                </c:pt>
                <c:pt idx="3">
                  <c:v>0.87566629616067626</c:v>
                </c:pt>
                <c:pt idx="4">
                  <c:v>0.88807661230733137</c:v>
                </c:pt>
                <c:pt idx="5">
                  <c:v>1.0340952096118512</c:v>
                </c:pt>
                <c:pt idx="6">
                  <c:v>1.2201171039995917</c:v>
                </c:pt>
                <c:pt idx="7">
                  <c:v>1.3585172534742664</c:v>
                </c:pt>
                <c:pt idx="8">
                  <c:v>1.4985652378186705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2607-4E38-A4F0-8D9C6431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67552"/>
        <c:axId val="737969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In'!$AE$294:$AF$294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rgbClr val="FF33CC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In'!$AG$294:$AO$294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0.89360103718964234</c:v>
                      </c:pt>
                      <c:pt idx="1">
                        <c:v>0.95446675442349038</c:v>
                      </c:pt>
                      <c:pt idx="2">
                        <c:v>0.72896057309648399</c:v>
                      </c:pt>
                      <c:pt idx="3">
                        <c:v>0.7248252406096749</c:v>
                      </c:pt>
                      <c:pt idx="4">
                        <c:v>0.77902419177548132</c:v>
                      </c:pt>
                      <c:pt idx="5">
                        <c:v>0.80499371585767621</c:v>
                      </c:pt>
                      <c:pt idx="6">
                        <c:v>1.4226894893147644</c:v>
                      </c:pt>
                      <c:pt idx="7">
                        <c:v>1.9906822750072413</c:v>
                      </c:pt>
                      <c:pt idx="8">
                        <c:v>3.6173989120566747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07-4E38-A4F0-8D9C64317F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In'!$AE$295:$AF$295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In'!$AG$295:$AO$295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0.66609992465166623</c:v>
                      </c:pt>
                      <c:pt idx="1">
                        <c:v>0.81720002710800543</c:v>
                      </c:pt>
                      <c:pt idx="2">
                        <c:v>0.70331483276879969</c:v>
                      </c:pt>
                      <c:pt idx="3">
                        <c:v>0.64364856496771505</c:v>
                      </c:pt>
                      <c:pt idx="4">
                        <c:v>0.68170076527906531</c:v>
                      </c:pt>
                      <c:pt idx="5">
                        <c:v>0.98847132596974063</c:v>
                      </c:pt>
                      <c:pt idx="6">
                        <c:v>1.5546914883694793</c:v>
                      </c:pt>
                      <c:pt idx="7">
                        <c:v>2.7068213055956374</c:v>
                      </c:pt>
                      <c:pt idx="8">
                        <c:v>4.9983603381616346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07-4E38-A4F0-8D9C64317F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In'!$AE$298:$AF$298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In'!$AG$298:$AO$298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1.0087456866814679</c:v>
                      </c:pt>
                      <c:pt idx="1">
                        <c:v>1.0017314722436264</c:v>
                      </c:pt>
                      <c:pt idx="2">
                        <c:v>1.0167990808244558</c:v>
                      </c:pt>
                      <c:pt idx="3">
                        <c:v>1.0330178926619231</c:v>
                      </c:pt>
                      <c:pt idx="4">
                        <c:v>1.0320339629827746</c:v>
                      </c:pt>
                      <c:pt idx="5">
                        <c:v>1.0049351228596111</c:v>
                      </c:pt>
                      <c:pt idx="6">
                        <c:v>0.95630038234416004</c:v>
                      </c:pt>
                      <c:pt idx="7">
                        <c:v>0.8922449523236744</c:v>
                      </c:pt>
                      <c:pt idx="8">
                        <c:v>0.82951644343446751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07-4E38-A4F0-8D9C64317F1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In'!$AE$299:$AF$299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In'!$AG$299:$AO$299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1.000959971997835</c:v>
                      </c:pt>
                      <c:pt idx="1">
                        <c:v>1.0058476158666307</c:v>
                      </c:pt>
                      <c:pt idx="2">
                        <c:v>1.0237876782992421</c:v>
                      </c:pt>
                      <c:pt idx="3">
                        <c:v>1.0295061139556529</c:v>
                      </c:pt>
                      <c:pt idx="4">
                        <c:v>1.0265356187760704</c:v>
                      </c:pt>
                      <c:pt idx="5">
                        <c:v>0.99302425348090828</c:v>
                      </c:pt>
                      <c:pt idx="6">
                        <c:v>0.94854105506863906</c:v>
                      </c:pt>
                      <c:pt idx="7">
                        <c:v>0.90798286711107989</c:v>
                      </c:pt>
                      <c:pt idx="8">
                        <c:v>0.855447520406589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07-4E38-A4F0-8D9C64317F1C}"/>
                  </c:ext>
                </c:extLst>
              </c15:ser>
            </c15:filteredBarSeries>
          </c:ext>
        </c:extLst>
      </c:barChart>
      <c:catAx>
        <c:axId val="737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9192"/>
        <c:crosses val="autoZero"/>
        <c:auto val="1"/>
        <c:lblAlgn val="ctr"/>
        <c:lblOffset val="100"/>
        <c:noMultiLvlLbl val="0"/>
      </c:catAx>
      <c:valAx>
        <c:axId val="737969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 vs Expected (%)</a:t>
                </a:r>
              </a:p>
            </c:rich>
          </c:tx>
          <c:layout>
            <c:manualLayout>
              <c:xMode val="edge"/>
              <c:yMode val="edge"/>
              <c:x val="2.5624084015003309E-2"/>
              <c:y val="0.3338679373694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34981977546763"/>
          <c:y val="0.20833656959590685"/>
          <c:w val="0.22894302861105845"/>
          <c:h val="0.13033149094292021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F0"/>
                </a:solidFill>
              </a:rPr>
              <a:t>Chi-square Observed/Expected</a:t>
            </a:r>
            <a:r>
              <a:rPr lang="en-US" sz="1800" b="1" baseline="0">
                <a:solidFill>
                  <a:srgbClr val="00B0F0"/>
                </a:solidFill>
              </a:rPr>
              <a:t> of </a:t>
            </a:r>
            <a:r>
              <a:rPr lang="en-US" sz="1800" b="1" u="sng">
                <a:solidFill>
                  <a:srgbClr val="00B0F0"/>
                </a:solidFill>
              </a:rPr>
              <a:t>Fatal</a:t>
            </a:r>
            <a:r>
              <a:rPr lang="en-US" sz="1800" b="1" baseline="0">
                <a:solidFill>
                  <a:srgbClr val="00B0F0"/>
                </a:solidFill>
              </a:rPr>
              <a:t> Severity</a:t>
            </a:r>
          </a:p>
          <a:p>
            <a:pPr>
              <a:defRPr sz="1800" b="1">
                <a:solidFill>
                  <a:srgbClr val="00B0F0"/>
                </a:solidFill>
              </a:defRPr>
            </a:pPr>
            <a:r>
              <a:rPr lang="en-US" sz="1800" b="1" baseline="0">
                <a:solidFill>
                  <a:srgbClr val="00B0F0"/>
                </a:solidFill>
              </a:rPr>
              <a:t>by Age Group and Gender</a:t>
            </a:r>
            <a:endParaRPr lang="en-US" sz="1800" b="1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7188330143"/>
          <c:y val="0.10097092581457985"/>
          <c:w val="0.84586615793591902"/>
          <c:h val="0.7825908574993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In'!$AE$294:$AF$294</c:f>
              <c:strCache>
                <c:ptCount val="2"/>
                <c:pt idx="0">
                  <c:v>Fatal</c:v>
                </c:pt>
                <c:pt idx="1">
                  <c:v>Female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In'!$AG$294:$AO$294</c:f>
              <c:numCache>
                <c:formatCode>0%</c:formatCode>
                <c:ptCount val="9"/>
                <c:pt idx="0">
                  <c:v>0.89360103718964234</c:v>
                </c:pt>
                <c:pt idx="1">
                  <c:v>0.95446675442349038</c:v>
                </c:pt>
                <c:pt idx="2">
                  <c:v>0.72896057309648399</c:v>
                </c:pt>
                <c:pt idx="3">
                  <c:v>0.7248252406096749</c:v>
                </c:pt>
                <c:pt idx="4">
                  <c:v>0.77902419177548132</c:v>
                </c:pt>
                <c:pt idx="5">
                  <c:v>0.80499371585767621</c:v>
                </c:pt>
                <c:pt idx="6">
                  <c:v>1.4226894893147644</c:v>
                </c:pt>
                <c:pt idx="7">
                  <c:v>1.9906822750072413</c:v>
                </c:pt>
                <c:pt idx="8">
                  <c:v>3.6173989120566747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6-486D-8F20-82EDEBCEB4E8}"/>
            </c:ext>
          </c:extLst>
        </c:ser>
        <c:ser>
          <c:idx val="1"/>
          <c:order val="1"/>
          <c:tx>
            <c:strRef>
              <c:f>'All In'!$AE$295:$AF$295</c:f>
              <c:strCache>
                <c:ptCount val="2"/>
                <c:pt idx="0">
                  <c:v>Fatal</c:v>
                </c:pt>
                <c:pt idx="1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In'!$AG$295:$AO$295</c:f>
              <c:numCache>
                <c:formatCode>0%</c:formatCode>
                <c:ptCount val="9"/>
                <c:pt idx="0">
                  <c:v>0.66609992465166623</c:v>
                </c:pt>
                <c:pt idx="1">
                  <c:v>0.81720002710800543</c:v>
                </c:pt>
                <c:pt idx="2">
                  <c:v>0.70331483276879969</c:v>
                </c:pt>
                <c:pt idx="3">
                  <c:v>0.64364856496771505</c:v>
                </c:pt>
                <c:pt idx="4">
                  <c:v>0.68170076527906531</c:v>
                </c:pt>
                <c:pt idx="5">
                  <c:v>0.98847132596974063</c:v>
                </c:pt>
                <c:pt idx="6">
                  <c:v>1.5546914883694793</c:v>
                </c:pt>
                <c:pt idx="7">
                  <c:v>2.7068213055956374</c:v>
                </c:pt>
                <c:pt idx="8">
                  <c:v>4.9983603381616346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6-486D-8F20-82EDEBCE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67552"/>
        <c:axId val="7379691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In'!$AE$296:$AF$296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In'!$AG$296:$AO$296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0.95924274214769645</c:v>
                      </c:pt>
                      <c:pt idx="1">
                        <c:v>0.99302285212979247</c:v>
                      </c:pt>
                      <c:pt idx="2">
                        <c:v>0.92468684321541328</c:v>
                      </c:pt>
                      <c:pt idx="3">
                        <c:v>0.84048149322736898</c:v>
                      </c:pt>
                      <c:pt idx="4">
                        <c:v>0.84318228425845365</c:v>
                      </c:pt>
                      <c:pt idx="5">
                        <c:v>0.98302429753339005</c:v>
                      </c:pt>
                      <c:pt idx="6">
                        <c:v>1.20851445715543</c:v>
                      </c:pt>
                      <c:pt idx="7">
                        <c:v>1.5164598762752235</c:v>
                      </c:pt>
                      <c:pt idx="8">
                        <c:v>1.7702520811595466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E16-486D-8F20-82EDEBCEB4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In'!$AE$297:$AF$297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In'!$AG$297:$AO$297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1.0117733460001772</c:v>
                      </c:pt>
                      <c:pt idx="1">
                        <c:v>0.98086470127278247</c:v>
                      </c:pt>
                      <c:pt idx="2">
                        <c:v>0.90022397316436464</c:v>
                      </c:pt>
                      <c:pt idx="3">
                        <c:v>0.87566629616067626</c:v>
                      </c:pt>
                      <c:pt idx="4">
                        <c:v>0.88807661230733137</c:v>
                      </c:pt>
                      <c:pt idx="5">
                        <c:v>1.0340952096118512</c:v>
                      </c:pt>
                      <c:pt idx="6">
                        <c:v>1.2201171039995917</c:v>
                      </c:pt>
                      <c:pt idx="7">
                        <c:v>1.3585172534742664</c:v>
                      </c:pt>
                      <c:pt idx="8">
                        <c:v>1.4985652378186705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6-486D-8F20-82EDEBCEB4E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In'!$AE$298:$AF$298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Female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In'!$AG$298:$AO$298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1.0087456866814679</c:v>
                      </c:pt>
                      <c:pt idx="1">
                        <c:v>1.0017314722436264</c:v>
                      </c:pt>
                      <c:pt idx="2">
                        <c:v>1.0167990808244558</c:v>
                      </c:pt>
                      <c:pt idx="3">
                        <c:v>1.0330178926619231</c:v>
                      </c:pt>
                      <c:pt idx="4">
                        <c:v>1.0320339629827746</c:v>
                      </c:pt>
                      <c:pt idx="5">
                        <c:v>1.0049351228596111</c:v>
                      </c:pt>
                      <c:pt idx="6">
                        <c:v>0.95630038234416004</c:v>
                      </c:pt>
                      <c:pt idx="7">
                        <c:v>0.8922449523236744</c:v>
                      </c:pt>
                      <c:pt idx="8">
                        <c:v>0.82951644343446751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6-486D-8F20-82EDEBCEB4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In'!$AE$299:$AF$299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  <c:pt idx="1">
                        <c:v>Male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In'!$AG$292:$AO$293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In'!$AG$299:$AO$299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1.000959971997835</c:v>
                      </c:pt>
                      <c:pt idx="1">
                        <c:v>1.0058476158666307</c:v>
                      </c:pt>
                      <c:pt idx="2">
                        <c:v>1.0237876782992421</c:v>
                      </c:pt>
                      <c:pt idx="3">
                        <c:v>1.0295061139556529</c:v>
                      </c:pt>
                      <c:pt idx="4">
                        <c:v>1.0265356187760704</c:v>
                      </c:pt>
                      <c:pt idx="5">
                        <c:v>0.99302425348090828</c:v>
                      </c:pt>
                      <c:pt idx="6">
                        <c:v>0.94854105506863906</c:v>
                      </c:pt>
                      <c:pt idx="7">
                        <c:v>0.90798286711107989</c:v>
                      </c:pt>
                      <c:pt idx="8">
                        <c:v>0.855447520406589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6-486D-8F20-82EDEBCEB4E8}"/>
                  </c:ext>
                </c:extLst>
              </c15:ser>
            </c15:filteredBarSeries>
          </c:ext>
        </c:extLst>
      </c:barChart>
      <c:catAx>
        <c:axId val="737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9192"/>
        <c:crosses val="autoZero"/>
        <c:auto val="1"/>
        <c:lblAlgn val="ctr"/>
        <c:lblOffset val="100"/>
        <c:noMultiLvlLbl val="0"/>
      </c:catAx>
      <c:valAx>
        <c:axId val="737969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Observed/ Expected (%)</a:t>
                </a:r>
              </a:p>
            </c:rich>
          </c:tx>
          <c:layout>
            <c:manualLayout>
              <c:xMode val="edge"/>
              <c:yMode val="edge"/>
              <c:x val="2.5624084015003309E-2"/>
              <c:y val="0.3338679373694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34714975903323"/>
          <c:y val="0.15970375489981034"/>
          <c:w val="0.17887635199446228"/>
          <c:h val="0.1085529143315252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Chi-squared</a:t>
            </a:r>
            <a:r>
              <a:rPr lang="en-US" b="1" baseline="0">
                <a:solidFill>
                  <a:srgbClr val="00B0F0"/>
                </a:solidFill>
              </a:rPr>
              <a:t> Oberved/Expected of </a:t>
            </a:r>
          </a:p>
          <a:p>
            <a:pPr>
              <a:defRPr b="1">
                <a:solidFill>
                  <a:srgbClr val="00B0F0"/>
                </a:solidFill>
              </a:defRPr>
            </a:pPr>
            <a:r>
              <a:rPr lang="en-US" b="1" baseline="0">
                <a:solidFill>
                  <a:srgbClr val="00B0F0"/>
                </a:solidFill>
              </a:rPr>
              <a:t>Severity by Age Group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1807555359676981"/>
          <c:y val="4.350457311851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1572077004515"/>
          <c:y val="2.6624798748529865E-2"/>
          <c:w val="0.83882636424630419"/>
          <c:h val="0.83447960080843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In'!$P$211:$Q$211</c:f>
              <c:strCache>
                <c:ptCount val="2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In'!$R$210:$Z$210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In'!$R$211:$Z$211</c:f>
              <c:numCache>
                <c:formatCode>0.0%</c:formatCode>
                <c:ptCount val="9"/>
                <c:pt idx="0">
                  <c:v>0.70366398831065757</c:v>
                </c:pt>
                <c:pt idx="1">
                  <c:v>0.84183187693092099</c:v>
                </c:pt>
                <c:pt idx="2">
                  <c:v>0.70938128164231284</c:v>
                </c:pt>
                <c:pt idx="3">
                  <c:v>0.65665337321635142</c:v>
                </c:pt>
                <c:pt idx="4">
                  <c:v>0.69860633926754567</c:v>
                </c:pt>
                <c:pt idx="5">
                  <c:v>0.95418654572278738</c:v>
                </c:pt>
                <c:pt idx="6">
                  <c:v>1.5196275270213853</c:v>
                </c:pt>
                <c:pt idx="7">
                  <c:v>2.5386887777510316</c:v>
                </c:pt>
                <c:pt idx="8">
                  <c:v>4.7280783134930804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B-4138-8A90-368DEA9E7B6C}"/>
            </c:ext>
          </c:extLst>
        </c:ser>
        <c:ser>
          <c:idx val="2"/>
          <c:order val="2"/>
          <c:tx>
            <c:strRef>
              <c:f>'All In'!$P$213:$Q$213</c:f>
              <c:strCache>
                <c:ptCount val="2"/>
                <c:pt idx="0">
                  <c:v>Serious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In'!$R$210:$Z$210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In'!$R$213:$Z$213</c:f>
              <c:numCache>
                <c:formatCode>0.0%</c:formatCode>
                <c:ptCount val="9"/>
                <c:pt idx="0">
                  <c:v>1.0050732133052138</c:v>
                </c:pt>
                <c:pt idx="1">
                  <c:v>0.98577959956826178</c:v>
                </c:pt>
                <c:pt idx="2">
                  <c:v>0.90553292481916814</c:v>
                </c:pt>
                <c:pt idx="3">
                  <c:v>0.86408185531908843</c:v>
                </c:pt>
                <c:pt idx="4">
                  <c:v>0.87717840788864809</c:v>
                </c:pt>
                <c:pt idx="5">
                  <c:v>1.0236767701388167</c:v>
                </c:pt>
                <c:pt idx="6">
                  <c:v>1.2149808755700022</c:v>
                </c:pt>
                <c:pt idx="7">
                  <c:v>1.3913780741744388</c:v>
                </c:pt>
                <c:pt idx="8">
                  <c:v>1.5528379285087563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B-4138-8A90-368DEA9E7B6C}"/>
            </c:ext>
          </c:extLst>
        </c:ser>
        <c:ser>
          <c:idx val="4"/>
          <c:order val="4"/>
          <c:tx>
            <c:strRef>
              <c:f>'All In'!$P$215:$Q$215</c:f>
              <c:strCache>
                <c:ptCount val="2"/>
                <c:pt idx="0">
                  <c:v>Slight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540680900173111E-2"/>
                  <c:y val="-1.9520828438487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C5-41B1-B740-B9BD027494E2}"/>
                </c:ext>
              </c:extLst>
            </c:dLbl>
            <c:dLbl>
              <c:idx val="1"/>
              <c:layout>
                <c:manualLayout>
                  <c:x val="3.8468936333910016E-3"/>
                  <c:y val="-2.2309518215414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C5-41B1-B740-B9BD027494E2}"/>
                </c:ext>
              </c:extLst>
            </c:dLbl>
            <c:dLbl>
              <c:idx val="5"/>
              <c:layout>
                <c:manualLayout>
                  <c:x val="0"/>
                  <c:y val="-2.7886897769267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C5-41B1-B740-B9BD02749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In'!$R$210:$Z$210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In'!$R$215:$Z$215</c:f>
              <c:numCache>
                <c:formatCode>0.0%</c:formatCode>
                <c:ptCount val="9"/>
                <c:pt idx="0">
                  <c:v>1.0018876218864918</c:v>
                </c:pt>
                <c:pt idx="1">
                  <c:v>1.0044743731803683</c:v>
                </c:pt>
                <c:pt idx="2">
                  <c:v>1.0222168090882178</c:v>
                </c:pt>
                <c:pt idx="3">
                  <c:v>1.031226644092206</c:v>
                </c:pt>
                <c:pt idx="4">
                  <c:v>1.0281301701833581</c:v>
                </c:pt>
                <c:pt idx="5">
                  <c:v>0.99560349739484566</c:v>
                </c:pt>
                <c:pt idx="6">
                  <c:v>0.95084052251456674</c:v>
                </c:pt>
                <c:pt idx="7">
                  <c:v>0.90465051169260757</c:v>
                </c:pt>
                <c:pt idx="8">
                  <c:v>0.84996151107856399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B-4138-8A90-368DEA9E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66384"/>
        <c:axId val="787566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In'!$P$212:$Q$212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'All In'!$R$210:$Z$210</c15:sqref>
                        </c15:formulaRef>
                      </c:ext>
                    </c:extLst>
                    <c:strCache>
                      <c:ptCount val="9"/>
                      <c:pt idx="0">
                        <c:v>6 - 10</c:v>
                      </c:pt>
                      <c:pt idx="1">
                        <c:v>11-15</c:v>
                      </c:pt>
                      <c:pt idx="2">
                        <c:v>16-20</c:v>
                      </c:pt>
                      <c:pt idx="3">
                        <c:v>21-25</c:v>
                      </c:pt>
                      <c:pt idx="4">
                        <c:v>26-35</c:v>
                      </c:pt>
                      <c:pt idx="5">
                        <c:v>36-45</c:v>
                      </c:pt>
                      <c:pt idx="6">
                        <c:v>46-55</c:v>
                      </c:pt>
                      <c:pt idx="7">
                        <c:v>56-65</c:v>
                      </c:pt>
                      <c:pt idx="8">
                        <c:v>66-75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In'!$R$212:$Z$212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1B-4138-8A90-368DEA9E7B6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In'!$P$214:$Q$214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In'!$R$210:$Z$210</c15:sqref>
                        </c15:formulaRef>
                      </c:ext>
                    </c:extLst>
                    <c:strCache>
                      <c:ptCount val="9"/>
                      <c:pt idx="0">
                        <c:v>6 - 10</c:v>
                      </c:pt>
                      <c:pt idx="1">
                        <c:v>11-15</c:v>
                      </c:pt>
                      <c:pt idx="2">
                        <c:v>16-20</c:v>
                      </c:pt>
                      <c:pt idx="3">
                        <c:v>21-25</c:v>
                      </c:pt>
                      <c:pt idx="4">
                        <c:v>26-35</c:v>
                      </c:pt>
                      <c:pt idx="5">
                        <c:v>36-45</c:v>
                      </c:pt>
                      <c:pt idx="6">
                        <c:v>46-55</c:v>
                      </c:pt>
                      <c:pt idx="7">
                        <c:v>56-65</c:v>
                      </c:pt>
                      <c:pt idx="8">
                        <c:v>66-75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In'!$R$214:$Z$214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1B-4138-8A90-368DEA9E7B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In'!$P$216:$Q$216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In'!$R$210:$Z$210</c15:sqref>
                        </c15:formulaRef>
                      </c:ext>
                    </c:extLst>
                    <c:strCache>
                      <c:ptCount val="9"/>
                      <c:pt idx="0">
                        <c:v>6 - 10</c:v>
                      </c:pt>
                      <c:pt idx="1">
                        <c:v>11-15</c:v>
                      </c:pt>
                      <c:pt idx="2">
                        <c:v>16-20</c:v>
                      </c:pt>
                      <c:pt idx="3">
                        <c:v>21-25</c:v>
                      </c:pt>
                      <c:pt idx="4">
                        <c:v>26-35</c:v>
                      </c:pt>
                      <c:pt idx="5">
                        <c:v>36-45</c:v>
                      </c:pt>
                      <c:pt idx="6">
                        <c:v>46-55</c:v>
                      </c:pt>
                      <c:pt idx="7">
                        <c:v>56-65</c:v>
                      </c:pt>
                      <c:pt idx="8">
                        <c:v>66-75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In'!$R$216:$Z$216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1B-4138-8A90-368DEA9E7B6C}"/>
                  </c:ext>
                </c:extLst>
              </c15:ser>
            </c15:filteredBarSeries>
          </c:ext>
        </c:extLst>
      </c:barChart>
      <c:catAx>
        <c:axId val="7875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6056"/>
        <c:crosses val="autoZero"/>
        <c:auto val="1"/>
        <c:lblAlgn val="ctr"/>
        <c:lblOffset val="100"/>
        <c:noMultiLvlLbl val="0"/>
      </c:catAx>
      <c:valAx>
        <c:axId val="78756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layout>
            <c:manualLayout>
              <c:xMode val="edge"/>
              <c:yMode val="edge"/>
              <c:x val="2.6533873110062049E-2"/>
              <c:y val="0.3277001952567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23351250164706"/>
          <c:y val="0.14477225755620771"/>
          <c:w val="9.457648578693964E-2"/>
          <c:h val="0.1562542676730191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B0F0"/>
                </a:solidFill>
              </a:rPr>
              <a:t>Age Group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In'!$J$117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In'!$H$118:$H$126</c:f>
              <c:strCache>
                <c:ptCount val="9"/>
                <c:pt idx="0">
                  <c:v>6 to 10</c:v>
                </c:pt>
                <c:pt idx="1">
                  <c:v>11 to 15</c:v>
                </c:pt>
                <c:pt idx="2">
                  <c:v>16 to 20</c:v>
                </c:pt>
                <c:pt idx="3">
                  <c:v>21 to 25</c:v>
                </c:pt>
                <c:pt idx="4">
                  <c:v>26 to 35</c:v>
                </c:pt>
                <c:pt idx="5">
                  <c:v>36 to 45</c:v>
                </c:pt>
                <c:pt idx="6">
                  <c:v>46 to 55</c:v>
                </c:pt>
                <c:pt idx="7">
                  <c:v>56 to 65</c:v>
                </c:pt>
                <c:pt idx="8">
                  <c:v>66 to 75</c:v>
                </c:pt>
              </c:strCache>
            </c:strRef>
          </c:cat>
          <c:val>
            <c:numRef>
              <c:f>'All In'!$J$118:$J$126</c:f>
              <c:numCache>
                <c:formatCode>###0.0</c:formatCode>
                <c:ptCount val="9"/>
                <c:pt idx="0">
                  <c:v>8.2142744961594314</c:v>
                </c:pt>
                <c:pt idx="1">
                  <c:v>20.527652336114393</c:v>
                </c:pt>
                <c:pt idx="2">
                  <c:v>14.808962212863428</c:v>
                </c:pt>
                <c:pt idx="3">
                  <c:v>10.544710791526828</c:v>
                </c:pt>
                <c:pt idx="4">
                  <c:v>17.525871588006893</c:v>
                </c:pt>
                <c:pt idx="5">
                  <c:v>12.535669326915874</c:v>
                </c:pt>
                <c:pt idx="6">
                  <c:v>8.8881559713050695</c:v>
                </c:pt>
                <c:pt idx="7">
                  <c:v>5.0628094261255319</c:v>
                </c:pt>
                <c:pt idx="8">
                  <c:v>1.8918938509825525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8-463C-A482-CA180DAD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53464"/>
        <c:axId val="579151168"/>
      </c:barChart>
      <c:catAx>
        <c:axId val="5791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1168"/>
        <c:crosses val="autoZero"/>
        <c:auto val="1"/>
        <c:lblAlgn val="ctr"/>
        <c:lblOffset val="100"/>
        <c:noMultiLvlLbl val="0"/>
      </c:catAx>
      <c:valAx>
        <c:axId val="579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 Observed/Expected</a:t>
            </a:r>
            <a:r>
              <a:rPr lang="en-US" b="1" baseline="0">
                <a:solidFill>
                  <a:srgbClr val="00B0F0"/>
                </a:solidFill>
              </a:rPr>
              <a:t> </a:t>
            </a:r>
          </a:p>
          <a:p>
            <a:pPr>
              <a:defRPr/>
            </a:pPr>
            <a:r>
              <a:rPr lang="en-US" b="1" baseline="0">
                <a:solidFill>
                  <a:srgbClr val="00B0F0"/>
                </a:solidFill>
              </a:rPr>
              <a:t>Severity by Gender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4528087650087425"/>
          <c:y val="6.795981878622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3.89081013873947E-2"/>
          <c:w val="0.85219685039370074"/>
          <c:h val="0.86377255400490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In'!$I$163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93-43C6-8596-D10AFF60737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93-43C6-8596-D10AFF60737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93-43C6-8596-D10AFF6073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In'!$H$164:$H$166</c:f>
              <c:strCache>
                <c:ptCount val="3"/>
                <c:pt idx="0">
                  <c:v>Slight</c:v>
                </c:pt>
                <c:pt idx="1">
                  <c:v>Serious</c:v>
                </c:pt>
                <c:pt idx="2">
                  <c:v>Fatal</c:v>
                </c:pt>
              </c:strCache>
            </c:strRef>
          </c:cat>
          <c:val>
            <c:numRef>
              <c:f>'All In'!$I$164:$I$166</c:f>
              <c:numCache>
                <c:formatCode>0.0%</c:formatCode>
                <c:ptCount val="3"/>
                <c:pt idx="0">
                  <c:v>1.0115825198879427</c:v>
                </c:pt>
                <c:pt idx="1">
                  <c:v>0.94930151936579943</c:v>
                </c:pt>
                <c:pt idx="2">
                  <c:v>0.87853619831063878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17B-8D0E-6B068ECD23DD}"/>
            </c:ext>
          </c:extLst>
        </c:ser>
        <c:ser>
          <c:idx val="1"/>
          <c:order val="1"/>
          <c:tx>
            <c:strRef>
              <c:f>'All In'!$J$163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In'!$H$164:$H$166</c:f>
              <c:strCache>
                <c:ptCount val="3"/>
                <c:pt idx="0">
                  <c:v>Slight</c:v>
                </c:pt>
                <c:pt idx="1">
                  <c:v>Serious</c:v>
                </c:pt>
                <c:pt idx="2">
                  <c:v>Fatal</c:v>
                </c:pt>
              </c:strCache>
            </c:strRef>
          </c:cat>
          <c:val>
            <c:numRef>
              <c:f>'All In'!$J$164:$J$166</c:f>
              <c:numCache>
                <c:formatCode>0.0%</c:formatCode>
                <c:ptCount val="3"/>
                <c:pt idx="0">
                  <c:v>0.99705680013931886</c:v>
                </c:pt>
                <c:pt idx="1">
                  <c:v>1.0128828409174293</c:v>
                </c:pt>
                <c:pt idx="2">
                  <c:v>1.0308648072844735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17B-8D0E-6B068ECD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55016"/>
        <c:axId val="701850752"/>
      </c:barChart>
      <c:catAx>
        <c:axId val="70185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752"/>
        <c:crosses val="autoZero"/>
        <c:auto val="1"/>
        <c:lblAlgn val="ctr"/>
        <c:lblOffset val="100"/>
        <c:noMultiLvlLbl val="0"/>
      </c:catAx>
      <c:valAx>
        <c:axId val="70185075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05714787700954"/>
          <c:y val="0.1714651122535206"/>
          <c:w val="0.12727798221725636"/>
          <c:h val="0.1104208622916767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B0F0"/>
                </a:solidFill>
              </a:rPr>
              <a:t>Gender</a:t>
            </a:r>
            <a:r>
              <a:rPr lang="en-US" sz="1600" b="1" baseline="0">
                <a:solidFill>
                  <a:srgbClr val="00B0F0"/>
                </a:solidFill>
              </a:rPr>
              <a:t> Frequency</a:t>
            </a:r>
            <a:endParaRPr lang="en-US" sz="1600" b="1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5870516185476"/>
          <c:y val="0.12844227055537874"/>
          <c:w val="0.79108573928258963"/>
          <c:h val="0.744193335127661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In'!$D$163:$E$163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'All In'!$D$179:$E$179</c:f>
              <c:numCache>
                <c:formatCode>###0</c:formatCode>
                <c:ptCount val="2"/>
                <c:pt idx="0">
                  <c:v>167717</c:v>
                </c:pt>
                <c:pt idx="1">
                  <c:v>660025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EB8-ACD3-19546D04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22656"/>
        <c:axId val="787823312"/>
      </c:barChart>
      <c:catAx>
        <c:axId val="78782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23312"/>
        <c:crosses val="autoZero"/>
        <c:auto val="1"/>
        <c:lblAlgn val="ctr"/>
        <c:lblOffset val="100"/>
        <c:noMultiLvlLbl val="0"/>
      </c:catAx>
      <c:valAx>
        <c:axId val="78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In'!$P$203:$Q$203</c:f>
              <c:strCache>
                <c:ptCount val="2"/>
                <c:pt idx="0">
                  <c:v>Fatal</c:v>
                </c:pt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In'!$R$202:$Z$202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In'!$R$203:$Z$203</c:f>
              <c:numCache>
                <c:formatCode>###0</c:formatCode>
                <c:ptCount val="9"/>
                <c:pt idx="0">
                  <c:v>389</c:v>
                </c:pt>
                <c:pt idx="1">
                  <c:v>1163</c:v>
                </c:pt>
                <c:pt idx="2">
                  <c:v>707</c:v>
                </c:pt>
                <c:pt idx="3">
                  <c:v>466</c:v>
                </c:pt>
                <c:pt idx="4">
                  <c:v>824</c:v>
                </c:pt>
                <c:pt idx="5">
                  <c:v>805</c:v>
                </c:pt>
                <c:pt idx="6">
                  <c:v>909</c:v>
                </c:pt>
                <c:pt idx="7">
                  <c:v>865</c:v>
                </c:pt>
                <c:pt idx="8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B-4854-922E-266806475861}"/>
            </c:ext>
          </c:extLst>
        </c:ser>
        <c:ser>
          <c:idx val="1"/>
          <c:order val="1"/>
          <c:tx>
            <c:strRef>
              <c:f>'All In'!$P$204:$Q$204</c:f>
              <c:strCache>
                <c:ptCount val="2"/>
                <c:pt idx="0">
                  <c:v>Fatal</c:v>
                </c:pt>
                <c:pt idx="1">
                  <c:v>Expected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In'!$R$202:$Z$202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In'!$R$204:$Z$204</c:f>
              <c:numCache>
                <c:formatCode>###0.0</c:formatCode>
                <c:ptCount val="9"/>
                <c:pt idx="0">
                  <c:v>552.82067359152973</c:v>
                </c:pt>
                <c:pt idx="1">
                  <c:v>1381.5110022204985</c:v>
                </c:pt>
                <c:pt idx="2">
                  <c:v>996.64315692570869</c:v>
                </c:pt>
                <c:pt idx="3">
                  <c:v>709.65903626975546</c:v>
                </c:pt>
                <c:pt idx="4">
                  <c:v>1179.4911578728636</c:v>
                </c:pt>
                <c:pt idx="5">
                  <c:v>843.65054570143832</c:v>
                </c:pt>
                <c:pt idx="6">
                  <c:v>598.17289686883112</c:v>
                </c:pt>
                <c:pt idx="7">
                  <c:v>340.72707437824829</c:v>
                </c:pt>
                <c:pt idx="8">
                  <c:v>127.32445617112577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B-4854-922E-266806475861}"/>
            </c:ext>
          </c:extLst>
        </c:ser>
        <c:ser>
          <c:idx val="2"/>
          <c:order val="2"/>
          <c:tx>
            <c:strRef>
              <c:f>'All In'!$P$205:$Q$205</c:f>
              <c:strCache>
                <c:ptCount val="2"/>
                <c:pt idx="0">
                  <c:v>Serious</c:v>
                </c:pt>
                <c:pt idx="1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In'!$R$202:$Z$202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In'!$R$205:$Z$205</c:f>
              <c:numCache>
                <c:formatCode>###0</c:formatCode>
                <c:ptCount val="9"/>
                <c:pt idx="0">
                  <c:v>11522</c:v>
                </c:pt>
                <c:pt idx="1">
                  <c:v>28241</c:v>
                </c:pt>
                <c:pt idx="2">
                  <c:v>18715</c:v>
                </c:pt>
                <c:pt idx="3">
                  <c:v>12716</c:v>
                </c:pt>
                <c:pt idx="4">
                  <c:v>21455</c:v>
                </c:pt>
                <c:pt idx="5">
                  <c:v>17909</c:v>
                </c:pt>
                <c:pt idx="6">
                  <c:v>15071</c:v>
                </c:pt>
                <c:pt idx="7">
                  <c:v>9831</c:v>
                </c:pt>
                <c:pt idx="8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B-4854-922E-266806475861}"/>
            </c:ext>
          </c:extLst>
        </c:ser>
        <c:ser>
          <c:idx val="3"/>
          <c:order val="3"/>
          <c:tx>
            <c:strRef>
              <c:f>'All In'!$P$206:$Q$206</c:f>
              <c:strCache>
                <c:ptCount val="2"/>
                <c:pt idx="0">
                  <c:v>Serious</c:v>
                </c:pt>
                <c:pt idx="1">
                  <c:v>Expected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In'!$R$202:$Z$202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In'!$R$206:$Z$206</c:f>
              <c:numCache>
                <c:formatCode>###0.0</c:formatCode>
                <c:ptCount val="9"/>
                <c:pt idx="0">
                  <c:v>11463.841486840101</c:v>
                </c:pt>
                <c:pt idx="1">
                  <c:v>28648.391600281244</c:v>
                </c:pt>
                <c:pt idx="2">
                  <c:v>20667.387664272199</c:v>
                </c:pt>
                <c:pt idx="3">
                  <c:v>14716.198380654841</c:v>
                </c:pt>
                <c:pt idx="4">
                  <c:v>24459.106388222415</c:v>
                </c:pt>
                <c:pt idx="5">
                  <c:v>17494.780112643792</c:v>
                </c:pt>
                <c:pt idx="6">
                  <c:v>12404.310473553352</c:v>
                </c:pt>
                <c:pt idx="7">
                  <c:v>7065.6568351007918</c:v>
                </c:pt>
                <c:pt idx="8">
                  <c:v>2640.32705843125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B-4854-922E-266806475861}"/>
            </c:ext>
          </c:extLst>
        </c:ser>
        <c:ser>
          <c:idx val="4"/>
          <c:order val="4"/>
          <c:tx>
            <c:strRef>
              <c:f>'All In'!$P$207:$Q$207</c:f>
              <c:strCache>
                <c:ptCount val="2"/>
                <c:pt idx="0">
                  <c:v>Slight</c:v>
                </c:pt>
                <c:pt idx="1">
                  <c:v>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In'!$R$202:$Z$202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In'!$R$207:$Z$207</c:f>
              <c:numCache>
                <c:formatCode>###0</c:formatCode>
                <c:ptCount val="9"/>
                <c:pt idx="0">
                  <c:v>56082</c:v>
                </c:pt>
                <c:pt idx="1">
                  <c:v>140512</c:v>
                </c:pt>
                <c:pt idx="2">
                  <c:v>103158</c:v>
                </c:pt>
                <c:pt idx="3">
                  <c:v>74101</c:v>
                </c:pt>
                <c:pt idx="4">
                  <c:v>122790</c:v>
                </c:pt>
                <c:pt idx="5">
                  <c:v>85049</c:v>
                </c:pt>
                <c:pt idx="6">
                  <c:v>57591</c:v>
                </c:pt>
                <c:pt idx="7">
                  <c:v>31211</c:v>
                </c:pt>
                <c:pt idx="8">
                  <c:v>10958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B-4854-922E-266806475861}"/>
            </c:ext>
          </c:extLst>
        </c:ser>
        <c:ser>
          <c:idx val="5"/>
          <c:order val="5"/>
          <c:tx>
            <c:strRef>
              <c:f>'All In'!$P$208:$Q$208</c:f>
              <c:strCache>
                <c:ptCount val="2"/>
                <c:pt idx="0">
                  <c:v>Slight</c:v>
                </c:pt>
                <c:pt idx="1">
                  <c:v>Expected 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In'!$R$202:$Z$202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In'!$R$208:$Z$208</c:f>
              <c:numCache>
                <c:formatCode>###0.0</c:formatCode>
                <c:ptCount val="9"/>
                <c:pt idx="0">
                  <c:v>55976.337839568369</c:v>
                </c:pt>
                <c:pt idx="1">
                  <c:v>139886.09739749826</c:v>
                </c:pt>
                <c:pt idx="2">
                  <c:v>100915.96917880209</c:v>
                </c:pt>
                <c:pt idx="3">
                  <c:v>71857.142583075401</c:v>
                </c:pt>
                <c:pt idx="4">
                  <c:v>119430.40245390472</c:v>
                </c:pt>
                <c:pt idx="5">
                  <c:v>85424.569341654773</c:v>
                </c:pt>
                <c:pt idx="6">
                  <c:v>60568.516629577818</c:v>
                </c:pt>
                <c:pt idx="7">
                  <c:v>34500.616090520962</c:v>
                </c:pt>
                <c:pt idx="8">
                  <c:v>12892.348485397624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B-4854-922E-26680647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102528"/>
        <c:axId val="700104168"/>
      </c:barChart>
      <c:catAx>
        <c:axId val="7001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04168"/>
        <c:crosses val="autoZero"/>
        <c:auto val="1"/>
        <c:lblAlgn val="ctr"/>
        <c:lblOffset val="100"/>
        <c:noMultiLvlLbl val="0"/>
      </c:catAx>
      <c:valAx>
        <c:axId val="7001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Chi-squared</a:t>
            </a:r>
            <a:r>
              <a:rPr lang="en-US" b="1" baseline="0">
                <a:solidFill>
                  <a:srgbClr val="00B0F0"/>
                </a:solidFill>
              </a:rPr>
              <a:t> Oberved/Expected of </a:t>
            </a:r>
          </a:p>
          <a:p>
            <a:pPr>
              <a:defRPr b="1">
                <a:solidFill>
                  <a:srgbClr val="00B0F0"/>
                </a:solidFill>
              </a:defRPr>
            </a:pPr>
            <a:r>
              <a:rPr lang="en-US" b="1" baseline="0">
                <a:solidFill>
                  <a:srgbClr val="00B0F0"/>
                </a:solidFill>
              </a:rPr>
              <a:t>Severity by Age Group</a:t>
            </a:r>
            <a:endParaRPr lang="en-US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1807555359676981"/>
          <c:y val="4.350457311851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1572077004515"/>
          <c:y val="2.6624798748529865E-2"/>
          <c:w val="0.83882636424630419"/>
          <c:h val="0.83447960080843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In'!$P$211:$Q$211</c:f>
              <c:strCache>
                <c:ptCount val="2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In'!$R$210:$Z$210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In'!$R$211:$Z$211</c:f>
              <c:numCache>
                <c:formatCode>0.0%</c:formatCode>
                <c:ptCount val="9"/>
                <c:pt idx="0">
                  <c:v>0.70366398831065757</c:v>
                </c:pt>
                <c:pt idx="1">
                  <c:v>0.84183187693092099</c:v>
                </c:pt>
                <c:pt idx="2">
                  <c:v>0.70938128164231284</c:v>
                </c:pt>
                <c:pt idx="3">
                  <c:v>0.65665337321635142</c:v>
                </c:pt>
                <c:pt idx="4">
                  <c:v>0.69860633926754567</c:v>
                </c:pt>
                <c:pt idx="5">
                  <c:v>0.95418654572278738</c:v>
                </c:pt>
                <c:pt idx="6">
                  <c:v>1.5196275270213853</c:v>
                </c:pt>
                <c:pt idx="7">
                  <c:v>2.5386887777510316</c:v>
                </c:pt>
                <c:pt idx="8">
                  <c:v>4.7280783134930804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E-49FD-8F47-94D65CFAFFA2}"/>
            </c:ext>
          </c:extLst>
        </c:ser>
        <c:ser>
          <c:idx val="2"/>
          <c:order val="2"/>
          <c:tx>
            <c:strRef>
              <c:f>'All In'!$P$213:$Q$213</c:f>
              <c:strCache>
                <c:ptCount val="2"/>
                <c:pt idx="0">
                  <c:v>Serious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In'!$R$210:$Z$210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In'!$R$213:$Z$213</c:f>
              <c:numCache>
                <c:formatCode>0.0%</c:formatCode>
                <c:ptCount val="9"/>
                <c:pt idx="0">
                  <c:v>1.0050732133052138</c:v>
                </c:pt>
                <c:pt idx="1">
                  <c:v>0.98577959956826178</c:v>
                </c:pt>
                <c:pt idx="2">
                  <c:v>0.90553292481916814</c:v>
                </c:pt>
                <c:pt idx="3">
                  <c:v>0.86408185531908843</c:v>
                </c:pt>
                <c:pt idx="4">
                  <c:v>0.87717840788864809</c:v>
                </c:pt>
                <c:pt idx="5">
                  <c:v>1.0236767701388167</c:v>
                </c:pt>
                <c:pt idx="6">
                  <c:v>1.2149808755700022</c:v>
                </c:pt>
                <c:pt idx="7">
                  <c:v>1.3913780741744388</c:v>
                </c:pt>
                <c:pt idx="8">
                  <c:v>1.5528379285087563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E-49FD-8F47-94D65CFAFFA2}"/>
            </c:ext>
          </c:extLst>
        </c:ser>
        <c:ser>
          <c:idx val="4"/>
          <c:order val="4"/>
          <c:tx>
            <c:strRef>
              <c:f>'All In'!$P$215:$Q$215</c:f>
              <c:strCache>
                <c:ptCount val="2"/>
                <c:pt idx="0">
                  <c:v>Slight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'All In'!$R$210:$Z$210</c:f>
              <c:strCache>
                <c:ptCount val="9"/>
                <c:pt idx="0">
                  <c:v>6 - 10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26-35</c:v>
                </c:pt>
                <c:pt idx="5">
                  <c:v>36-45</c:v>
                </c:pt>
                <c:pt idx="6">
                  <c:v>46-55</c:v>
                </c:pt>
                <c:pt idx="7">
                  <c:v>56-65</c:v>
                </c:pt>
                <c:pt idx="8">
                  <c:v>66-75</c:v>
                </c:pt>
              </c:strCache>
            </c:strRef>
          </c:cat>
          <c:val>
            <c:numRef>
              <c:f>'All In'!$R$215:$Z$215</c:f>
              <c:numCache>
                <c:formatCode>0.0%</c:formatCode>
                <c:ptCount val="9"/>
                <c:pt idx="0">
                  <c:v>1.0018876218864918</c:v>
                </c:pt>
                <c:pt idx="1">
                  <c:v>1.0044743731803683</c:v>
                </c:pt>
                <c:pt idx="2">
                  <c:v>1.0222168090882178</c:v>
                </c:pt>
                <c:pt idx="3">
                  <c:v>1.031226644092206</c:v>
                </c:pt>
                <c:pt idx="4">
                  <c:v>1.0281301701833581</c:v>
                </c:pt>
                <c:pt idx="5">
                  <c:v>0.99560349739484566</c:v>
                </c:pt>
                <c:pt idx="6">
                  <c:v>0.95084052251456674</c:v>
                </c:pt>
                <c:pt idx="7">
                  <c:v>0.90465051169260757</c:v>
                </c:pt>
                <c:pt idx="8">
                  <c:v>0.84996151107856399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E-49FD-8F47-94D65CFA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66384"/>
        <c:axId val="787566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In'!$P$212:$Q$212</c15:sqref>
                        </c15:formulaRef>
                      </c:ext>
                    </c:extLst>
                    <c:strCache>
                      <c:ptCount val="2"/>
                      <c:pt idx="0">
                        <c:v>Fatal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'All In'!$R$210:$Z$210</c15:sqref>
                        </c15:formulaRef>
                      </c:ext>
                    </c:extLst>
                    <c:strCache>
                      <c:ptCount val="9"/>
                      <c:pt idx="0">
                        <c:v>6 - 10</c:v>
                      </c:pt>
                      <c:pt idx="1">
                        <c:v>11-15</c:v>
                      </c:pt>
                      <c:pt idx="2">
                        <c:v>16-20</c:v>
                      </c:pt>
                      <c:pt idx="3">
                        <c:v>21-25</c:v>
                      </c:pt>
                      <c:pt idx="4">
                        <c:v>26-35</c:v>
                      </c:pt>
                      <c:pt idx="5">
                        <c:v>36-45</c:v>
                      </c:pt>
                      <c:pt idx="6">
                        <c:v>46-55</c:v>
                      </c:pt>
                      <c:pt idx="7">
                        <c:v>56-65</c:v>
                      </c:pt>
                      <c:pt idx="8">
                        <c:v>66-75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In'!$R$212:$Z$212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2E-49FD-8F47-94D65CFAFFA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In'!$P$214:$Q$214</c15:sqref>
                        </c15:formulaRef>
                      </c:ext>
                    </c:extLst>
                    <c:strCache>
                      <c:ptCount val="2"/>
                      <c:pt idx="0">
                        <c:v>Serious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In'!$R$210:$Z$210</c15:sqref>
                        </c15:formulaRef>
                      </c:ext>
                    </c:extLst>
                    <c:strCache>
                      <c:ptCount val="9"/>
                      <c:pt idx="0">
                        <c:v>6 - 10</c:v>
                      </c:pt>
                      <c:pt idx="1">
                        <c:v>11-15</c:v>
                      </c:pt>
                      <c:pt idx="2">
                        <c:v>16-20</c:v>
                      </c:pt>
                      <c:pt idx="3">
                        <c:v>21-25</c:v>
                      </c:pt>
                      <c:pt idx="4">
                        <c:v>26-35</c:v>
                      </c:pt>
                      <c:pt idx="5">
                        <c:v>36-45</c:v>
                      </c:pt>
                      <c:pt idx="6">
                        <c:v>46-55</c:v>
                      </c:pt>
                      <c:pt idx="7">
                        <c:v>56-65</c:v>
                      </c:pt>
                      <c:pt idx="8">
                        <c:v>66-75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In'!$R$214:$Z$214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2E-49FD-8F47-94D65CFAFFA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In'!$P$216:$Q$216</c15:sqref>
                        </c15:formulaRef>
                      </c:ext>
                    </c:extLst>
                    <c:strCache>
                      <c:ptCount val="2"/>
                      <c:pt idx="0">
                        <c:v>Slight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In'!$R$210:$Z$210</c15:sqref>
                        </c15:formulaRef>
                      </c:ext>
                    </c:extLst>
                    <c:strCache>
                      <c:ptCount val="9"/>
                      <c:pt idx="0">
                        <c:v>6 - 10</c:v>
                      </c:pt>
                      <c:pt idx="1">
                        <c:v>11-15</c:v>
                      </c:pt>
                      <c:pt idx="2">
                        <c:v>16-20</c:v>
                      </c:pt>
                      <c:pt idx="3">
                        <c:v>21-25</c:v>
                      </c:pt>
                      <c:pt idx="4">
                        <c:v>26-35</c:v>
                      </c:pt>
                      <c:pt idx="5">
                        <c:v>36-45</c:v>
                      </c:pt>
                      <c:pt idx="6">
                        <c:v>46-55</c:v>
                      </c:pt>
                      <c:pt idx="7">
                        <c:v>56-65</c:v>
                      </c:pt>
                      <c:pt idx="8">
                        <c:v>66-75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In'!$R$216:$Z$216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2E-49FD-8F47-94D65CFAFFA2}"/>
                  </c:ext>
                </c:extLst>
              </c15:ser>
            </c15:filteredBarSeries>
          </c:ext>
        </c:extLst>
      </c:barChart>
      <c:catAx>
        <c:axId val="7875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6056"/>
        <c:crosses val="autoZero"/>
        <c:auto val="1"/>
        <c:lblAlgn val="ctr"/>
        <c:lblOffset val="100"/>
        <c:noMultiLvlLbl val="0"/>
      </c:catAx>
      <c:valAx>
        <c:axId val="78756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Observed/Expected</a:t>
                </a:r>
              </a:p>
            </c:rich>
          </c:tx>
          <c:layout>
            <c:manualLayout>
              <c:xMode val="edge"/>
              <c:yMode val="edge"/>
              <c:x val="2.6533873110062049E-2"/>
              <c:y val="0.3277001952567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23351250164706"/>
          <c:y val="0.14477225755620771"/>
          <c:w val="9.457648578693964E-2"/>
          <c:h val="0.1562542676730191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92251792306896E-2"/>
          <c:y val="4.8445638449170915E-2"/>
          <c:w val="0.92305213499076721"/>
          <c:h val="0.82614461577363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In'!$AH$277:$AH$278</c:f>
              <c:strCache>
                <c:ptCount val="2"/>
                <c:pt idx="0">
                  <c:v>Age Group</c:v>
                </c:pt>
                <c:pt idx="1">
                  <c:v>6 - 10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In'!$AH$279:$AH$290</c:f>
              <c:numCache>
                <c:formatCode>0%</c:formatCode>
                <c:ptCount val="12"/>
                <c:pt idx="0">
                  <c:v>0.89360103718964234</c:v>
                </c:pt>
                <c:pt idx="1">
                  <c:v>1</c:v>
                </c:pt>
                <c:pt idx="2">
                  <c:v>0.95924274214769645</c:v>
                </c:pt>
                <c:pt idx="3">
                  <c:v>1</c:v>
                </c:pt>
                <c:pt idx="4">
                  <c:v>1.0087456866814679</c:v>
                </c:pt>
                <c:pt idx="5">
                  <c:v>1</c:v>
                </c:pt>
                <c:pt idx="6">
                  <c:v>0.66609992465166623</c:v>
                </c:pt>
                <c:pt idx="7">
                  <c:v>1</c:v>
                </c:pt>
                <c:pt idx="8">
                  <c:v>1.0117733460001772</c:v>
                </c:pt>
                <c:pt idx="9">
                  <c:v>1</c:v>
                </c:pt>
                <c:pt idx="10">
                  <c:v>1.000959971997835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2F9-88F1-D88CF78F1B53}"/>
            </c:ext>
          </c:extLst>
        </c:ser>
        <c:ser>
          <c:idx val="1"/>
          <c:order val="1"/>
          <c:tx>
            <c:strRef>
              <c:f>'All In'!$AI$277:$AI$278</c:f>
              <c:strCache>
                <c:ptCount val="2"/>
                <c:pt idx="0">
                  <c:v>Age Group</c:v>
                </c:pt>
                <c:pt idx="1">
                  <c:v>11-15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In'!$AI$279:$AI$290</c:f>
              <c:numCache>
                <c:formatCode>0%</c:formatCode>
                <c:ptCount val="12"/>
                <c:pt idx="0">
                  <c:v>0.95446675442349038</c:v>
                </c:pt>
                <c:pt idx="1">
                  <c:v>1</c:v>
                </c:pt>
                <c:pt idx="2">
                  <c:v>0.99302285212979247</c:v>
                </c:pt>
                <c:pt idx="3">
                  <c:v>1</c:v>
                </c:pt>
                <c:pt idx="4">
                  <c:v>1.0017314722436264</c:v>
                </c:pt>
                <c:pt idx="5">
                  <c:v>1</c:v>
                </c:pt>
                <c:pt idx="6">
                  <c:v>0.81720002710800543</c:v>
                </c:pt>
                <c:pt idx="7">
                  <c:v>1</c:v>
                </c:pt>
                <c:pt idx="8">
                  <c:v>0.98086470127278247</c:v>
                </c:pt>
                <c:pt idx="9">
                  <c:v>1</c:v>
                </c:pt>
                <c:pt idx="10">
                  <c:v>1.0058476158666307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F-42F9-88F1-D88CF78F1B53}"/>
            </c:ext>
          </c:extLst>
        </c:ser>
        <c:ser>
          <c:idx val="2"/>
          <c:order val="2"/>
          <c:tx>
            <c:strRef>
              <c:f>'All In'!$AJ$277:$AJ$278</c:f>
              <c:strCache>
                <c:ptCount val="2"/>
                <c:pt idx="0">
                  <c:v>Age Group</c:v>
                </c:pt>
                <c:pt idx="1">
                  <c:v>16-20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In'!$AJ$279:$AJ$290</c:f>
              <c:numCache>
                <c:formatCode>0%</c:formatCode>
                <c:ptCount val="12"/>
                <c:pt idx="0">
                  <c:v>0.72896057309648399</c:v>
                </c:pt>
                <c:pt idx="1">
                  <c:v>1</c:v>
                </c:pt>
                <c:pt idx="2">
                  <c:v>0.92468684321541328</c:v>
                </c:pt>
                <c:pt idx="3">
                  <c:v>1</c:v>
                </c:pt>
                <c:pt idx="4">
                  <c:v>1.0167990808244558</c:v>
                </c:pt>
                <c:pt idx="5">
                  <c:v>1</c:v>
                </c:pt>
                <c:pt idx="6">
                  <c:v>0.70331483276879969</c:v>
                </c:pt>
                <c:pt idx="7">
                  <c:v>1</c:v>
                </c:pt>
                <c:pt idx="8">
                  <c:v>0.90022397316436464</c:v>
                </c:pt>
                <c:pt idx="9">
                  <c:v>1</c:v>
                </c:pt>
                <c:pt idx="10">
                  <c:v>1.0237876782992421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F-42F9-88F1-D88CF78F1B53}"/>
            </c:ext>
          </c:extLst>
        </c:ser>
        <c:ser>
          <c:idx val="3"/>
          <c:order val="3"/>
          <c:tx>
            <c:strRef>
              <c:f>'All In'!$AK$277:$AK$278</c:f>
              <c:strCache>
                <c:ptCount val="2"/>
                <c:pt idx="0">
                  <c:v>Age Group</c:v>
                </c:pt>
                <c:pt idx="1">
                  <c:v>21-25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In'!$AK$279:$AK$290</c:f>
              <c:numCache>
                <c:formatCode>0%</c:formatCode>
                <c:ptCount val="12"/>
                <c:pt idx="0">
                  <c:v>0.7248252406096749</c:v>
                </c:pt>
                <c:pt idx="1">
                  <c:v>1</c:v>
                </c:pt>
                <c:pt idx="2">
                  <c:v>0.84048149322736898</c:v>
                </c:pt>
                <c:pt idx="3">
                  <c:v>1</c:v>
                </c:pt>
                <c:pt idx="4">
                  <c:v>1.0330178926619231</c:v>
                </c:pt>
                <c:pt idx="5">
                  <c:v>1</c:v>
                </c:pt>
                <c:pt idx="6">
                  <c:v>0.64364856496771505</c:v>
                </c:pt>
                <c:pt idx="7">
                  <c:v>1</c:v>
                </c:pt>
                <c:pt idx="8">
                  <c:v>0.87566629616067626</c:v>
                </c:pt>
                <c:pt idx="9">
                  <c:v>1</c:v>
                </c:pt>
                <c:pt idx="10">
                  <c:v>1.0295061139556529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F-42F9-88F1-D88CF78F1B53}"/>
            </c:ext>
          </c:extLst>
        </c:ser>
        <c:ser>
          <c:idx val="4"/>
          <c:order val="4"/>
          <c:tx>
            <c:strRef>
              <c:f>'All In'!$AL$277:$AL$278</c:f>
              <c:strCache>
                <c:ptCount val="2"/>
                <c:pt idx="0">
                  <c:v>Age Group</c:v>
                </c:pt>
                <c:pt idx="1">
                  <c:v>26-35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In'!$AL$279:$AL$290</c:f>
              <c:numCache>
                <c:formatCode>0%</c:formatCode>
                <c:ptCount val="12"/>
                <c:pt idx="0">
                  <c:v>0.77902419177548132</c:v>
                </c:pt>
                <c:pt idx="1">
                  <c:v>1</c:v>
                </c:pt>
                <c:pt idx="2">
                  <c:v>0.84318228425845365</c:v>
                </c:pt>
                <c:pt idx="3">
                  <c:v>1</c:v>
                </c:pt>
                <c:pt idx="4">
                  <c:v>1.0320339629827746</c:v>
                </c:pt>
                <c:pt idx="5">
                  <c:v>1</c:v>
                </c:pt>
                <c:pt idx="6">
                  <c:v>0.68170076527906531</c:v>
                </c:pt>
                <c:pt idx="7">
                  <c:v>1</c:v>
                </c:pt>
                <c:pt idx="8">
                  <c:v>0.88807661230733137</c:v>
                </c:pt>
                <c:pt idx="9">
                  <c:v>1</c:v>
                </c:pt>
                <c:pt idx="10">
                  <c:v>1.0265356187760704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F-42F9-88F1-D88CF78F1B53}"/>
            </c:ext>
          </c:extLst>
        </c:ser>
        <c:ser>
          <c:idx val="5"/>
          <c:order val="5"/>
          <c:tx>
            <c:strRef>
              <c:f>'All In'!$AM$277:$AM$278</c:f>
              <c:strCache>
                <c:ptCount val="2"/>
                <c:pt idx="0">
                  <c:v>Age Group</c:v>
                </c:pt>
                <c:pt idx="1">
                  <c:v>36-45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In'!$AM$279:$AM$290</c:f>
              <c:numCache>
                <c:formatCode>0%</c:formatCode>
                <c:ptCount val="12"/>
                <c:pt idx="0">
                  <c:v>0.80499371585767621</c:v>
                </c:pt>
                <c:pt idx="1">
                  <c:v>1</c:v>
                </c:pt>
                <c:pt idx="2">
                  <c:v>0.98302429753339005</c:v>
                </c:pt>
                <c:pt idx="3">
                  <c:v>1</c:v>
                </c:pt>
                <c:pt idx="4">
                  <c:v>1.0049351228596111</c:v>
                </c:pt>
                <c:pt idx="5">
                  <c:v>1</c:v>
                </c:pt>
                <c:pt idx="6">
                  <c:v>0.98847132596974063</c:v>
                </c:pt>
                <c:pt idx="7">
                  <c:v>1</c:v>
                </c:pt>
                <c:pt idx="8">
                  <c:v>1.0340952096118512</c:v>
                </c:pt>
                <c:pt idx="9">
                  <c:v>1</c:v>
                </c:pt>
                <c:pt idx="10">
                  <c:v>0.99302425348090828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F-42F9-88F1-D88CF78F1B53}"/>
            </c:ext>
          </c:extLst>
        </c:ser>
        <c:ser>
          <c:idx val="6"/>
          <c:order val="6"/>
          <c:tx>
            <c:strRef>
              <c:f>'All In'!$AN$277:$AN$278</c:f>
              <c:strCache>
                <c:ptCount val="2"/>
                <c:pt idx="0">
                  <c:v>Age Group</c:v>
                </c:pt>
                <c:pt idx="1">
                  <c:v>46-55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In'!$AN$279:$AN$290</c:f>
              <c:numCache>
                <c:formatCode>0%</c:formatCode>
                <c:ptCount val="12"/>
                <c:pt idx="0">
                  <c:v>1.4226894893147644</c:v>
                </c:pt>
                <c:pt idx="1">
                  <c:v>1</c:v>
                </c:pt>
                <c:pt idx="2">
                  <c:v>1.20851445715543</c:v>
                </c:pt>
                <c:pt idx="3">
                  <c:v>1</c:v>
                </c:pt>
                <c:pt idx="4">
                  <c:v>0.95630038234416004</c:v>
                </c:pt>
                <c:pt idx="5">
                  <c:v>1</c:v>
                </c:pt>
                <c:pt idx="6">
                  <c:v>1.5546914883694793</c:v>
                </c:pt>
                <c:pt idx="7">
                  <c:v>1</c:v>
                </c:pt>
                <c:pt idx="8">
                  <c:v>1.2201171039995917</c:v>
                </c:pt>
                <c:pt idx="9">
                  <c:v>1</c:v>
                </c:pt>
                <c:pt idx="10">
                  <c:v>0.94854105506863906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F-42F9-88F1-D88CF78F1B53}"/>
            </c:ext>
          </c:extLst>
        </c:ser>
        <c:ser>
          <c:idx val="7"/>
          <c:order val="7"/>
          <c:tx>
            <c:strRef>
              <c:f>'All In'!$AO$277:$AO$278</c:f>
              <c:strCache>
                <c:ptCount val="2"/>
                <c:pt idx="0">
                  <c:v>Age Group</c:v>
                </c:pt>
                <c:pt idx="1">
                  <c:v>56-65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In'!$AO$279:$AO$290</c:f>
              <c:numCache>
                <c:formatCode>0%</c:formatCode>
                <c:ptCount val="12"/>
                <c:pt idx="0">
                  <c:v>1.9906822750072413</c:v>
                </c:pt>
                <c:pt idx="1">
                  <c:v>1</c:v>
                </c:pt>
                <c:pt idx="2">
                  <c:v>1.5164598762752235</c:v>
                </c:pt>
                <c:pt idx="3">
                  <c:v>1</c:v>
                </c:pt>
                <c:pt idx="4">
                  <c:v>0.8922449523236744</c:v>
                </c:pt>
                <c:pt idx="5">
                  <c:v>1</c:v>
                </c:pt>
                <c:pt idx="6">
                  <c:v>2.7068213055956374</c:v>
                </c:pt>
                <c:pt idx="7">
                  <c:v>1</c:v>
                </c:pt>
                <c:pt idx="8">
                  <c:v>1.3585172534742664</c:v>
                </c:pt>
                <c:pt idx="9">
                  <c:v>1</c:v>
                </c:pt>
                <c:pt idx="10">
                  <c:v>0.90798286711107989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7F-42F9-88F1-D88CF78F1B53}"/>
            </c:ext>
          </c:extLst>
        </c:ser>
        <c:ser>
          <c:idx val="8"/>
          <c:order val="8"/>
          <c:tx>
            <c:strRef>
              <c:f>'All In'!$AP$277:$AP$278</c:f>
              <c:strCache>
                <c:ptCount val="2"/>
                <c:pt idx="0">
                  <c:v>Age Group</c:v>
                </c:pt>
                <c:pt idx="1">
                  <c:v>66-75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'All In'!$AE$279:$AG$290</c:f>
              <c:multiLvlStrCache>
                <c:ptCount val="12"/>
                <c:lvl>
                  <c:pt idx="0">
                    <c:v>Observed</c:v>
                  </c:pt>
                  <c:pt idx="1">
                    <c:v>Expected  </c:v>
                  </c:pt>
                  <c:pt idx="2">
                    <c:v>Observed</c:v>
                  </c:pt>
                  <c:pt idx="3">
                    <c:v>Expected  </c:v>
                  </c:pt>
                  <c:pt idx="4">
                    <c:v>Observed</c:v>
                  </c:pt>
                  <c:pt idx="5">
                    <c:v>Expected  </c:v>
                  </c:pt>
                  <c:pt idx="6">
                    <c:v>Observed</c:v>
                  </c:pt>
                  <c:pt idx="7">
                    <c:v>Expected  </c:v>
                  </c:pt>
                  <c:pt idx="8">
                    <c:v>Observed</c:v>
                  </c:pt>
                  <c:pt idx="9">
                    <c:v>Expected  </c:v>
                  </c:pt>
                  <c:pt idx="10">
                    <c:v>Observed</c:v>
                  </c:pt>
                  <c:pt idx="11">
                    <c:v>Expected  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  <c:pt idx="6">
                    <c:v>Fatal</c:v>
                  </c:pt>
                  <c:pt idx="8">
                    <c:v>Serious</c:v>
                  </c:pt>
                  <c:pt idx="10">
                    <c:v>Slight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'All In'!$AP$279:$AP$290</c:f>
              <c:numCache>
                <c:formatCode>0%</c:formatCode>
                <c:ptCount val="12"/>
                <c:pt idx="0">
                  <c:v>3.6173989120566747</c:v>
                </c:pt>
                <c:pt idx="1">
                  <c:v>1</c:v>
                </c:pt>
                <c:pt idx="2">
                  <c:v>1.7702520811595466</c:v>
                </c:pt>
                <c:pt idx="3">
                  <c:v>1</c:v>
                </c:pt>
                <c:pt idx="4">
                  <c:v>0.82951644343446751</c:v>
                </c:pt>
                <c:pt idx="5">
                  <c:v>1</c:v>
                </c:pt>
                <c:pt idx="6">
                  <c:v>4.9983603381616346</c:v>
                </c:pt>
                <c:pt idx="7">
                  <c:v>1</c:v>
                </c:pt>
                <c:pt idx="8">
                  <c:v>1.4985652378186705</c:v>
                </c:pt>
                <c:pt idx="9">
                  <c:v>1</c:v>
                </c:pt>
                <c:pt idx="10">
                  <c:v>0.855447520406589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7F-42F9-88F1-D88CF78F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90592"/>
        <c:axId val="712382392"/>
      </c:barChart>
      <c:catAx>
        <c:axId val="7123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2392"/>
        <c:crosses val="autoZero"/>
        <c:auto val="1"/>
        <c:lblAlgn val="ctr"/>
        <c:lblOffset val="100"/>
        <c:noMultiLvlLbl val="0"/>
      </c:catAx>
      <c:valAx>
        <c:axId val="712382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40239590306945"/>
          <c:y val="8.5471327275425821E-2"/>
          <c:w val="0.17452381231271683"/>
          <c:h val="0.3408532134292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94922346631666E-2"/>
          <c:y val="4.8445638449170915E-2"/>
          <c:w val="0.88454946443644245"/>
          <c:h val="0.82614461577363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In'!$AH$277:$AH$278</c:f>
              <c:strCache>
                <c:ptCount val="2"/>
                <c:pt idx="0">
                  <c:v>Age Group</c:v>
                </c:pt>
                <c:pt idx="1">
                  <c:v>6 - 10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In'!$AH$279:$AH$290</c15:sqref>
                  </c15:fullRef>
                </c:ext>
              </c:extLst>
              <c:f>('All In'!$AH$279,'All In'!$AH$281,'All In'!$AH$283,'All In'!$AH$285,'All In'!$AH$287,'All In'!$AH$289)</c:f>
              <c:numCache>
                <c:formatCode>0%</c:formatCode>
                <c:ptCount val="6"/>
                <c:pt idx="0">
                  <c:v>0.89360103718964234</c:v>
                </c:pt>
                <c:pt idx="1">
                  <c:v>0.95924274214769645</c:v>
                </c:pt>
                <c:pt idx="2">
                  <c:v>1.0087456866814679</c:v>
                </c:pt>
                <c:pt idx="3">
                  <c:v>0.66609992465166623</c:v>
                </c:pt>
                <c:pt idx="4">
                  <c:v>1.0117733460001772</c:v>
                </c:pt>
                <c:pt idx="5">
                  <c:v>1.000959971997835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1-4A1C-BE61-0F41B1A4C670}"/>
            </c:ext>
          </c:extLst>
        </c:ser>
        <c:ser>
          <c:idx val="1"/>
          <c:order val="1"/>
          <c:tx>
            <c:strRef>
              <c:f>'All In'!$AI$277:$AI$278</c:f>
              <c:strCache>
                <c:ptCount val="2"/>
                <c:pt idx="0">
                  <c:v>Age Group</c:v>
                </c:pt>
                <c:pt idx="1">
                  <c:v>11-15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In'!$AI$279:$AI$290</c15:sqref>
                  </c15:fullRef>
                </c:ext>
              </c:extLst>
              <c:f>('All In'!$AI$279,'All In'!$AI$281,'All In'!$AI$283,'All In'!$AI$285,'All In'!$AI$287,'All In'!$AI$289)</c:f>
              <c:numCache>
                <c:formatCode>0%</c:formatCode>
                <c:ptCount val="6"/>
                <c:pt idx="0">
                  <c:v>0.95446675442349038</c:v>
                </c:pt>
                <c:pt idx="1">
                  <c:v>0.99302285212979247</c:v>
                </c:pt>
                <c:pt idx="2">
                  <c:v>1.0017314722436264</c:v>
                </c:pt>
                <c:pt idx="3">
                  <c:v>0.81720002710800543</c:v>
                </c:pt>
                <c:pt idx="4">
                  <c:v>0.98086470127278247</c:v>
                </c:pt>
                <c:pt idx="5">
                  <c:v>1.0058476158666307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1-4A1C-BE61-0F41B1A4C670}"/>
            </c:ext>
          </c:extLst>
        </c:ser>
        <c:ser>
          <c:idx val="2"/>
          <c:order val="2"/>
          <c:tx>
            <c:strRef>
              <c:f>'All In'!$AJ$277:$AJ$278</c:f>
              <c:strCache>
                <c:ptCount val="2"/>
                <c:pt idx="0">
                  <c:v>Age Group</c:v>
                </c:pt>
                <c:pt idx="1">
                  <c:v>16-20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In'!$AJ$279:$AJ$290</c15:sqref>
                  </c15:fullRef>
                </c:ext>
              </c:extLst>
              <c:f>('All In'!$AJ$279,'All In'!$AJ$281,'All In'!$AJ$283,'All In'!$AJ$285,'All In'!$AJ$287,'All In'!$AJ$289)</c:f>
              <c:numCache>
                <c:formatCode>0%</c:formatCode>
                <c:ptCount val="6"/>
                <c:pt idx="0">
                  <c:v>0.72896057309648399</c:v>
                </c:pt>
                <c:pt idx="1">
                  <c:v>0.92468684321541328</c:v>
                </c:pt>
                <c:pt idx="2">
                  <c:v>1.0167990808244558</c:v>
                </c:pt>
                <c:pt idx="3">
                  <c:v>0.70331483276879969</c:v>
                </c:pt>
                <c:pt idx="4">
                  <c:v>0.90022397316436464</c:v>
                </c:pt>
                <c:pt idx="5">
                  <c:v>1.0237876782992421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1-4A1C-BE61-0F41B1A4C670}"/>
            </c:ext>
          </c:extLst>
        </c:ser>
        <c:ser>
          <c:idx val="3"/>
          <c:order val="3"/>
          <c:tx>
            <c:strRef>
              <c:f>'All In'!$AK$277:$AK$278</c:f>
              <c:strCache>
                <c:ptCount val="2"/>
                <c:pt idx="0">
                  <c:v>Age Group</c:v>
                </c:pt>
                <c:pt idx="1">
                  <c:v>21-25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In'!$AK$279:$AK$290</c15:sqref>
                  </c15:fullRef>
                </c:ext>
              </c:extLst>
              <c:f>('All In'!$AK$279,'All In'!$AK$281,'All In'!$AK$283,'All In'!$AK$285,'All In'!$AK$287,'All In'!$AK$289)</c:f>
              <c:numCache>
                <c:formatCode>0%</c:formatCode>
                <c:ptCount val="6"/>
                <c:pt idx="0">
                  <c:v>0.7248252406096749</c:v>
                </c:pt>
                <c:pt idx="1">
                  <c:v>0.84048149322736898</c:v>
                </c:pt>
                <c:pt idx="2">
                  <c:v>1.0330178926619231</c:v>
                </c:pt>
                <c:pt idx="3">
                  <c:v>0.64364856496771505</c:v>
                </c:pt>
                <c:pt idx="4">
                  <c:v>0.87566629616067626</c:v>
                </c:pt>
                <c:pt idx="5">
                  <c:v>1.0295061139556529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1-4A1C-BE61-0F41B1A4C670}"/>
            </c:ext>
          </c:extLst>
        </c:ser>
        <c:ser>
          <c:idx val="4"/>
          <c:order val="4"/>
          <c:tx>
            <c:strRef>
              <c:f>'All In'!$AL$277:$AL$278</c:f>
              <c:strCache>
                <c:ptCount val="2"/>
                <c:pt idx="0">
                  <c:v>Age Group</c:v>
                </c:pt>
                <c:pt idx="1">
                  <c:v>26-35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In'!$AL$279:$AL$290</c15:sqref>
                  </c15:fullRef>
                </c:ext>
              </c:extLst>
              <c:f>('All In'!$AL$279,'All In'!$AL$281,'All In'!$AL$283,'All In'!$AL$285,'All In'!$AL$287,'All In'!$AL$289)</c:f>
              <c:numCache>
                <c:formatCode>0%</c:formatCode>
                <c:ptCount val="6"/>
                <c:pt idx="0">
                  <c:v>0.77902419177548132</c:v>
                </c:pt>
                <c:pt idx="1">
                  <c:v>0.84318228425845365</c:v>
                </c:pt>
                <c:pt idx="2">
                  <c:v>1.0320339629827746</c:v>
                </c:pt>
                <c:pt idx="3">
                  <c:v>0.68170076527906531</c:v>
                </c:pt>
                <c:pt idx="4">
                  <c:v>0.88807661230733137</c:v>
                </c:pt>
                <c:pt idx="5">
                  <c:v>1.0265356187760704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1-4A1C-BE61-0F41B1A4C670}"/>
            </c:ext>
          </c:extLst>
        </c:ser>
        <c:ser>
          <c:idx val="5"/>
          <c:order val="5"/>
          <c:tx>
            <c:strRef>
              <c:f>'All In'!$AM$277:$AM$278</c:f>
              <c:strCache>
                <c:ptCount val="2"/>
                <c:pt idx="0">
                  <c:v>Age Group</c:v>
                </c:pt>
                <c:pt idx="1">
                  <c:v>36-45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In'!$AM$279:$AM$290</c15:sqref>
                  </c15:fullRef>
                </c:ext>
              </c:extLst>
              <c:f>('All In'!$AM$279,'All In'!$AM$281,'All In'!$AM$283,'All In'!$AM$285,'All In'!$AM$287,'All In'!$AM$289)</c:f>
              <c:numCache>
                <c:formatCode>0%</c:formatCode>
                <c:ptCount val="6"/>
                <c:pt idx="0">
                  <c:v>0.80499371585767621</c:v>
                </c:pt>
                <c:pt idx="1">
                  <c:v>0.98302429753339005</c:v>
                </c:pt>
                <c:pt idx="2">
                  <c:v>1.0049351228596111</c:v>
                </c:pt>
                <c:pt idx="3">
                  <c:v>0.98847132596974063</c:v>
                </c:pt>
                <c:pt idx="4">
                  <c:v>1.0340952096118512</c:v>
                </c:pt>
                <c:pt idx="5">
                  <c:v>0.99302425348090828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1-4A1C-BE61-0F41B1A4C670}"/>
            </c:ext>
          </c:extLst>
        </c:ser>
        <c:ser>
          <c:idx val="6"/>
          <c:order val="6"/>
          <c:tx>
            <c:strRef>
              <c:f>'All In'!$AN$277:$AN$278</c:f>
              <c:strCache>
                <c:ptCount val="2"/>
                <c:pt idx="0">
                  <c:v>Age Group</c:v>
                </c:pt>
                <c:pt idx="1">
                  <c:v>46-55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In'!$AN$279:$AN$290</c15:sqref>
                  </c15:fullRef>
                </c:ext>
              </c:extLst>
              <c:f>('All In'!$AN$279,'All In'!$AN$281,'All In'!$AN$283,'All In'!$AN$285,'All In'!$AN$287,'All In'!$AN$289)</c:f>
              <c:numCache>
                <c:formatCode>0%</c:formatCode>
                <c:ptCount val="6"/>
                <c:pt idx="0">
                  <c:v>1.4226894893147644</c:v>
                </c:pt>
                <c:pt idx="1">
                  <c:v>1.20851445715543</c:v>
                </c:pt>
                <c:pt idx="2">
                  <c:v>0.95630038234416004</c:v>
                </c:pt>
                <c:pt idx="3">
                  <c:v>1.5546914883694793</c:v>
                </c:pt>
                <c:pt idx="4">
                  <c:v>1.2201171039995917</c:v>
                </c:pt>
                <c:pt idx="5">
                  <c:v>0.94854105506863906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1-4A1C-BE61-0F41B1A4C670}"/>
            </c:ext>
          </c:extLst>
        </c:ser>
        <c:ser>
          <c:idx val="7"/>
          <c:order val="7"/>
          <c:tx>
            <c:strRef>
              <c:f>'All In'!$AO$277:$AO$278</c:f>
              <c:strCache>
                <c:ptCount val="2"/>
                <c:pt idx="0">
                  <c:v>Age Group</c:v>
                </c:pt>
                <c:pt idx="1">
                  <c:v>56-65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In'!$AO$279:$AO$290</c15:sqref>
                  </c15:fullRef>
                </c:ext>
              </c:extLst>
              <c:f>('All In'!$AO$279,'All In'!$AO$281,'All In'!$AO$283,'All In'!$AO$285,'All In'!$AO$287,'All In'!$AO$289)</c:f>
              <c:numCache>
                <c:formatCode>0%</c:formatCode>
                <c:ptCount val="6"/>
                <c:pt idx="0">
                  <c:v>1.9906822750072413</c:v>
                </c:pt>
                <c:pt idx="1">
                  <c:v>1.5164598762752235</c:v>
                </c:pt>
                <c:pt idx="2">
                  <c:v>0.8922449523236744</c:v>
                </c:pt>
                <c:pt idx="3">
                  <c:v>2.7068213055956374</c:v>
                </c:pt>
                <c:pt idx="4">
                  <c:v>1.3585172534742664</c:v>
                </c:pt>
                <c:pt idx="5">
                  <c:v>0.90798286711107989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1-4A1C-BE61-0F41B1A4C670}"/>
            </c:ext>
          </c:extLst>
        </c:ser>
        <c:ser>
          <c:idx val="8"/>
          <c:order val="8"/>
          <c:tx>
            <c:strRef>
              <c:f>'All In'!$AP$277:$AP$278</c:f>
              <c:strCache>
                <c:ptCount val="2"/>
                <c:pt idx="0">
                  <c:v>Age Group</c:v>
                </c:pt>
                <c:pt idx="1">
                  <c:v>66-75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'All In'!$AE$279:$AG$290</c15:sqref>
                  </c15:fullRef>
                </c:ext>
              </c:extLst>
              <c:f>('All In'!$AE$279:$AG$279,'All In'!$AE$281:$AG$281,'All In'!$AE$283:$AG$283,'All In'!$AE$285:$AG$285,'All In'!$AE$287:$AG$287,'All In'!$AE$289:$AG$289)</c:f>
              <c:multiLvlStrCache>
                <c:ptCount val="6"/>
                <c:lvl>
                  <c:pt idx="0">
                    <c:v>Observed</c:v>
                  </c:pt>
                  <c:pt idx="1">
                    <c:v>Observed</c:v>
                  </c:pt>
                  <c:pt idx="2">
                    <c:v>Observed</c:v>
                  </c:pt>
                  <c:pt idx="3">
                    <c:v>Observed</c:v>
                  </c:pt>
                  <c:pt idx="4">
                    <c:v>Observed</c:v>
                  </c:pt>
                  <c:pt idx="5">
                    <c:v>Observed</c:v>
                  </c:pt>
                </c:lvl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  <c:pt idx="3">
                    <c:v>Fatal</c:v>
                  </c:pt>
                  <c:pt idx="4">
                    <c:v>Serious</c:v>
                  </c:pt>
                  <c:pt idx="5">
                    <c:v>Slight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In'!$AP$279:$AP$290</c15:sqref>
                  </c15:fullRef>
                </c:ext>
              </c:extLst>
              <c:f>('All In'!$AP$279,'All In'!$AP$281,'All In'!$AP$283,'All In'!$AP$285,'All In'!$AP$287,'All In'!$AP$289)</c:f>
              <c:numCache>
                <c:formatCode>0%</c:formatCode>
                <c:ptCount val="6"/>
                <c:pt idx="0">
                  <c:v>3.6173989120566747</c:v>
                </c:pt>
                <c:pt idx="1">
                  <c:v>1.7702520811595466</c:v>
                </c:pt>
                <c:pt idx="2">
                  <c:v>0.82951644343446751</c:v>
                </c:pt>
                <c:pt idx="3">
                  <c:v>4.9983603381616346</c:v>
                </c:pt>
                <c:pt idx="4">
                  <c:v>1.4985652378186705</c:v>
                </c:pt>
                <c:pt idx="5">
                  <c:v>0.855447520406589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1-4A1C-BE61-0F41B1A4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90592"/>
        <c:axId val="712382392"/>
      </c:barChart>
      <c:catAx>
        <c:axId val="712390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2392"/>
        <c:crosses val="autoZero"/>
        <c:auto val="1"/>
        <c:lblAlgn val="ctr"/>
        <c:lblOffset val="100"/>
        <c:noMultiLvlLbl val="0"/>
      </c:catAx>
      <c:valAx>
        <c:axId val="712382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 vs Expected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40239590306945"/>
          <c:y val="8.5471327275425821E-2"/>
          <c:w val="0.17452381231271683"/>
          <c:h val="0.3408532134292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94922346631666E-2"/>
          <c:y val="4.8445638449170915E-2"/>
          <c:w val="0.88454946443644245"/>
          <c:h val="0.82614461577363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In'!$AE$279:$AG$279</c:f>
              <c:strCache>
                <c:ptCount val="3"/>
                <c:pt idx="0">
                  <c:v>Female</c:v>
                </c:pt>
                <c:pt idx="1">
                  <c:v>Fatal</c:v>
                </c:pt>
                <c:pt idx="2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In'!$AH$279:$AP$279</c:f>
              <c:numCache>
                <c:formatCode>0%</c:formatCode>
                <c:ptCount val="9"/>
                <c:pt idx="0">
                  <c:v>0.89360103718964234</c:v>
                </c:pt>
                <c:pt idx="1">
                  <c:v>0.95446675442349038</c:v>
                </c:pt>
                <c:pt idx="2">
                  <c:v>0.72896057309648399</c:v>
                </c:pt>
                <c:pt idx="3">
                  <c:v>0.7248252406096749</c:v>
                </c:pt>
                <c:pt idx="4">
                  <c:v>0.77902419177548132</c:v>
                </c:pt>
                <c:pt idx="5">
                  <c:v>0.80499371585767621</c:v>
                </c:pt>
                <c:pt idx="6">
                  <c:v>1.4226894893147644</c:v>
                </c:pt>
                <c:pt idx="7">
                  <c:v>1.9906822750072413</c:v>
                </c:pt>
                <c:pt idx="8">
                  <c:v>3.6173989120566747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4A50-9DA0-C0CEA4F9BA07}"/>
            </c:ext>
          </c:extLst>
        </c:ser>
        <c:ser>
          <c:idx val="2"/>
          <c:order val="2"/>
          <c:tx>
            <c:strRef>
              <c:f>'All In'!$AE$281:$AG$281</c:f>
              <c:strCache>
                <c:ptCount val="3"/>
                <c:pt idx="0">
                  <c:v>Female</c:v>
                </c:pt>
                <c:pt idx="1">
                  <c:v>Serious</c:v>
                </c:pt>
                <c:pt idx="2">
                  <c:v>Observed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In'!$AH$281:$AP$281</c:f>
              <c:numCache>
                <c:formatCode>0%</c:formatCode>
                <c:ptCount val="9"/>
                <c:pt idx="0">
                  <c:v>0.95924274214769645</c:v>
                </c:pt>
                <c:pt idx="1">
                  <c:v>0.99302285212979247</c:v>
                </c:pt>
                <c:pt idx="2">
                  <c:v>0.92468684321541328</c:v>
                </c:pt>
                <c:pt idx="3">
                  <c:v>0.84048149322736898</c:v>
                </c:pt>
                <c:pt idx="4">
                  <c:v>0.84318228425845365</c:v>
                </c:pt>
                <c:pt idx="5">
                  <c:v>0.98302429753339005</c:v>
                </c:pt>
                <c:pt idx="6">
                  <c:v>1.20851445715543</c:v>
                </c:pt>
                <c:pt idx="7">
                  <c:v>1.5164598762752235</c:v>
                </c:pt>
                <c:pt idx="8">
                  <c:v>1.7702520811595466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A-4A50-9DA0-C0CEA4F9BA07}"/>
            </c:ext>
          </c:extLst>
        </c:ser>
        <c:ser>
          <c:idx val="4"/>
          <c:order val="4"/>
          <c:tx>
            <c:strRef>
              <c:f>'All In'!$AE$283:$AG$283</c:f>
              <c:strCache>
                <c:ptCount val="3"/>
                <c:pt idx="0">
                  <c:v>Female</c:v>
                </c:pt>
                <c:pt idx="1">
                  <c:v>Slight</c:v>
                </c:pt>
                <c:pt idx="2">
                  <c:v>Observed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In'!$AH$283:$AP$283</c:f>
              <c:numCache>
                <c:formatCode>0%</c:formatCode>
                <c:ptCount val="9"/>
                <c:pt idx="0">
                  <c:v>1.0087456866814679</c:v>
                </c:pt>
                <c:pt idx="1">
                  <c:v>1.0017314722436264</c:v>
                </c:pt>
                <c:pt idx="2">
                  <c:v>1.0167990808244558</c:v>
                </c:pt>
                <c:pt idx="3">
                  <c:v>1.0330178926619231</c:v>
                </c:pt>
                <c:pt idx="4">
                  <c:v>1.0320339629827746</c:v>
                </c:pt>
                <c:pt idx="5">
                  <c:v>1.0049351228596111</c:v>
                </c:pt>
                <c:pt idx="6">
                  <c:v>0.95630038234416004</c:v>
                </c:pt>
                <c:pt idx="7">
                  <c:v>0.8922449523236744</c:v>
                </c:pt>
                <c:pt idx="8">
                  <c:v>0.82951644343446751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7A-4A50-9DA0-C0CEA4F9BA07}"/>
            </c:ext>
          </c:extLst>
        </c:ser>
        <c:ser>
          <c:idx val="6"/>
          <c:order val="6"/>
          <c:tx>
            <c:strRef>
              <c:f>'All In'!$AE$285:$AG$285</c:f>
              <c:strCache>
                <c:ptCount val="3"/>
                <c:pt idx="0">
                  <c:v>Male</c:v>
                </c:pt>
                <c:pt idx="1">
                  <c:v>Fatal</c:v>
                </c:pt>
                <c:pt idx="2">
                  <c:v>Observed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In'!$AH$285:$AP$285</c:f>
              <c:numCache>
                <c:formatCode>0%</c:formatCode>
                <c:ptCount val="9"/>
                <c:pt idx="0">
                  <c:v>0.66609992465166623</c:v>
                </c:pt>
                <c:pt idx="1">
                  <c:v>0.81720002710800543</c:v>
                </c:pt>
                <c:pt idx="2">
                  <c:v>0.70331483276879969</c:v>
                </c:pt>
                <c:pt idx="3">
                  <c:v>0.64364856496771505</c:v>
                </c:pt>
                <c:pt idx="4">
                  <c:v>0.68170076527906531</c:v>
                </c:pt>
                <c:pt idx="5">
                  <c:v>0.98847132596974063</c:v>
                </c:pt>
                <c:pt idx="6">
                  <c:v>1.5546914883694793</c:v>
                </c:pt>
                <c:pt idx="7">
                  <c:v>2.7068213055956374</c:v>
                </c:pt>
                <c:pt idx="8">
                  <c:v>4.9983603381616346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A-4A50-9DA0-C0CEA4F9BA07}"/>
            </c:ext>
          </c:extLst>
        </c:ser>
        <c:ser>
          <c:idx val="8"/>
          <c:order val="8"/>
          <c:tx>
            <c:strRef>
              <c:f>'All In'!$AE$287:$AG$287</c:f>
              <c:strCache>
                <c:ptCount val="3"/>
                <c:pt idx="0">
                  <c:v>Male</c:v>
                </c:pt>
                <c:pt idx="1">
                  <c:v>Serious</c:v>
                </c:pt>
                <c:pt idx="2">
                  <c:v>Observed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In'!$AH$287:$AP$287</c:f>
              <c:numCache>
                <c:formatCode>0%</c:formatCode>
                <c:ptCount val="9"/>
                <c:pt idx="0">
                  <c:v>1.0117733460001772</c:v>
                </c:pt>
                <c:pt idx="1">
                  <c:v>0.98086470127278247</c:v>
                </c:pt>
                <c:pt idx="2">
                  <c:v>0.90022397316436464</c:v>
                </c:pt>
                <c:pt idx="3">
                  <c:v>0.87566629616067626</c:v>
                </c:pt>
                <c:pt idx="4">
                  <c:v>0.88807661230733137</c:v>
                </c:pt>
                <c:pt idx="5">
                  <c:v>1.0340952096118512</c:v>
                </c:pt>
                <c:pt idx="6">
                  <c:v>1.2201171039995917</c:v>
                </c:pt>
                <c:pt idx="7">
                  <c:v>1.3585172534742664</c:v>
                </c:pt>
                <c:pt idx="8">
                  <c:v>1.4985652378186705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7A-4A50-9DA0-C0CEA4F9BA07}"/>
            </c:ext>
          </c:extLst>
        </c:ser>
        <c:ser>
          <c:idx val="10"/>
          <c:order val="10"/>
          <c:tx>
            <c:strRef>
              <c:f>'All In'!$AE$289:$AG$289</c:f>
              <c:strCache>
                <c:ptCount val="3"/>
                <c:pt idx="0">
                  <c:v>Male</c:v>
                </c:pt>
                <c:pt idx="1">
                  <c:v>Slight</c:v>
                </c:pt>
                <c:pt idx="2">
                  <c:v>Observed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 In'!$AH$277:$AP$278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In'!$AH$289:$AP$289</c:f>
              <c:numCache>
                <c:formatCode>0%</c:formatCode>
                <c:ptCount val="9"/>
                <c:pt idx="0">
                  <c:v>1.000959971997835</c:v>
                </c:pt>
                <c:pt idx="1">
                  <c:v>1.0058476158666307</c:v>
                </c:pt>
                <c:pt idx="2">
                  <c:v>1.0237876782992421</c:v>
                </c:pt>
                <c:pt idx="3">
                  <c:v>1.0295061139556529</c:v>
                </c:pt>
                <c:pt idx="4">
                  <c:v>1.0265356187760704</c:v>
                </c:pt>
                <c:pt idx="5">
                  <c:v>0.99302425348090828</c:v>
                </c:pt>
                <c:pt idx="6">
                  <c:v>0.94854105506863906</c:v>
                </c:pt>
                <c:pt idx="7">
                  <c:v>0.90798286711107989</c:v>
                </c:pt>
                <c:pt idx="8">
                  <c:v>0.855447520406589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7A-4A50-9DA0-C0CEA4F9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90592"/>
        <c:axId val="712382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In'!$AE$280:$AG$280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Fatal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rgbClr val="FF33CC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In'!$AH$280:$AP$280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7A-4A50-9DA0-C0CEA4F9BA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In'!$AE$282:$AG$282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Serious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In'!$AH$282:$AP$282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7A-4A50-9DA0-C0CEA4F9BA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In'!$AE$284:$AG$284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Slight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In'!$AH$284:$AP$284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7A-4A50-9DA0-C0CEA4F9BA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In'!$AE$286:$AG$286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Fatal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In'!$AH$286:$AP$286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7A-4A50-9DA0-C0CEA4F9BA0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In'!$AE$288:$AG$288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Serious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In'!$AH$288:$AP$288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37A-4A50-9DA0-C0CEA4F9BA0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In'!$AE$290:$AG$290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Slight</c:v>
                      </c:pt>
                      <c:pt idx="2">
                        <c:v>Expected 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In'!$AH$277:$AP$278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6 - 10</c:v>
                        </c:pt>
                        <c:pt idx="1">
                          <c:v>11-15</c:v>
                        </c:pt>
                        <c:pt idx="2">
                          <c:v>16-20</c:v>
                        </c:pt>
                        <c:pt idx="3">
                          <c:v>21-25</c:v>
                        </c:pt>
                        <c:pt idx="4">
                          <c:v>26-35</c:v>
                        </c:pt>
                        <c:pt idx="5">
                          <c:v>36-45</c:v>
                        </c:pt>
                        <c:pt idx="6">
                          <c:v>46-55</c:v>
                        </c:pt>
                        <c:pt idx="7">
                          <c:v>56-65</c:v>
                        </c:pt>
                        <c:pt idx="8">
                          <c:v>66-75</c:v>
                        </c:pt>
                      </c:lvl>
                      <c:lvl>
                        <c:pt idx="0">
                          <c:v>Age Group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In'!$AH$290:$AP$290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7A-4A50-9DA0-C0CEA4F9BA07}"/>
                  </c:ext>
                </c:extLst>
              </c15:ser>
            </c15:filteredBarSeries>
          </c:ext>
        </c:extLst>
      </c:barChart>
      <c:catAx>
        <c:axId val="712390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2392"/>
        <c:crosses val="autoZero"/>
        <c:auto val="1"/>
        <c:lblAlgn val="ctr"/>
        <c:lblOffset val="100"/>
        <c:noMultiLvlLbl val="0"/>
      </c:catAx>
      <c:valAx>
        <c:axId val="712382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Observed vs Expected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59488647143992"/>
          <c:y val="0.13505807900045555"/>
          <c:w val="0.25159764608213853"/>
          <c:h val="0.24572632297589855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7188330143"/>
          <c:y val="0.10097092581457985"/>
          <c:w val="0.84586615793591902"/>
          <c:h val="0.7825908574993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In'!$AE$294:$AF$294</c:f>
              <c:strCache>
                <c:ptCount val="2"/>
                <c:pt idx="0">
                  <c:v>Fatal</c:v>
                </c:pt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In'!$AG$294:$AO$294</c:f>
              <c:numCache>
                <c:formatCode>0%</c:formatCode>
                <c:ptCount val="9"/>
                <c:pt idx="0">
                  <c:v>0.89360103718964234</c:v>
                </c:pt>
                <c:pt idx="1">
                  <c:v>0.95446675442349038</c:v>
                </c:pt>
                <c:pt idx="2">
                  <c:v>0.72896057309648399</c:v>
                </c:pt>
                <c:pt idx="3">
                  <c:v>0.7248252406096749</c:v>
                </c:pt>
                <c:pt idx="4">
                  <c:v>0.77902419177548132</c:v>
                </c:pt>
                <c:pt idx="5">
                  <c:v>0.80499371585767621</c:v>
                </c:pt>
                <c:pt idx="6">
                  <c:v>1.4226894893147644</c:v>
                </c:pt>
                <c:pt idx="7">
                  <c:v>1.9906822750072413</c:v>
                </c:pt>
                <c:pt idx="8">
                  <c:v>3.6173989120566747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BDB-B687-E465EC1C9751}"/>
            </c:ext>
          </c:extLst>
        </c:ser>
        <c:ser>
          <c:idx val="1"/>
          <c:order val="1"/>
          <c:tx>
            <c:strRef>
              <c:f>'All In'!$AE$295:$AF$295</c:f>
              <c:strCache>
                <c:ptCount val="2"/>
                <c:pt idx="0">
                  <c:v>Fatal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In'!$AG$295:$AO$295</c:f>
              <c:numCache>
                <c:formatCode>0%</c:formatCode>
                <c:ptCount val="9"/>
                <c:pt idx="0">
                  <c:v>0.66609992465166623</c:v>
                </c:pt>
                <c:pt idx="1">
                  <c:v>0.81720002710800543</c:v>
                </c:pt>
                <c:pt idx="2">
                  <c:v>0.70331483276879969</c:v>
                </c:pt>
                <c:pt idx="3">
                  <c:v>0.64364856496771505</c:v>
                </c:pt>
                <c:pt idx="4">
                  <c:v>0.68170076527906531</c:v>
                </c:pt>
                <c:pt idx="5">
                  <c:v>0.98847132596974063</c:v>
                </c:pt>
                <c:pt idx="6">
                  <c:v>1.5546914883694793</c:v>
                </c:pt>
                <c:pt idx="7">
                  <c:v>2.7068213055956374</c:v>
                </c:pt>
                <c:pt idx="8">
                  <c:v>4.9983603381616346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4-4BDB-B687-E465EC1C9751}"/>
            </c:ext>
          </c:extLst>
        </c:ser>
        <c:ser>
          <c:idx val="2"/>
          <c:order val="2"/>
          <c:tx>
            <c:strRef>
              <c:f>'All In'!$AE$296:$AF$296</c:f>
              <c:strCache>
                <c:ptCount val="2"/>
                <c:pt idx="0">
                  <c:v>Serious</c:v>
                </c:pt>
                <c:pt idx="1">
                  <c:v>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In'!$AG$296:$AO$296</c:f>
              <c:numCache>
                <c:formatCode>0%</c:formatCode>
                <c:ptCount val="9"/>
                <c:pt idx="0">
                  <c:v>0.95924274214769645</c:v>
                </c:pt>
                <c:pt idx="1">
                  <c:v>0.99302285212979247</c:v>
                </c:pt>
                <c:pt idx="2">
                  <c:v>0.92468684321541328</c:v>
                </c:pt>
                <c:pt idx="3">
                  <c:v>0.84048149322736898</c:v>
                </c:pt>
                <c:pt idx="4">
                  <c:v>0.84318228425845365</c:v>
                </c:pt>
                <c:pt idx="5">
                  <c:v>0.98302429753339005</c:v>
                </c:pt>
                <c:pt idx="6">
                  <c:v>1.20851445715543</c:v>
                </c:pt>
                <c:pt idx="7">
                  <c:v>1.5164598762752235</c:v>
                </c:pt>
                <c:pt idx="8">
                  <c:v>1.7702520811595466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4-4BDB-B687-E465EC1C9751}"/>
            </c:ext>
          </c:extLst>
        </c:ser>
        <c:ser>
          <c:idx val="3"/>
          <c:order val="3"/>
          <c:tx>
            <c:strRef>
              <c:f>'All In'!$AE$297:$AF$297</c:f>
              <c:strCache>
                <c:ptCount val="2"/>
                <c:pt idx="0">
                  <c:v>Serious</c:v>
                </c:pt>
                <c:pt idx="1">
                  <c:v>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In'!$AG$297:$AO$297</c:f>
              <c:numCache>
                <c:formatCode>0%</c:formatCode>
                <c:ptCount val="9"/>
                <c:pt idx="0">
                  <c:v>1.0117733460001772</c:v>
                </c:pt>
                <c:pt idx="1">
                  <c:v>0.98086470127278247</c:v>
                </c:pt>
                <c:pt idx="2">
                  <c:v>0.90022397316436464</c:v>
                </c:pt>
                <c:pt idx="3">
                  <c:v>0.87566629616067626</c:v>
                </c:pt>
                <c:pt idx="4">
                  <c:v>0.88807661230733137</c:v>
                </c:pt>
                <c:pt idx="5">
                  <c:v>1.0340952096118512</c:v>
                </c:pt>
                <c:pt idx="6">
                  <c:v>1.2201171039995917</c:v>
                </c:pt>
                <c:pt idx="7">
                  <c:v>1.3585172534742664</c:v>
                </c:pt>
                <c:pt idx="8">
                  <c:v>1.4985652378186705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4-4BDB-B687-E465EC1C9751}"/>
            </c:ext>
          </c:extLst>
        </c:ser>
        <c:ser>
          <c:idx val="4"/>
          <c:order val="4"/>
          <c:tx>
            <c:strRef>
              <c:f>'All In'!$AE$298:$AF$298</c:f>
              <c:strCache>
                <c:ptCount val="2"/>
                <c:pt idx="0">
                  <c:v>Slight</c:v>
                </c:pt>
                <c:pt idx="1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In'!$AG$298:$AO$298</c:f>
              <c:numCache>
                <c:formatCode>0%</c:formatCode>
                <c:ptCount val="9"/>
                <c:pt idx="0">
                  <c:v>1.0087456866814679</c:v>
                </c:pt>
                <c:pt idx="1">
                  <c:v>1.0017314722436264</c:v>
                </c:pt>
                <c:pt idx="2">
                  <c:v>1.0167990808244558</c:v>
                </c:pt>
                <c:pt idx="3">
                  <c:v>1.0330178926619231</c:v>
                </c:pt>
                <c:pt idx="4">
                  <c:v>1.0320339629827746</c:v>
                </c:pt>
                <c:pt idx="5">
                  <c:v>1.0049351228596111</c:v>
                </c:pt>
                <c:pt idx="6">
                  <c:v>0.95630038234416004</c:v>
                </c:pt>
                <c:pt idx="7">
                  <c:v>0.8922449523236744</c:v>
                </c:pt>
                <c:pt idx="8">
                  <c:v>0.82951644343446751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4-4BDB-B687-E465EC1C9751}"/>
            </c:ext>
          </c:extLst>
        </c:ser>
        <c:ser>
          <c:idx val="5"/>
          <c:order val="5"/>
          <c:tx>
            <c:strRef>
              <c:f>'All In'!$AE$299:$AF$299</c:f>
              <c:strCache>
                <c:ptCount val="2"/>
                <c:pt idx="0">
                  <c:v>Slight</c:v>
                </c:pt>
                <c:pt idx="1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'All In'!$AG$292:$AO$293</c:f>
              <c:multiLvlStrCache>
                <c:ptCount val="9"/>
                <c:lvl>
                  <c:pt idx="0">
                    <c:v>6 - 10</c:v>
                  </c:pt>
                  <c:pt idx="1">
                    <c:v>11-15</c:v>
                  </c:pt>
                  <c:pt idx="2">
                    <c:v>16-20</c:v>
                  </c:pt>
                  <c:pt idx="3">
                    <c:v>21-25</c:v>
                  </c:pt>
                  <c:pt idx="4">
                    <c:v>26-35</c:v>
                  </c:pt>
                  <c:pt idx="5">
                    <c:v>36-45</c:v>
                  </c:pt>
                  <c:pt idx="6">
                    <c:v>46-55</c:v>
                  </c:pt>
                  <c:pt idx="7">
                    <c:v>56-65</c:v>
                  </c:pt>
                  <c:pt idx="8">
                    <c:v>66-75</c:v>
                  </c:pt>
                </c:lvl>
                <c:lvl>
                  <c:pt idx="0">
                    <c:v>Age Group</c:v>
                  </c:pt>
                </c:lvl>
              </c:multiLvlStrCache>
            </c:multiLvlStrRef>
          </c:cat>
          <c:val>
            <c:numRef>
              <c:f>'All In'!$AG$299:$AO$299</c:f>
              <c:numCache>
                <c:formatCode>0%</c:formatCode>
                <c:ptCount val="9"/>
                <c:pt idx="0">
                  <c:v>1.000959971997835</c:v>
                </c:pt>
                <c:pt idx="1">
                  <c:v>1.0058476158666307</c:v>
                </c:pt>
                <c:pt idx="2">
                  <c:v>1.0237876782992421</c:v>
                </c:pt>
                <c:pt idx="3">
                  <c:v>1.0295061139556529</c:v>
                </c:pt>
                <c:pt idx="4">
                  <c:v>1.0265356187760704</c:v>
                </c:pt>
                <c:pt idx="5">
                  <c:v>0.99302425348090828</c:v>
                </c:pt>
                <c:pt idx="6">
                  <c:v>0.94854105506863906</c:v>
                </c:pt>
                <c:pt idx="7">
                  <c:v>0.90798286711107989</c:v>
                </c:pt>
                <c:pt idx="8">
                  <c:v>0.855447520406589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4-4BDB-B687-E465EC1C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67552"/>
        <c:axId val="737969192"/>
      </c:barChart>
      <c:catAx>
        <c:axId val="737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9192"/>
        <c:crosses val="autoZero"/>
        <c:auto val="1"/>
        <c:lblAlgn val="ctr"/>
        <c:lblOffset val="100"/>
        <c:noMultiLvlLbl val="0"/>
      </c:catAx>
      <c:valAx>
        <c:axId val="737969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Observed vs Expected (%)</a:t>
                </a:r>
              </a:p>
            </c:rich>
          </c:tx>
          <c:layout>
            <c:manualLayout>
              <c:xMode val="edge"/>
              <c:yMode val="edge"/>
              <c:x val="2.5624084015003309E-2"/>
              <c:y val="0.3338679373694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24305615644194"/>
          <c:y val="0.10197368350540766"/>
          <c:w val="0.17887635199446228"/>
          <c:h val="0.23922437399989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488526</xdr:colOff>
      <xdr:row>101</xdr:row>
      <xdr:rowOff>106680</xdr:rowOff>
    </xdr:from>
    <xdr:to>
      <xdr:col>27</xdr:col>
      <xdr:colOff>115146</xdr:colOff>
      <xdr:row>120</xdr:row>
      <xdr:rowOff>197697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4B02E-FF14-4E39-B5C6-6A8D1535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837864</xdr:colOff>
      <xdr:row>137</xdr:row>
      <xdr:rowOff>161589</xdr:rowOff>
    </xdr:from>
    <xdr:to>
      <xdr:col>16</xdr:col>
      <xdr:colOff>367329</xdr:colOff>
      <xdr:row>149</xdr:row>
      <xdr:rowOff>153520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1AC57-413B-4FC1-8CAF-4232495B7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331470</xdr:colOff>
      <xdr:row>165</xdr:row>
      <xdr:rowOff>199915</xdr:rowOff>
    </xdr:from>
    <xdr:to>
      <xdr:col>18</xdr:col>
      <xdr:colOff>297628</xdr:colOff>
      <xdr:row>185</xdr:row>
      <xdr:rowOff>223223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7F3E2-D87B-4E88-8B4B-2C545558F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218</xdr:row>
      <xdr:rowOff>205740</xdr:rowOff>
    </xdr:from>
    <xdr:to>
      <xdr:col>15</xdr:col>
      <xdr:colOff>754380</xdr:colOff>
      <xdr:row>234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3B0C5A-7CB2-41D8-BCCA-745D4710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575485</xdr:colOff>
      <xdr:row>206</xdr:row>
      <xdr:rowOff>102413</xdr:rowOff>
    </xdr:from>
    <xdr:to>
      <xdr:col>36</xdr:col>
      <xdr:colOff>472615</xdr:colOff>
      <xdr:row>225</xdr:row>
      <xdr:rowOff>72868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FD210-EB60-4713-94A6-F99328E1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79188</xdr:colOff>
      <xdr:row>245</xdr:row>
      <xdr:rowOff>14194</xdr:rowOff>
    </xdr:from>
    <xdr:to>
      <xdr:col>17</xdr:col>
      <xdr:colOff>395693</xdr:colOff>
      <xdr:row>271</xdr:row>
      <xdr:rowOff>39593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C4465E-D440-43CB-9BC8-EE90E8EE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291</xdr:row>
      <xdr:rowOff>0</xdr:rowOff>
    </xdr:from>
    <xdr:to>
      <xdr:col>28</xdr:col>
      <xdr:colOff>601134</xdr:colOff>
      <xdr:row>314</xdr:row>
      <xdr:rowOff>228600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8E605A-7708-491A-ACB9-8D8E14026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402167</xdr:colOff>
      <xdr:row>297</xdr:row>
      <xdr:rowOff>139701</xdr:rowOff>
    </xdr:from>
    <xdr:to>
      <xdr:col>13</xdr:col>
      <xdr:colOff>850901</xdr:colOff>
      <xdr:row>321</xdr:row>
      <xdr:rowOff>152402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624DE9-6858-497C-9897-281D5083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423334</xdr:colOff>
      <xdr:row>264</xdr:row>
      <xdr:rowOff>143931</xdr:rowOff>
    </xdr:from>
    <xdr:to>
      <xdr:col>53</xdr:col>
      <xdr:colOff>59268</xdr:colOff>
      <xdr:row>286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1EAB0F-0C03-4AED-B8A0-A79E662B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593912</xdr:colOff>
      <xdr:row>248</xdr:row>
      <xdr:rowOff>123265</xdr:rowOff>
    </xdr:from>
    <xdr:to>
      <xdr:col>40</xdr:col>
      <xdr:colOff>234329</xdr:colOff>
      <xdr:row>270</xdr:row>
      <xdr:rowOff>112310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97BB82-CDAE-4747-9992-1CC6731A6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8467</xdr:colOff>
      <xdr:row>308</xdr:row>
      <xdr:rowOff>135466</xdr:rowOff>
    </xdr:from>
    <xdr:to>
      <xdr:col>53</xdr:col>
      <xdr:colOff>254001</xdr:colOff>
      <xdr:row>326</xdr:row>
      <xdr:rowOff>313267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3EE949-75B1-4FCC-B586-71F5A3B3A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328</xdr:row>
      <xdr:rowOff>0</xdr:rowOff>
    </xdr:from>
    <xdr:to>
      <xdr:col>53</xdr:col>
      <xdr:colOff>245534</xdr:colOff>
      <xdr:row>346</xdr:row>
      <xdr:rowOff>177802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450CF6-FE2F-45CA-9284-BECF2EF8B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503767</xdr:colOff>
      <xdr:row>328</xdr:row>
      <xdr:rowOff>0</xdr:rowOff>
    </xdr:from>
    <xdr:to>
      <xdr:col>33</xdr:col>
      <xdr:colOff>440267</xdr:colOff>
      <xdr:row>347</xdr:row>
      <xdr:rowOff>110067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7511FF-4319-4436-B9C6-478F790A9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482601</xdr:colOff>
      <xdr:row>361</xdr:row>
      <xdr:rowOff>50801</xdr:rowOff>
    </xdr:from>
    <xdr:to>
      <xdr:col>40</xdr:col>
      <xdr:colOff>533401</xdr:colOff>
      <xdr:row>385</xdr:row>
      <xdr:rowOff>338667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24E65E-FE22-4CFA-9898-9250954B5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190500</xdr:colOff>
      <xdr:row>663</xdr:row>
      <xdr:rowOff>245166</xdr:rowOff>
    </xdr:from>
    <xdr:to>
      <xdr:col>15</xdr:col>
      <xdr:colOff>944033</xdr:colOff>
      <xdr:row>678</xdr:row>
      <xdr:rowOff>42332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80BB1D-AAAF-4BD6-BAE7-39712C39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733213</xdr:colOff>
      <xdr:row>713</xdr:row>
      <xdr:rowOff>118533</xdr:rowOff>
    </xdr:from>
    <xdr:to>
      <xdr:col>15</xdr:col>
      <xdr:colOff>546946</xdr:colOff>
      <xdr:row>726</xdr:row>
      <xdr:rowOff>33867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80983F-D964-40C6-8CBD-9A329762D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571499</xdr:colOff>
      <xdr:row>726</xdr:row>
      <xdr:rowOff>186266</xdr:rowOff>
    </xdr:from>
    <xdr:to>
      <xdr:col>15</xdr:col>
      <xdr:colOff>385232</xdr:colOff>
      <xdr:row>741</xdr:row>
      <xdr:rowOff>7619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7D495B-F031-4874-9EA8-79C52328B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642255</xdr:colOff>
      <xdr:row>723</xdr:row>
      <xdr:rowOff>97971</xdr:rowOff>
    </xdr:from>
    <xdr:to>
      <xdr:col>27</xdr:col>
      <xdr:colOff>217713</xdr:colOff>
      <xdr:row>751</xdr:row>
      <xdr:rowOff>69669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1C5861-17B2-4EEB-8315-3488C241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662354</xdr:colOff>
      <xdr:row>782</xdr:row>
      <xdr:rowOff>186266</xdr:rowOff>
    </xdr:from>
    <xdr:to>
      <xdr:col>22</xdr:col>
      <xdr:colOff>392723</xdr:colOff>
      <xdr:row>800</xdr:row>
      <xdr:rowOff>135465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2A3E35B-0C26-4DDB-AC90-7797B1103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1397770</xdr:colOff>
      <xdr:row>380</xdr:row>
      <xdr:rowOff>158556</xdr:rowOff>
    </xdr:from>
    <xdr:to>
      <xdr:col>27</xdr:col>
      <xdr:colOff>138545</xdr:colOff>
      <xdr:row>400</xdr:row>
      <xdr:rowOff>336356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EBBD111-7994-45ED-A50D-F778479D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534247</xdr:colOff>
      <xdr:row>300</xdr:row>
      <xdr:rowOff>210819</xdr:rowOff>
    </xdr:from>
    <xdr:to>
      <xdr:col>42</xdr:col>
      <xdr:colOff>525781</xdr:colOff>
      <xdr:row>324</xdr:row>
      <xdr:rowOff>92287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A619665-4310-4A48-84D4-4AED355D5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71967</xdr:colOff>
      <xdr:row>322</xdr:row>
      <xdr:rowOff>369147</xdr:rowOff>
    </xdr:from>
    <xdr:to>
      <xdr:col>42</xdr:col>
      <xdr:colOff>63501</xdr:colOff>
      <xdr:row>347</xdr:row>
      <xdr:rowOff>89747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7B4F560-E6C3-41C7-A356-740D2724B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108856</xdr:colOff>
      <xdr:row>728</xdr:row>
      <xdr:rowOff>108858</xdr:rowOff>
    </xdr:from>
    <xdr:to>
      <xdr:col>26</xdr:col>
      <xdr:colOff>489857</xdr:colOff>
      <xdr:row>728</xdr:row>
      <xdr:rowOff>119743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F16D3B86-887C-4AC3-8674-8AEFBC0DADBE}"/>
            </a:ext>
          </a:extLst>
        </xdr:cNvPr>
        <xdr:cNvCxnSpPr/>
      </xdr:nvCxnSpPr>
      <xdr:spPr>
        <a:xfrm>
          <a:off x="17188542" y="172658315"/>
          <a:ext cx="6477001" cy="1088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708212</xdr:colOff>
      <xdr:row>925</xdr:row>
      <xdr:rowOff>188259</xdr:rowOff>
    </xdr:from>
    <xdr:to>
      <xdr:col>21</xdr:col>
      <xdr:colOff>170329</xdr:colOff>
      <xdr:row>943</xdr:row>
      <xdr:rowOff>107576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44EE25A-E4E0-4F1B-AB2D-4058508B3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327211</xdr:colOff>
      <xdr:row>161</xdr:row>
      <xdr:rowOff>161365</xdr:rowOff>
    </xdr:from>
    <xdr:to>
      <xdr:col>27</xdr:col>
      <xdr:colOff>22411</xdr:colOff>
      <xdr:row>180</xdr:row>
      <xdr:rowOff>17929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87067E-0B76-448E-9F30-5C86D210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0.09032</cdr:x>
      <cdr:y>0.37644</cdr:y>
    </cdr:from>
    <cdr:to>
      <cdr:x>1</cdr:x>
      <cdr:y>0.37817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6E57E7-9218-4D21-9480-CCD560E4E7B2}"/>
            </a:ext>
          </a:extLst>
        </cdr:cNvPr>
        <cdr:cNvCxnSpPr/>
      </cdr:nvCxnSpPr>
      <cdr:spPr>
        <a:xfrm xmlns:a="http://schemas.openxmlformats.org/drawingml/2006/main" flipV="1">
          <a:off x="618533" y="1851124"/>
          <a:ext cx="6229922" cy="8508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0.0984</cdr:x>
      <cdr:y>0.70845</cdr:y>
    </cdr:from>
    <cdr:to>
      <cdr:x>0.98824</cdr:x>
      <cdr:y>0.70986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4099F4E-3F6E-4776-BE5D-3D1D53CD49F0}"/>
            </a:ext>
          </a:extLst>
        </cdr:cNvPr>
        <cdr:cNvCxnSpPr/>
      </cdr:nvCxnSpPr>
      <cdr:spPr>
        <a:xfrm xmlns:a="http://schemas.openxmlformats.org/drawingml/2006/main" flipV="1">
          <a:off x="778934" y="4258733"/>
          <a:ext cx="7044266" cy="8466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0.0984</cdr:x>
      <cdr:y>0.70845</cdr:y>
    </cdr:from>
    <cdr:to>
      <cdr:x>0.98824</cdr:x>
      <cdr:y>0.70986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4099F4E-3F6E-4776-BE5D-3D1D53CD49F0}"/>
            </a:ext>
          </a:extLst>
        </cdr:cNvPr>
        <cdr:cNvCxnSpPr/>
      </cdr:nvCxnSpPr>
      <cdr:spPr>
        <a:xfrm xmlns:a="http://schemas.openxmlformats.org/drawingml/2006/main" flipV="1">
          <a:off x="778934" y="4258733"/>
          <a:ext cx="7044266" cy="8466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161925</xdr:rowOff>
    </xdr:from>
    <xdr:to>
      <xdr:col>9</xdr:col>
      <xdr:colOff>534778</xdr:colOff>
      <xdr:row>23</xdr:row>
      <xdr:rowOff>51934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C76F0-A455-45D1-AA20-00BFC7C09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129540</xdr:colOff>
      <xdr:row>2</xdr:row>
      <xdr:rowOff>137160</xdr:rowOff>
    </xdr:from>
    <xdr:to>
      <xdr:col>10</xdr:col>
      <xdr:colOff>434736</xdr:colOff>
      <xdr:row>19</xdr:row>
      <xdr:rowOff>125236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7F620E-89B5-485E-9B40-8F98EA23D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8340" y="502920"/>
          <a:ext cx="4572396" cy="309703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293793</xdr:colOff>
      <xdr:row>16</xdr:row>
      <xdr:rowOff>121074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6C5AD-FBD2-40D5-A6C1-E08ED7EE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114300</xdr:rowOff>
    </xdr:from>
    <xdr:to>
      <xdr:col>19</xdr:col>
      <xdr:colOff>561975</xdr:colOff>
      <xdr:row>32</xdr:row>
      <xdr:rowOff>3204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2A7A9-08C4-4F43-90A9-4E0EBDF0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0</xdr:rowOff>
    </xdr:from>
    <xdr:to>
      <xdr:col>17</xdr:col>
      <xdr:colOff>17585</xdr:colOff>
      <xdr:row>20</xdr:row>
      <xdr:rowOff>95737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C9A12-4889-4713-BD95-8F16DFCFF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2</xdr:row>
      <xdr:rowOff>0</xdr:rowOff>
    </xdr:from>
    <xdr:to>
      <xdr:col>8</xdr:col>
      <xdr:colOff>570317</xdr:colOff>
      <xdr:row>18</xdr:row>
      <xdr:rowOff>88519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E8DC8-E862-48FD-AAF3-597311D5A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468967</xdr:colOff>
      <xdr:row>42</xdr:row>
      <xdr:rowOff>0</xdr:rowOff>
    </xdr:from>
    <xdr:to>
      <xdr:col>13</xdr:col>
      <xdr:colOff>64560</xdr:colOff>
      <xdr:row>66</xdr:row>
      <xdr:rowOff>110566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4584D-02A9-4291-87C5-A39F10310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465288</xdr:colOff>
      <xdr:row>66</xdr:row>
      <xdr:rowOff>109623</xdr:rowOff>
    </xdr:from>
    <xdr:to>
      <xdr:col>13</xdr:col>
      <xdr:colOff>105705</xdr:colOff>
      <xdr:row>91</xdr:row>
      <xdr:rowOff>29689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93740-47DD-4E9B-A14B-5611C12FD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470648</xdr:colOff>
      <xdr:row>91</xdr:row>
      <xdr:rowOff>44824</xdr:rowOff>
    </xdr:from>
    <xdr:to>
      <xdr:col>13</xdr:col>
      <xdr:colOff>111065</xdr:colOff>
      <xdr:row>115</xdr:row>
      <xdr:rowOff>145928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AB549-1D63-4F2A-A0D7-8795A1AF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0.14019</cdr:x>
      <cdr:y>0.72595</cdr:y>
    </cdr:from>
    <cdr:to>
      <cdr:x>0.97597</cdr:x>
      <cdr:y>0.72777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C6524A4-B195-4D09-879C-71D98E4B0BFA}"/>
            </a:ext>
          </a:extLst>
        </cdr:cNvPr>
        <cdr:cNvCxnSpPr/>
      </cdr:nvCxnSpPr>
      <cdr:spPr>
        <a:xfrm xmlns:a="http://schemas.openxmlformats.org/drawingml/2006/main" flipV="1">
          <a:off x="882736" y="3399309"/>
          <a:ext cx="5262665" cy="8522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0.14272</cdr:x>
      <cdr:y>0.70802</cdr:y>
    </cdr:from>
    <cdr:to>
      <cdr:x>0.9785</cdr:x>
      <cdr:y>0.70984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45D134-2B44-4C08-92CC-3AA0E3E81BD4}"/>
            </a:ext>
          </a:extLst>
        </cdr:cNvPr>
        <cdr:cNvCxnSpPr/>
      </cdr:nvCxnSpPr>
      <cdr:spPr>
        <a:xfrm xmlns:a="http://schemas.openxmlformats.org/drawingml/2006/main">
          <a:off x="905074" y="3308981"/>
          <a:ext cx="5300127" cy="8506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0.11494</cdr:x>
      <cdr:y>0.46585</cdr:y>
    </cdr:from>
    <cdr:to>
      <cdr:x>0.96539</cdr:x>
      <cdr:y>0.46939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6DE91A-68D8-4E9C-8950-5D9F4474E39C}"/>
            </a:ext>
          </a:extLst>
        </cdr:cNvPr>
        <cdr:cNvCxnSpPr/>
      </cdr:nvCxnSpPr>
      <cdr:spPr>
        <a:xfrm xmlns:a="http://schemas.openxmlformats.org/drawingml/2006/main">
          <a:off x="735330" y="2002265"/>
          <a:ext cx="5440680" cy="1524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0.13885</cdr:x>
      <cdr:y>0.72414</cdr:y>
    </cdr:from>
    <cdr:to>
      <cdr:x>0.9773</cdr:x>
      <cdr:y>0.72777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28404FA-6684-4B36-B689-F174F709BB27}"/>
            </a:ext>
          </a:extLst>
        </cdr:cNvPr>
        <cdr:cNvCxnSpPr/>
      </cdr:nvCxnSpPr>
      <cdr:spPr>
        <a:xfrm xmlns:a="http://schemas.openxmlformats.org/drawingml/2006/main">
          <a:off x="880534" y="3378200"/>
          <a:ext cx="5317066" cy="16933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506730</xdr:colOff>
      <xdr:row>24</xdr:row>
      <xdr:rowOff>172610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CFFAC-E4F9-4871-9D0B-D298A2EF3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2</xdr:row>
      <xdr:rowOff>95250</xdr:rowOff>
    </xdr:from>
    <xdr:to>
      <xdr:col>24</xdr:col>
      <xdr:colOff>575656</xdr:colOff>
      <xdr:row>24</xdr:row>
      <xdr:rowOff>116994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6083A-E50F-40C3-9519-45EF7639A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152400</xdr:rowOff>
    </xdr:from>
    <xdr:to>
      <xdr:col>10</xdr:col>
      <xdr:colOff>47625</xdr:colOff>
      <xdr:row>24</xdr:row>
      <xdr:rowOff>91888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1912A-332E-4445-A8B3-897CDC13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21</xdr:col>
      <xdr:colOff>285750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E9F8C-CE82-4571-A64C-5EBEBE6C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0.11494</cdr:x>
      <cdr:y>0.46585</cdr:y>
    </cdr:from>
    <cdr:to>
      <cdr:x>0.96539</cdr:x>
      <cdr:y>0.46939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6DE91A-68D8-4E9C-8950-5D9F4474E39C}"/>
            </a:ext>
          </a:extLst>
        </cdr:cNvPr>
        <cdr:cNvCxnSpPr/>
      </cdr:nvCxnSpPr>
      <cdr:spPr>
        <a:xfrm xmlns:a="http://schemas.openxmlformats.org/drawingml/2006/main">
          <a:off x="735330" y="2002265"/>
          <a:ext cx="5440680" cy="1524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0.0984</cdr:x>
      <cdr:y>0.70845</cdr:y>
    </cdr:from>
    <cdr:to>
      <cdr:x>0.98824</cdr:x>
      <cdr:y>0.70986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4099F4E-3F6E-4776-BE5D-3D1D53CD49F0}"/>
            </a:ext>
          </a:extLst>
        </cdr:cNvPr>
        <cdr:cNvCxnSpPr/>
      </cdr:nvCxnSpPr>
      <cdr:spPr>
        <a:xfrm xmlns:a="http://schemas.openxmlformats.org/drawingml/2006/main" flipV="1">
          <a:off x="778934" y="4258733"/>
          <a:ext cx="7044266" cy="8466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0.13485</cdr:x>
      <cdr:y>0.72414</cdr:y>
    </cdr:from>
    <cdr:to>
      <cdr:x>0.96395</cdr:x>
      <cdr:y>0.72595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A73F79-D426-45F6-8BAE-21E667444D8B}"/>
            </a:ext>
          </a:extLst>
        </cdr:cNvPr>
        <cdr:cNvCxnSpPr/>
      </cdr:nvCxnSpPr>
      <cdr:spPr>
        <a:xfrm xmlns:a="http://schemas.openxmlformats.org/drawingml/2006/main" flipV="1">
          <a:off x="855133" y="3378203"/>
          <a:ext cx="5257800" cy="8466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0.13885</cdr:x>
      <cdr:y>0.72414</cdr:y>
    </cdr:from>
    <cdr:to>
      <cdr:x>0.9773</cdr:x>
      <cdr:y>0.72777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28404FA-6684-4B36-B689-F174F709BB27}"/>
            </a:ext>
          </a:extLst>
        </cdr:cNvPr>
        <cdr:cNvCxnSpPr/>
      </cdr:nvCxnSpPr>
      <cdr:spPr>
        <a:xfrm xmlns:a="http://schemas.openxmlformats.org/drawingml/2006/main">
          <a:off x="880534" y="3378200"/>
          <a:ext cx="5317066" cy="16933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0.14272</cdr:x>
      <cdr:y>0.70802</cdr:y>
    </cdr:from>
    <cdr:to>
      <cdr:x>0.9785</cdr:x>
      <cdr:y>0.70984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45D134-2B44-4C08-92CC-3AA0E3E81BD4}"/>
            </a:ext>
          </a:extLst>
        </cdr:cNvPr>
        <cdr:cNvCxnSpPr/>
      </cdr:nvCxnSpPr>
      <cdr:spPr>
        <a:xfrm xmlns:a="http://schemas.openxmlformats.org/drawingml/2006/main">
          <a:off x="905074" y="3308981"/>
          <a:ext cx="5300127" cy="8506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0.14019</cdr:x>
      <cdr:y>0.72595</cdr:y>
    </cdr:from>
    <cdr:to>
      <cdr:x>0.97597</cdr:x>
      <cdr:y>0.72777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C6524A4-B195-4D09-879C-71D98E4B0BFA}"/>
            </a:ext>
          </a:extLst>
        </cdr:cNvPr>
        <cdr:cNvCxnSpPr/>
      </cdr:nvCxnSpPr>
      <cdr:spPr>
        <a:xfrm xmlns:a="http://schemas.openxmlformats.org/drawingml/2006/main" flipV="1">
          <a:off x="889000" y="3386667"/>
          <a:ext cx="5300134" cy="8466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0.12428</cdr:x>
      <cdr:y>0.37852</cdr:y>
    </cdr:from>
    <cdr:to>
      <cdr:x>0.97833</cdr:x>
      <cdr:y>0.37852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1F9CB83-26D3-4D3E-BEB4-CB8B810D3AFB}"/>
            </a:ext>
          </a:extLst>
        </cdr:cNvPr>
        <cdr:cNvCxnSpPr/>
      </cdr:nvCxnSpPr>
      <cdr:spPr>
        <a:xfrm xmlns:a="http://schemas.openxmlformats.org/drawingml/2006/main">
          <a:off x="825500" y="1820333"/>
          <a:ext cx="5672667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0.05747</cdr:x>
      <cdr:y>0.5123</cdr:y>
    </cdr:from>
    <cdr:to>
      <cdr:x>0.97011</cdr:x>
      <cdr:y>0.51277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75D711-8D3D-402A-BC1B-616A03241FD9}"/>
            </a:ext>
          </a:extLst>
        </cdr:cNvPr>
        <cdr:cNvCxnSpPr/>
      </cdr:nvCxnSpPr>
      <cdr:spPr>
        <a:xfrm xmlns:a="http://schemas.openxmlformats.org/drawingml/2006/main" flipV="1">
          <a:off x="423333" y="2997199"/>
          <a:ext cx="6722533" cy="2757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952"/>
  <sheetViews>
    <sheetView tabSelected="1" topLeftCell="A341" zoomScale="85" zoomScaleNormal="85" workbookViewId="0">
      <selection activeCell="F354" sqref="F354"/>
    </sheetView>
  </sheetViews>
  <sheetFormatPr defaultRowHeight="15" x14ac:dyDescent="0.25"/>
  <cols>
    <col min="1" max="2" width="22.7109375" customWidth="1"/>
    <col min="3" max="3" width="23" customWidth="1"/>
    <col min="4" max="4" width="22.7109375" customWidth="1"/>
    <col min="5" max="14" width="13.7109375" customWidth="1"/>
    <col min="15" max="15" width="0.85546875" customWidth="1"/>
    <col min="16" max="16" width="20.42578125" customWidth="1"/>
  </cols>
  <sheetData>
    <row r="2" spans="1:10" x14ac:dyDescent="0.25">
      <c r="A2" s="1" t="s">
        <v>0</v>
      </c>
    </row>
    <row r="3" spans="1:10" ht="19.899999999999999" customHeight="1" x14ac:dyDescent="0.25">
      <c r="A3" s="295" t="s">
        <v>2</v>
      </c>
      <c r="B3" s="296"/>
      <c r="C3" s="297"/>
    </row>
    <row r="4" spans="1:10" ht="15" customHeight="1" x14ac:dyDescent="0.25">
      <c r="A4" s="6" t="s">
        <v>3</v>
      </c>
    </row>
    <row r="5" spans="1:10" ht="16.899999999999999" customHeight="1" x14ac:dyDescent="0.25">
      <c r="A5" s="315" t="s">
        <v>4</v>
      </c>
      <c r="B5" s="2" t="s">
        <v>5</v>
      </c>
      <c r="C5" s="7">
        <v>827742</v>
      </c>
    </row>
    <row r="6" spans="1:10" ht="16.899999999999999" customHeight="1" x14ac:dyDescent="0.25">
      <c r="A6" s="307"/>
      <c r="B6" s="5" t="s">
        <v>6</v>
      </c>
      <c r="C6" s="8">
        <v>0</v>
      </c>
    </row>
    <row r="8" spans="1:10" ht="19.899999999999999" customHeight="1" x14ac:dyDescent="0.25">
      <c r="A8" s="295" t="s">
        <v>3</v>
      </c>
      <c r="B8" s="296"/>
      <c r="C8" s="296"/>
      <c r="D8" s="296"/>
      <c r="E8" s="296"/>
      <c r="F8" s="297"/>
      <c r="H8" s="108" t="s">
        <v>156</v>
      </c>
    </row>
    <row r="9" spans="1:10" ht="28.9" customHeight="1" x14ac:dyDescent="0.25">
      <c r="A9" s="312" t="s">
        <v>1</v>
      </c>
      <c r="B9" s="313"/>
      <c r="C9" s="9" t="s">
        <v>7</v>
      </c>
      <c r="D9" s="10" t="s">
        <v>8</v>
      </c>
      <c r="E9" s="10" t="s">
        <v>9</v>
      </c>
      <c r="F9" s="11" t="s">
        <v>10</v>
      </c>
      <c r="H9" t="s">
        <v>3</v>
      </c>
      <c r="I9" s="10" t="s">
        <v>8</v>
      </c>
      <c r="J9" s="9" t="s">
        <v>7</v>
      </c>
    </row>
    <row r="10" spans="1:10" ht="16.899999999999999" customHeight="1" x14ac:dyDescent="0.25">
      <c r="A10" s="314" t="s">
        <v>5</v>
      </c>
      <c r="B10" s="12" t="s">
        <v>11</v>
      </c>
      <c r="C10" s="13">
        <v>633834</v>
      </c>
      <c r="D10" s="14">
        <v>76.573859970860482</v>
      </c>
      <c r="E10" s="14">
        <v>76.573859970860482</v>
      </c>
      <c r="F10" s="15">
        <v>76.573859970860482</v>
      </c>
      <c r="H10" s="109" t="s">
        <v>17</v>
      </c>
      <c r="I10" s="112">
        <v>100</v>
      </c>
      <c r="J10" s="115">
        <v>827742</v>
      </c>
    </row>
    <row r="11" spans="1:10" ht="16.899999999999999" customHeight="1" x14ac:dyDescent="0.25">
      <c r="A11" s="290"/>
      <c r="B11" s="4" t="s">
        <v>12</v>
      </c>
      <c r="C11" s="16">
        <v>268</v>
      </c>
      <c r="D11" s="17">
        <v>3.2377238318219932E-2</v>
      </c>
      <c r="E11" s="17">
        <v>3.2377238318219932E-2</v>
      </c>
      <c r="F11" s="18">
        <v>76.606237209178701</v>
      </c>
      <c r="H11" s="111" t="s">
        <v>11</v>
      </c>
      <c r="I11" s="114">
        <v>76.573859970860482</v>
      </c>
      <c r="J11" s="117">
        <v>633834</v>
      </c>
    </row>
    <row r="12" spans="1:10" ht="16.899999999999999" customHeight="1" x14ac:dyDescent="0.25">
      <c r="A12" s="290"/>
      <c r="B12" s="4" t="s">
        <v>13</v>
      </c>
      <c r="C12" s="16">
        <v>6018</v>
      </c>
      <c r="D12" s="17">
        <v>0.72703813507107284</v>
      </c>
      <c r="E12" s="17">
        <v>0.72703813507107284</v>
      </c>
      <c r="F12" s="18">
        <v>77.33327534424977</v>
      </c>
      <c r="H12" s="4" t="s">
        <v>16</v>
      </c>
      <c r="I12" s="17">
        <v>22.261284313228035</v>
      </c>
      <c r="J12" s="16">
        <v>184266</v>
      </c>
    </row>
    <row r="13" spans="1:10" ht="16.899999999999999" customHeight="1" x14ac:dyDescent="0.25">
      <c r="A13" s="290"/>
      <c r="B13" s="4" t="s">
        <v>14</v>
      </c>
      <c r="C13" s="16">
        <v>1646</v>
      </c>
      <c r="D13" s="17">
        <v>0.19885423235742541</v>
      </c>
      <c r="E13" s="17">
        <v>0.19885423235742541</v>
      </c>
      <c r="F13" s="18">
        <v>77.532129576607204</v>
      </c>
      <c r="H13" s="4" t="s">
        <v>13</v>
      </c>
      <c r="I13" s="17">
        <v>0.72703813507107284</v>
      </c>
      <c r="J13" s="16">
        <v>6018</v>
      </c>
    </row>
    <row r="14" spans="1:10" ht="16.899999999999999" customHeight="1" x14ac:dyDescent="0.25">
      <c r="A14" s="290"/>
      <c r="B14" s="4" t="s">
        <v>15</v>
      </c>
      <c r="C14" s="16">
        <v>1710</v>
      </c>
      <c r="D14" s="17">
        <v>0.20658611016476147</v>
      </c>
      <c r="E14" s="17">
        <v>0.20658611016476147</v>
      </c>
      <c r="F14" s="18">
        <v>77.738715686771968</v>
      </c>
      <c r="H14" s="4" t="s">
        <v>15</v>
      </c>
      <c r="I14" s="17">
        <v>0.20658611016476147</v>
      </c>
      <c r="J14" s="16">
        <v>1710</v>
      </c>
    </row>
    <row r="15" spans="1:10" ht="16.899999999999999" customHeight="1" x14ac:dyDescent="0.25">
      <c r="A15" s="290"/>
      <c r="B15" s="4" t="s">
        <v>16</v>
      </c>
      <c r="C15" s="16">
        <v>184266</v>
      </c>
      <c r="D15" s="17">
        <v>22.261284313228035</v>
      </c>
      <c r="E15" s="17">
        <v>22.261284313228035</v>
      </c>
      <c r="F15" s="18">
        <v>100</v>
      </c>
      <c r="H15" s="4" t="s">
        <v>14</v>
      </c>
      <c r="I15" s="17">
        <v>0.19885423235742541</v>
      </c>
      <c r="J15" s="16">
        <v>1646</v>
      </c>
    </row>
    <row r="16" spans="1:10" ht="16.899999999999999" customHeight="1" x14ac:dyDescent="0.25">
      <c r="A16" s="307"/>
      <c r="B16" s="5" t="s">
        <v>17</v>
      </c>
      <c r="C16" s="19">
        <v>827742</v>
      </c>
      <c r="D16" s="20">
        <v>100</v>
      </c>
      <c r="E16" s="20">
        <v>100</v>
      </c>
      <c r="F16" s="21"/>
      <c r="H16" s="110" t="s">
        <v>12</v>
      </c>
      <c r="I16" s="113">
        <v>3.2377238318219932E-2</v>
      </c>
      <c r="J16" s="116">
        <v>268</v>
      </c>
    </row>
    <row r="19" spans="1:4" x14ac:dyDescent="0.25">
      <c r="A19" s="1" t="s">
        <v>0</v>
      </c>
    </row>
    <row r="22" spans="1:4" ht="19.899999999999999" customHeight="1" x14ac:dyDescent="0.25">
      <c r="A22" s="295" t="s">
        <v>18</v>
      </c>
      <c r="B22" s="296"/>
      <c r="C22" s="296"/>
      <c r="D22" s="297"/>
    </row>
    <row r="23" spans="1:4" ht="16.149999999999999" customHeight="1" x14ac:dyDescent="0.25">
      <c r="A23" s="312" t="s">
        <v>1</v>
      </c>
      <c r="B23" s="313"/>
      <c r="C23" s="9" t="s">
        <v>7</v>
      </c>
      <c r="D23" s="11" t="s">
        <v>8</v>
      </c>
    </row>
    <row r="24" spans="1:4" ht="16.899999999999999" customHeight="1" x14ac:dyDescent="0.25">
      <c r="A24" s="22" t="s">
        <v>6</v>
      </c>
      <c r="B24" s="23" t="s">
        <v>19</v>
      </c>
      <c r="C24" s="24">
        <v>827742</v>
      </c>
      <c r="D24" s="25">
        <v>100</v>
      </c>
    </row>
    <row r="27" spans="1:4" x14ac:dyDescent="0.25">
      <c r="A27" s="1" t="s">
        <v>0</v>
      </c>
    </row>
    <row r="28" spans="1:4" ht="19.899999999999999" customHeight="1" x14ac:dyDescent="0.25">
      <c r="A28" s="295" t="s">
        <v>2</v>
      </c>
      <c r="B28" s="296"/>
      <c r="C28" s="297"/>
    </row>
    <row r="29" spans="1:4" ht="15" customHeight="1" x14ac:dyDescent="0.25">
      <c r="A29" s="6" t="s">
        <v>18</v>
      </c>
    </row>
    <row r="30" spans="1:4" ht="16.899999999999999" customHeight="1" x14ac:dyDescent="0.25">
      <c r="A30" s="315" t="s">
        <v>4</v>
      </c>
      <c r="B30" s="2" t="s">
        <v>5</v>
      </c>
      <c r="C30" s="7">
        <v>818100</v>
      </c>
    </row>
    <row r="31" spans="1:4" ht="16.899999999999999" customHeight="1" x14ac:dyDescent="0.25">
      <c r="A31" s="307"/>
      <c r="B31" s="5" t="s">
        <v>6</v>
      </c>
      <c r="C31" s="8">
        <v>9642</v>
      </c>
    </row>
    <row r="33" spans="1:10" ht="19.899999999999999" customHeight="1" x14ac:dyDescent="0.25">
      <c r="A33" s="295" t="s">
        <v>18</v>
      </c>
      <c r="B33" s="296"/>
      <c r="C33" s="296"/>
      <c r="D33" s="296"/>
      <c r="E33" s="296"/>
      <c r="F33" s="297"/>
    </row>
    <row r="34" spans="1:10" ht="28.9" customHeight="1" x14ac:dyDescent="0.25">
      <c r="A34" s="312" t="s">
        <v>1</v>
      </c>
      <c r="B34" s="313"/>
      <c r="C34" s="9" t="s">
        <v>7</v>
      </c>
      <c r="D34" s="10" t="s">
        <v>8</v>
      </c>
      <c r="E34" s="10" t="s">
        <v>9</v>
      </c>
      <c r="F34" s="11" t="s">
        <v>10</v>
      </c>
    </row>
    <row r="35" spans="1:10" ht="16.899999999999999" customHeight="1" x14ac:dyDescent="0.25">
      <c r="A35" s="314" t="s">
        <v>5</v>
      </c>
      <c r="B35" s="26" t="s">
        <v>20</v>
      </c>
      <c r="C35" s="13">
        <v>633834</v>
      </c>
      <c r="D35" s="14">
        <v>76.573859970860482</v>
      </c>
      <c r="E35" s="14">
        <v>77.476347634763471</v>
      </c>
      <c r="F35" s="15">
        <v>77.476347634763471</v>
      </c>
    </row>
    <row r="36" spans="1:10" ht="16.899999999999999" customHeight="1" x14ac:dyDescent="0.25">
      <c r="A36" s="290"/>
      <c r="B36" s="27" t="s">
        <v>21</v>
      </c>
      <c r="C36" s="16">
        <v>184266</v>
      </c>
      <c r="D36" s="17">
        <v>22.261284313228035</v>
      </c>
      <c r="E36" s="17">
        <v>22.523652365236522</v>
      </c>
      <c r="F36" s="18">
        <v>100</v>
      </c>
    </row>
    <row r="37" spans="1:10" ht="16.899999999999999" customHeight="1" x14ac:dyDescent="0.25">
      <c r="A37" s="290"/>
      <c r="B37" s="4" t="s">
        <v>17</v>
      </c>
      <c r="C37" s="16">
        <v>818100</v>
      </c>
      <c r="D37" s="17">
        <v>98.835144284088514</v>
      </c>
      <c r="E37" s="17">
        <v>100</v>
      </c>
      <c r="F37" s="28"/>
    </row>
    <row r="38" spans="1:10" ht="16.899999999999999" customHeight="1" x14ac:dyDescent="0.25">
      <c r="A38" s="3" t="s">
        <v>6</v>
      </c>
      <c r="B38" s="4" t="s">
        <v>19</v>
      </c>
      <c r="C38" s="16">
        <v>9642</v>
      </c>
      <c r="D38" s="17">
        <v>1.1648557159114796</v>
      </c>
      <c r="E38" s="29"/>
      <c r="F38" s="28"/>
    </row>
    <row r="39" spans="1:10" ht="16.899999999999999" customHeight="1" x14ac:dyDescent="0.25">
      <c r="A39" s="307" t="s">
        <v>17</v>
      </c>
      <c r="B39" s="318"/>
      <c r="C39" s="19">
        <v>827742</v>
      </c>
      <c r="D39" s="20">
        <v>100</v>
      </c>
      <c r="E39" s="30"/>
      <c r="F39" s="21"/>
    </row>
    <row r="41" spans="1:10" ht="19.899999999999999" customHeight="1" x14ac:dyDescent="0.25">
      <c r="A41" s="295" t="s">
        <v>2</v>
      </c>
      <c r="B41" s="296"/>
      <c r="C41" s="297"/>
    </row>
    <row r="42" spans="1:10" ht="15" customHeight="1" x14ac:dyDescent="0.25">
      <c r="A42" s="6" t="s">
        <v>22</v>
      </c>
    </row>
    <row r="43" spans="1:10" ht="16.899999999999999" customHeight="1" x14ac:dyDescent="0.25">
      <c r="A43" s="315" t="s">
        <v>4</v>
      </c>
      <c r="B43" s="2" t="s">
        <v>5</v>
      </c>
      <c r="C43" s="7">
        <v>827742</v>
      </c>
    </row>
    <row r="44" spans="1:10" ht="16.899999999999999" customHeight="1" x14ac:dyDescent="0.25">
      <c r="A44" s="307"/>
      <c r="B44" s="5" t="s">
        <v>6</v>
      </c>
      <c r="C44" s="8">
        <v>0</v>
      </c>
    </row>
    <row r="46" spans="1:10" ht="19.899999999999999" customHeight="1" x14ac:dyDescent="0.25">
      <c r="A46" s="295" t="s">
        <v>22</v>
      </c>
      <c r="B46" s="296"/>
      <c r="C46" s="296"/>
      <c r="D46" s="296"/>
      <c r="E46" s="296"/>
      <c r="F46" s="297"/>
      <c r="H46" s="108" t="s">
        <v>155</v>
      </c>
    </row>
    <row r="47" spans="1:10" ht="28.9" customHeight="1" x14ac:dyDescent="0.25">
      <c r="A47" s="312" t="s">
        <v>1</v>
      </c>
      <c r="B47" s="313"/>
      <c r="C47" s="9" t="s">
        <v>7</v>
      </c>
      <c r="D47" s="10" t="s">
        <v>8</v>
      </c>
      <c r="E47" s="10" t="s">
        <v>9</v>
      </c>
      <c r="F47" s="11" t="s">
        <v>10</v>
      </c>
      <c r="H47" t="s">
        <v>22</v>
      </c>
      <c r="I47" s="10" t="s">
        <v>8</v>
      </c>
      <c r="J47" s="9" t="s">
        <v>7</v>
      </c>
    </row>
    <row r="48" spans="1:10" ht="16.899999999999999" customHeight="1" x14ac:dyDescent="0.25">
      <c r="A48" s="314" t="s">
        <v>5</v>
      </c>
      <c r="B48" s="12" t="s">
        <v>23</v>
      </c>
      <c r="C48" s="13">
        <v>683077</v>
      </c>
      <c r="D48" s="14">
        <v>82.522935890651922</v>
      </c>
      <c r="E48" s="14">
        <v>82.522935890651922</v>
      </c>
      <c r="F48" s="15">
        <v>82.522935890651922</v>
      </c>
      <c r="H48" s="12" t="s">
        <v>23</v>
      </c>
      <c r="I48" s="14">
        <v>82.522935890651922</v>
      </c>
      <c r="J48" s="13">
        <v>683077</v>
      </c>
    </row>
    <row r="49" spans="1:10" ht="16.899999999999999" customHeight="1" x14ac:dyDescent="0.25">
      <c r="A49" s="290"/>
      <c r="B49" s="4" t="s">
        <v>24</v>
      </c>
      <c r="C49" s="16">
        <v>11890</v>
      </c>
      <c r="D49" s="17">
        <v>1.4364379238941603</v>
      </c>
      <c r="E49" s="17">
        <v>1.4364379238941603</v>
      </c>
      <c r="F49" s="18">
        <v>83.959373814546083</v>
      </c>
      <c r="H49" s="4" t="s">
        <v>28</v>
      </c>
      <c r="I49" s="17">
        <v>9.9065892512401206</v>
      </c>
      <c r="J49" s="16">
        <v>82001</v>
      </c>
    </row>
    <row r="50" spans="1:10" ht="16.899999999999999" customHeight="1" x14ac:dyDescent="0.25">
      <c r="A50" s="290"/>
      <c r="B50" s="4" t="s">
        <v>25</v>
      </c>
      <c r="C50" s="16">
        <v>3368</v>
      </c>
      <c r="D50" s="17">
        <v>0.40689006961106233</v>
      </c>
      <c r="E50" s="17">
        <v>0.40689006961106233</v>
      </c>
      <c r="F50" s="18">
        <v>84.366263884157149</v>
      </c>
      <c r="H50" s="4" t="s">
        <v>31</v>
      </c>
      <c r="I50" s="17">
        <v>2.9068236237861558</v>
      </c>
      <c r="J50" s="16">
        <v>24061</v>
      </c>
    </row>
    <row r="51" spans="1:10" ht="16.899999999999999" customHeight="1" x14ac:dyDescent="0.25">
      <c r="A51" s="290"/>
      <c r="B51" s="4" t="s">
        <v>26</v>
      </c>
      <c r="C51" s="16">
        <v>154</v>
      </c>
      <c r="D51" s="17">
        <v>1.8604830973902496E-2</v>
      </c>
      <c r="E51" s="17">
        <v>1.8604830973902496E-2</v>
      </c>
      <c r="F51" s="18">
        <v>84.384868715131049</v>
      </c>
      <c r="H51" s="4" t="s">
        <v>24</v>
      </c>
      <c r="I51" s="17">
        <v>1.4364379238941603</v>
      </c>
      <c r="J51" s="16">
        <v>11890</v>
      </c>
    </row>
    <row r="52" spans="1:10" ht="16.899999999999999" customHeight="1" x14ac:dyDescent="0.25">
      <c r="A52" s="290"/>
      <c r="B52" s="4" t="s">
        <v>27</v>
      </c>
      <c r="C52" s="16">
        <v>11815</v>
      </c>
      <c r="D52" s="17">
        <v>1.4273771295886881</v>
      </c>
      <c r="E52" s="17">
        <v>1.4273771295886881</v>
      </c>
      <c r="F52" s="18">
        <v>85.81224584471974</v>
      </c>
      <c r="H52" s="4" t="s">
        <v>27</v>
      </c>
      <c r="I52" s="17">
        <v>1.4273771295886881</v>
      </c>
      <c r="J52" s="16">
        <v>11815</v>
      </c>
    </row>
    <row r="53" spans="1:10" ht="16.899999999999999" customHeight="1" x14ac:dyDescent="0.25">
      <c r="A53" s="290"/>
      <c r="B53" s="4" t="s">
        <v>28</v>
      </c>
      <c r="C53" s="16">
        <v>82001</v>
      </c>
      <c r="D53" s="17">
        <v>9.9065892512401206</v>
      </c>
      <c r="E53" s="17">
        <v>9.9065892512401206</v>
      </c>
      <c r="F53" s="18">
        <v>95.718835095959847</v>
      </c>
      <c r="H53" s="4" t="s">
        <v>29</v>
      </c>
      <c r="I53" s="17">
        <v>1.0639788726438915</v>
      </c>
      <c r="J53" s="16">
        <v>8807</v>
      </c>
    </row>
    <row r="54" spans="1:10" ht="16.899999999999999" customHeight="1" x14ac:dyDescent="0.25">
      <c r="A54" s="290"/>
      <c r="B54" s="4" t="s">
        <v>29</v>
      </c>
      <c r="C54" s="16">
        <v>8807</v>
      </c>
      <c r="D54" s="17">
        <v>1.0639788726438915</v>
      </c>
      <c r="E54" s="17">
        <v>1.0639788726438915</v>
      </c>
      <c r="F54" s="18">
        <v>96.782813968603747</v>
      </c>
      <c r="H54" s="4" t="s">
        <v>25</v>
      </c>
      <c r="I54" s="17">
        <v>0.40689006961106233</v>
      </c>
      <c r="J54" s="16">
        <v>3368</v>
      </c>
    </row>
    <row r="55" spans="1:10" ht="16.899999999999999" customHeight="1" x14ac:dyDescent="0.25">
      <c r="A55" s="290"/>
      <c r="B55" s="4" t="s">
        <v>15</v>
      </c>
      <c r="C55" s="16">
        <v>2086</v>
      </c>
      <c r="D55" s="17">
        <v>0.25201089228286111</v>
      </c>
      <c r="E55" s="17">
        <v>0.25201089228286111</v>
      </c>
      <c r="F55" s="18">
        <v>97.034824860886602</v>
      </c>
      <c r="H55" s="4" t="s">
        <v>15</v>
      </c>
      <c r="I55" s="17">
        <v>0.25201089228286111</v>
      </c>
      <c r="J55" s="16">
        <v>2086</v>
      </c>
    </row>
    <row r="56" spans="1:10" ht="16.899999999999999" customHeight="1" x14ac:dyDescent="0.25">
      <c r="A56" s="290"/>
      <c r="B56" s="4" t="s">
        <v>30</v>
      </c>
      <c r="C56" s="16">
        <v>483</v>
      </c>
      <c r="D56" s="17">
        <v>5.8351515327239645E-2</v>
      </c>
      <c r="E56" s="17">
        <v>5.8351515327239645E-2</v>
      </c>
      <c r="F56" s="18">
        <v>97.093176376213847</v>
      </c>
      <c r="H56" s="4" t="s">
        <v>30</v>
      </c>
      <c r="I56" s="17">
        <v>5.8351515327239645E-2</v>
      </c>
      <c r="J56" s="16">
        <v>483</v>
      </c>
    </row>
    <row r="57" spans="1:10" ht="16.899999999999999" customHeight="1" x14ac:dyDescent="0.25">
      <c r="A57" s="290"/>
      <c r="B57" s="4" t="s">
        <v>31</v>
      </c>
      <c r="C57" s="16">
        <v>24061</v>
      </c>
      <c r="D57" s="17">
        <v>2.9068236237861558</v>
      </c>
      <c r="E57" s="17">
        <v>2.9068236237861558</v>
      </c>
      <c r="F57" s="18">
        <v>100</v>
      </c>
      <c r="H57" s="4" t="s">
        <v>26</v>
      </c>
      <c r="I57" s="17">
        <v>1.8604830973902496E-2</v>
      </c>
      <c r="J57" s="16">
        <v>154</v>
      </c>
    </row>
    <row r="58" spans="1:10" ht="16.899999999999999" customHeight="1" x14ac:dyDescent="0.25">
      <c r="A58" s="307"/>
      <c r="B58" s="5" t="s">
        <v>17</v>
      </c>
      <c r="C58" s="19">
        <v>827742</v>
      </c>
      <c r="D58" s="20">
        <v>100</v>
      </c>
      <c r="E58" s="20">
        <v>100</v>
      </c>
      <c r="F58" s="21"/>
      <c r="H58" s="5" t="s">
        <v>17</v>
      </c>
      <c r="I58" s="20">
        <v>100</v>
      </c>
      <c r="J58" s="19">
        <v>827742</v>
      </c>
    </row>
    <row r="60" spans="1:10" ht="19.899999999999999" customHeight="1" x14ac:dyDescent="0.25">
      <c r="A60" s="295" t="s">
        <v>2</v>
      </c>
      <c r="B60" s="296"/>
      <c r="C60" s="297"/>
    </row>
    <row r="61" spans="1:10" ht="15" customHeight="1" x14ac:dyDescent="0.25">
      <c r="A61" s="6" t="s">
        <v>32</v>
      </c>
    </row>
    <row r="62" spans="1:10" ht="16.899999999999999" customHeight="1" x14ac:dyDescent="0.25">
      <c r="A62" s="315" t="s">
        <v>4</v>
      </c>
      <c r="B62" s="2" t="s">
        <v>5</v>
      </c>
      <c r="C62" s="7">
        <v>827742</v>
      </c>
    </row>
    <row r="63" spans="1:10" ht="16.899999999999999" customHeight="1" x14ac:dyDescent="0.25">
      <c r="A63" s="307"/>
      <c r="B63" s="5" t="s">
        <v>6</v>
      </c>
      <c r="C63" s="8">
        <v>0</v>
      </c>
    </row>
    <row r="65" spans="1:10" ht="19.899999999999999" customHeight="1" x14ac:dyDescent="0.25">
      <c r="A65" s="295" t="s">
        <v>32</v>
      </c>
      <c r="B65" s="296"/>
      <c r="C65" s="296"/>
      <c r="D65" s="296"/>
      <c r="E65" s="296"/>
      <c r="F65" s="297"/>
      <c r="H65" s="108" t="s">
        <v>32</v>
      </c>
    </row>
    <row r="66" spans="1:10" ht="28.9" customHeight="1" x14ac:dyDescent="0.25">
      <c r="A66" s="312" t="s">
        <v>1</v>
      </c>
      <c r="B66" s="313"/>
      <c r="C66" s="9" t="s">
        <v>7</v>
      </c>
      <c r="D66" s="10" t="s">
        <v>8</v>
      </c>
      <c r="E66" s="10" t="s">
        <v>9</v>
      </c>
      <c r="F66" s="11" t="s">
        <v>10</v>
      </c>
      <c r="H66" t="s">
        <v>32</v>
      </c>
      <c r="I66" s="9" t="s">
        <v>7</v>
      </c>
      <c r="J66" s="10" t="s">
        <v>8</v>
      </c>
    </row>
    <row r="67" spans="1:10" ht="16.899999999999999" customHeight="1" x14ac:dyDescent="0.25">
      <c r="A67" s="314" t="s">
        <v>5</v>
      </c>
      <c r="B67" s="12" t="s">
        <v>33</v>
      </c>
      <c r="C67" s="13">
        <v>59030</v>
      </c>
      <c r="D67" s="14">
        <v>7.1314491713601571</v>
      </c>
      <c r="E67" s="14">
        <v>7.1314491713601571</v>
      </c>
      <c r="F67" s="15">
        <v>7.1314491713601571</v>
      </c>
      <c r="H67" s="118" t="s">
        <v>36</v>
      </c>
      <c r="I67" s="119">
        <v>656616</v>
      </c>
      <c r="J67" s="120">
        <v>79.326166849090669</v>
      </c>
    </row>
    <row r="68" spans="1:10" ht="16.899999999999999" customHeight="1" x14ac:dyDescent="0.25">
      <c r="A68" s="290"/>
      <c r="B68" s="4" t="s">
        <v>34</v>
      </c>
      <c r="C68" s="16">
        <v>5562</v>
      </c>
      <c r="D68" s="17">
        <v>0.67194850569380316</v>
      </c>
      <c r="E68" s="17">
        <v>0.67194850569380316</v>
      </c>
      <c r="F68" s="18">
        <v>7.8033976770539608</v>
      </c>
      <c r="H68" s="4" t="s">
        <v>35</v>
      </c>
      <c r="I68" s="16">
        <v>75054</v>
      </c>
      <c r="J68" s="17">
        <v>9.0673180773719348</v>
      </c>
    </row>
    <row r="69" spans="1:10" ht="16.899999999999999" customHeight="1" x14ac:dyDescent="0.25">
      <c r="A69" s="290"/>
      <c r="B69" s="4" t="s">
        <v>35</v>
      </c>
      <c r="C69" s="16">
        <v>75054</v>
      </c>
      <c r="D69" s="17">
        <v>9.0673180773719348</v>
      </c>
      <c r="E69" s="17">
        <v>9.0673180773719348</v>
      </c>
      <c r="F69" s="18">
        <v>16.870715754425898</v>
      </c>
      <c r="H69" s="111" t="s">
        <v>33</v>
      </c>
      <c r="I69" s="117">
        <v>59030</v>
      </c>
      <c r="J69" s="114">
        <v>7.1314491713601571</v>
      </c>
    </row>
    <row r="70" spans="1:10" ht="16.899999999999999" customHeight="1" x14ac:dyDescent="0.25">
      <c r="A70" s="290"/>
      <c r="B70" s="4" t="s">
        <v>36</v>
      </c>
      <c r="C70" s="16">
        <v>656616</v>
      </c>
      <c r="D70" s="17">
        <v>79.326166849090669</v>
      </c>
      <c r="E70" s="17">
        <v>79.326166849090669</v>
      </c>
      <c r="F70" s="18">
        <v>96.196882603516556</v>
      </c>
      <c r="H70" s="4" t="s">
        <v>31</v>
      </c>
      <c r="I70" s="16">
        <v>30634</v>
      </c>
      <c r="J70" s="17">
        <v>3.7009116367177213</v>
      </c>
    </row>
    <row r="71" spans="1:10" ht="16.899999999999999" customHeight="1" x14ac:dyDescent="0.25">
      <c r="A71" s="290"/>
      <c r="B71" s="4" t="s">
        <v>37</v>
      </c>
      <c r="C71" s="16">
        <v>846</v>
      </c>
      <c r="D71" s="17">
        <v>0.1022057597657241</v>
      </c>
      <c r="E71" s="17">
        <v>0.1022057597657241</v>
      </c>
      <c r="F71" s="18">
        <v>96.29908836328228</v>
      </c>
      <c r="H71" s="4" t="s">
        <v>34</v>
      </c>
      <c r="I71" s="16">
        <v>5562</v>
      </c>
      <c r="J71" s="17">
        <v>0.67194850569380316</v>
      </c>
    </row>
    <row r="72" spans="1:10" ht="16.899999999999999" customHeight="1" x14ac:dyDescent="0.25">
      <c r="A72" s="290"/>
      <c r="B72" s="4" t="s">
        <v>31</v>
      </c>
      <c r="C72" s="16">
        <v>30634</v>
      </c>
      <c r="D72" s="17">
        <v>3.7009116367177213</v>
      </c>
      <c r="E72" s="17">
        <v>3.7009116367177213</v>
      </c>
      <c r="F72" s="18">
        <v>100</v>
      </c>
      <c r="H72" s="4" t="s">
        <v>37</v>
      </c>
      <c r="I72" s="16">
        <v>846</v>
      </c>
      <c r="J72" s="17">
        <v>0.1022057597657241</v>
      </c>
    </row>
    <row r="73" spans="1:10" ht="16.899999999999999" customHeight="1" x14ac:dyDescent="0.25">
      <c r="A73" s="307"/>
      <c r="B73" s="5" t="s">
        <v>17</v>
      </c>
      <c r="C73" s="19">
        <v>827742</v>
      </c>
      <c r="D73" s="20">
        <v>100</v>
      </c>
      <c r="E73" s="20">
        <v>100</v>
      </c>
      <c r="F73" s="21"/>
      <c r="H73" s="5" t="s">
        <v>17</v>
      </c>
      <c r="I73" s="19">
        <v>827742</v>
      </c>
      <c r="J73" s="20">
        <v>100</v>
      </c>
    </row>
    <row r="76" spans="1:10" x14ac:dyDescent="0.25">
      <c r="A76" s="1" t="s">
        <v>0</v>
      </c>
    </row>
    <row r="77" spans="1:10" ht="19.899999999999999" customHeight="1" x14ac:dyDescent="0.25">
      <c r="A77" s="295" t="s">
        <v>2</v>
      </c>
      <c r="B77" s="296"/>
      <c r="C77" s="297"/>
    </row>
    <row r="78" spans="1:10" ht="15" customHeight="1" x14ac:dyDescent="0.25">
      <c r="A78" s="6" t="s">
        <v>38</v>
      </c>
    </row>
    <row r="79" spans="1:10" ht="16.899999999999999" customHeight="1" x14ac:dyDescent="0.25">
      <c r="A79" s="315" t="s">
        <v>4</v>
      </c>
      <c r="B79" s="2" t="s">
        <v>5</v>
      </c>
      <c r="C79" s="7">
        <v>827742</v>
      </c>
    </row>
    <row r="80" spans="1:10" ht="16.899999999999999" customHeight="1" x14ac:dyDescent="0.25">
      <c r="A80" s="307"/>
      <c r="B80" s="5" t="s">
        <v>6</v>
      </c>
      <c r="C80" s="8">
        <v>0</v>
      </c>
    </row>
    <row r="82" spans="1:6" ht="19.899999999999999" customHeight="1" x14ac:dyDescent="0.25">
      <c r="A82" s="295" t="s">
        <v>38</v>
      </c>
      <c r="B82" s="296"/>
      <c r="C82" s="296"/>
      <c r="D82" s="296"/>
      <c r="E82" s="296"/>
      <c r="F82" s="297"/>
    </row>
    <row r="83" spans="1:6" ht="28.9" customHeight="1" x14ac:dyDescent="0.25">
      <c r="A83" s="312" t="s">
        <v>1</v>
      </c>
      <c r="B83" s="313"/>
      <c r="C83" s="9" t="s">
        <v>7</v>
      </c>
      <c r="D83" s="10" t="s">
        <v>8</v>
      </c>
      <c r="E83" s="10" t="s">
        <v>9</v>
      </c>
      <c r="F83" s="11" t="s">
        <v>10</v>
      </c>
    </row>
    <row r="84" spans="1:6" ht="16.899999999999999" customHeight="1" x14ac:dyDescent="0.25">
      <c r="A84" s="314" t="s">
        <v>5</v>
      </c>
      <c r="B84" s="12" t="s">
        <v>39</v>
      </c>
      <c r="C84" s="13">
        <v>142025</v>
      </c>
      <c r="D84" s="14">
        <v>17.158124149795466</v>
      </c>
      <c r="E84" s="14">
        <v>17.158124149795466</v>
      </c>
      <c r="F84" s="15">
        <v>17.158124149795466</v>
      </c>
    </row>
    <row r="85" spans="1:6" ht="16.899999999999999" customHeight="1" x14ac:dyDescent="0.25">
      <c r="A85" s="290"/>
      <c r="B85" s="4" t="s">
        <v>40</v>
      </c>
      <c r="C85" s="16">
        <v>25162</v>
      </c>
      <c r="D85" s="17">
        <v>3.0398360841904846</v>
      </c>
      <c r="E85" s="17">
        <v>3.0398360841904846</v>
      </c>
      <c r="F85" s="18">
        <v>20.197960233985953</v>
      </c>
    </row>
    <row r="86" spans="1:6" ht="16.899999999999999" customHeight="1" x14ac:dyDescent="0.25">
      <c r="A86" s="290"/>
      <c r="B86" s="4" t="s">
        <v>41</v>
      </c>
      <c r="C86" s="16">
        <v>660555</v>
      </c>
      <c r="D86" s="17">
        <v>79.802039766014047</v>
      </c>
      <c r="E86" s="17">
        <v>79.802039766014047</v>
      </c>
      <c r="F86" s="18">
        <v>100</v>
      </c>
    </row>
    <row r="87" spans="1:6" ht="16.899999999999999" customHeight="1" x14ac:dyDescent="0.25">
      <c r="A87" s="307"/>
      <c r="B87" s="5" t="s">
        <v>17</v>
      </c>
      <c r="C87" s="19">
        <v>827742</v>
      </c>
      <c r="D87" s="20">
        <v>100</v>
      </c>
      <c r="E87" s="20">
        <v>100</v>
      </c>
      <c r="F87" s="21"/>
    </row>
    <row r="90" spans="1:6" x14ac:dyDescent="0.25">
      <c r="A90" s="1" t="s">
        <v>0</v>
      </c>
    </row>
    <row r="93" spans="1:6" ht="19.899999999999999" customHeight="1" x14ac:dyDescent="0.25">
      <c r="A93" s="295" t="s">
        <v>2</v>
      </c>
      <c r="B93" s="296"/>
      <c r="C93" s="297"/>
    </row>
    <row r="94" spans="1:6" ht="15" customHeight="1" x14ac:dyDescent="0.25">
      <c r="A94" s="6" t="s">
        <v>42</v>
      </c>
    </row>
    <row r="95" spans="1:6" ht="16.899999999999999" customHeight="1" x14ac:dyDescent="0.25">
      <c r="A95" s="315" t="s">
        <v>4</v>
      </c>
      <c r="B95" s="2" t="s">
        <v>5</v>
      </c>
      <c r="C95" s="7">
        <v>827742</v>
      </c>
    </row>
    <row r="96" spans="1:6" ht="16.899999999999999" customHeight="1" x14ac:dyDescent="0.25">
      <c r="A96" s="307"/>
      <c r="B96" s="5" t="s">
        <v>6</v>
      </c>
      <c r="C96" s="8">
        <v>0</v>
      </c>
    </row>
    <row r="98" spans="1:14" ht="19.899999999999999" customHeight="1" x14ac:dyDescent="0.25">
      <c r="A98" s="295" t="s">
        <v>42</v>
      </c>
      <c r="B98" s="296"/>
      <c r="C98" s="296"/>
      <c r="D98" s="296"/>
      <c r="E98" s="296"/>
      <c r="F98" s="297"/>
      <c r="L98" s="239"/>
      <c r="M98" s="239"/>
      <c r="N98" s="239"/>
    </row>
    <row r="99" spans="1:14" ht="28.9" customHeight="1" x14ac:dyDescent="0.25">
      <c r="A99" s="312" t="s">
        <v>1</v>
      </c>
      <c r="B99" s="313"/>
      <c r="C99" s="9" t="s">
        <v>7</v>
      </c>
      <c r="D99" s="10" t="s">
        <v>8</v>
      </c>
      <c r="E99" s="10" t="s">
        <v>9</v>
      </c>
      <c r="F99" s="11" t="s">
        <v>10</v>
      </c>
      <c r="H99" t="s">
        <v>42</v>
      </c>
      <c r="I99" s="9" t="s">
        <v>7</v>
      </c>
      <c r="J99" s="10" t="s">
        <v>8</v>
      </c>
      <c r="K99" s="238" t="s">
        <v>215</v>
      </c>
      <c r="L99" s="239"/>
      <c r="M99" s="239"/>
      <c r="N99" s="239"/>
    </row>
    <row r="100" spans="1:14" ht="16.899999999999999" customHeight="1" x14ac:dyDescent="0.25">
      <c r="A100" s="314" t="s">
        <v>5</v>
      </c>
      <c r="B100" s="12" t="s">
        <v>43</v>
      </c>
      <c r="C100" s="13">
        <v>169916</v>
      </c>
      <c r="D100" s="14">
        <v>20.527652336114393</v>
      </c>
      <c r="E100" s="14">
        <v>20.527652336114393</v>
      </c>
      <c r="F100" s="15">
        <v>20.527652336114393</v>
      </c>
      <c r="H100" s="12" t="s">
        <v>43</v>
      </c>
      <c r="I100" s="13">
        <v>169916</v>
      </c>
      <c r="J100" s="14">
        <v>20.527652336114393</v>
      </c>
      <c r="K100" s="236">
        <f>I100</f>
        <v>169916</v>
      </c>
      <c r="L100" s="239" t="s">
        <v>212</v>
      </c>
      <c r="M100" s="239" t="s">
        <v>213</v>
      </c>
      <c r="N100" s="239" t="s">
        <v>214</v>
      </c>
    </row>
    <row r="101" spans="1:14" ht="16.899999999999999" customHeight="1" x14ac:dyDescent="0.25">
      <c r="A101" s="290"/>
      <c r="B101" s="4" t="s">
        <v>44</v>
      </c>
      <c r="C101" s="16">
        <v>122580</v>
      </c>
      <c r="D101" s="17">
        <v>14.808962212863428</v>
      </c>
      <c r="E101" s="17">
        <v>14.808962212863428</v>
      </c>
      <c r="F101" s="18">
        <v>35.336614548977821</v>
      </c>
      <c r="H101" s="4" t="s">
        <v>44</v>
      </c>
      <c r="I101" s="16">
        <v>122580</v>
      </c>
      <c r="J101" s="17">
        <v>14.808962212863428</v>
      </c>
      <c r="K101" s="236">
        <f>K100+I101</f>
        <v>292496</v>
      </c>
      <c r="L101" s="240">
        <f>AVERAGE(C100:C108)</f>
        <v>91971.333333333328</v>
      </c>
      <c r="M101" s="239"/>
      <c r="N101" s="239"/>
    </row>
    <row r="102" spans="1:14" ht="16.899999999999999" customHeight="1" x14ac:dyDescent="0.25">
      <c r="A102" s="290"/>
      <c r="B102" s="4" t="s">
        <v>45</v>
      </c>
      <c r="C102" s="16">
        <v>87283</v>
      </c>
      <c r="D102" s="17">
        <v>10.544710791526828</v>
      </c>
      <c r="E102" s="17">
        <v>10.544710791526828</v>
      </c>
      <c r="F102" s="18">
        <v>45.881325340504645</v>
      </c>
      <c r="H102" s="4" t="s">
        <v>45</v>
      </c>
      <c r="I102" s="16">
        <v>87283</v>
      </c>
      <c r="J102" s="17">
        <v>10.544710791526828</v>
      </c>
      <c r="K102" s="236">
        <f t="shared" ref="K102:K108" si="0">K101+I102</f>
        <v>379779</v>
      </c>
      <c r="L102" s="239"/>
      <c r="M102" s="239"/>
      <c r="N102" s="239"/>
    </row>
    <row r="103" spans="1:14" ht="16.899999999999999" customHeight="1" x14ac:dyDescent="0.25">
      <c r="A103" s="290"/>
      <c r="B103" s="4" t="s">
        <v>46</v>
      </c>
      <c r="C103" s="16">
        <v>145069</v>
      </c>
      <c r="D103" s="17">
        <v>17.525871588006893</v>
      </c>
      <c r="E103" s="17">
        <v>17.525871588006893</v>
      </c>
      <c r="F103" s="18">
        <v>63.407196928511546</v>
      </c>
      <c r="H103" s="4" t="s">
        <v>46</v>
      </c>
      <c r="I103" s="16">
        <v>145069</v>
      </c>
      <c r="J103" s="17">
        <v>17.525871588006893</v>
      </c>
      <c r="K103" s="236">
        <f t="shared" si="0"/>
        <v>524848</v>
      </c>
      <c r="L103" s="239"/>
      <c r="M103" s="239"/>
      <c r="N103" s="239"/>
    </row>
    <row r="104" spans="1:14" ht="16.899999999999999" customHeight="1" x14ac:dyDescent="0.25">
      <c r="A104" s="290"/>
      <c r="B104" s="4" t="s">
        <v>47</v>
      </c>
      <c r="C104" s="16">
        <v>103763</v>
      </c>
      <c r="D104" s="17">
        <v>12.535669326915874</v>
      </c>
      <c r="E104" s="17">
        <v>12.535669326915874</v>
      </c>
      <c r="F104" s="18">
        <v>75.942866255427404</v>
      </c>
      <c r="H104" s="4" t="s">
        <v>47</v>
      </c>
      <c r="I104" s="16">
        <v>103763</v>
      </c>
      <c r="J104" s="17">
        <v>12.535669326915874</v>
      </c>
      <c r="K104" s="236">
        <f t="shared" si="0"/>
        <v>628611</v>
      </c>
      <c r="L104" s="239"/>
      <c r="M104" s="239"/>
      <c r="N104" s="239"/>
    </row>
    <row r="105" spans="1:14" ht="16.899999999999999" customHeight="1" x14ac:dyDescent="0.25">
      <c r="A105" s="290"/>
      <c r="B105" s="4" t="s">
        <v>48</v>
      </c>
      <c r="C105" s="16">
        <v>73571</v>
      </c>
      <c r="D105" s="17">
        <v>8.8881559713050695</v>
      </c>
      <c r="E105" s="17">
        <v>8.8881559713050695</v>
      </c>
      <c r="F105" s="18">
        <v>84.831022226732486</v>
      </c>
      <c r="H105" s="4" t="s">
        <v>48</v>
      </c>
      <c r="I105" s="16">
        <v>73571</v>
      </c>
      <c r="J105" s="17">
        <v>8.8881559713050695</v>
      </c>
      <c r="K105" s="236">
        <f t="shared" si="0"/>
        <v>702182</v>
      </c>
      <c r="L105" s="239"/>
      <c r="M105" s="239"/>
      <c r="N105" s="239"/>
    </row>
    <row r="106" spans="1:14" ht="16.899999999999999" customHeight="1" x14ac:dyDescent="0.25">
      <c r="A106" s="290"/>
      <c r="B106" s="4" t="s">
        <v>49</v>
      </c>
      <c r="C106" s="16">
        <v>41907</v>
      </c>
      <c r="D106" s="17">
        <v>5.0628094261255319</v>
      </c>
      <c r="E106" s="17">
        <v>5.0628094261255319</v>
      </c>
      <c r="F106" s="18">
        <v>89.893831652858012</v>
      </c>
      <c r="H106" s="4" t="s">
        <v>49</v>
      </c>
      <c r="I106" s="16">
        <v>41907</v>
      </c>
      <c r="J106" s="17">
        <v>5.0628094261255319</v>
      </c>
      <c r="K106" s="236">
        <f t="shared" si="0"/>
        <v>744089</v>
      </c>
      <c r="L106" s="239"/>
      <c r="M106" s="239"/>
      <c r="N106" s="239"/>
    </row>
    <row r="107" spans="1:14" ht="16.899999999999999" customHeight="1" x14ac:dyDescent="0.25">
      <c r="A107" s="290"/>
      <c r="B107" s="4" t="s">
        <v>50</v>
      </c>
      <c r="C107" s="16">
        <v>67993</v>
      </c>
      <c r="D107" s="17">
        <v>8.2142744961594314</v>
      </c>
      <c r="E107" s="17">
        <v>8.2142744961594314</v>
      </c>
      <c r="F107" s="18">
        <v>98.108106149017445</v>
      </c>
      <c r="H107" s="4" t="s">
        <v>50</v>
      </c>
      <c r="I107" s="16">
        <v>67993</v>
      </c>
      <c r="J107" s="17">
        <v>8.2142744961594314</v>
      </c>
      <c r="K107" s="236">
        <f t="shared" si="0"/>
        <v>812082</v>
      </c>
      <c r="L107" s="239"/>
      <c r="M107" s="239"/>
      <c r="N107" s="239"/>
    </row>
    <row r="108" spans="1:14" ht="16.899999999999999" customHeight="1" x14ac:dyDescent="0.25">
      <c r="A108" s="290"/>
      <c r="B108" s="4" t="s">
        <v>51</v>
      </c>
      <c r="C108" s="16">
        <v>15660</v>
      </c>
      <c r="D108" s="17">
        <v>1.8918938509825525</v>
      </c>
      <c r="E108" s="17">
        <v>1.8918938509825525</v>
      </c>
      <c r="F108" s="18">
        <v>100</v>
      </c>
      <c r="H108" s="4" t="s">
        <v>51</v>
      </c>
      <c r="I108" s="16">
        <v>15660</v>
      </c>
      <c r="J108" s="17">
        <v>1.8918938509825525</v>
      </c>
      <c r="K108" s="236">
        <f t="shared" si="0"/>
        <v>827742</v>
      </c>
      <c r="L108" s="239"/>
      <c r="M108" s="239"/>
      <c r="N108" s="239"/>
    </row>
    <row r="109" spans="1:14" ht="16.899999999999999" customHeight="1" x14ac:dyDescent="0.25">
      <c r="A109" s="307"/>
      <c r="B109" s="5" t="s">
        <v>17</v>
      </c>
      <c r="C109" s="19">
        <v>827742</v>
      </c>
      <c r="D109" s="20">
        <v>100</v>
      </c>
      <c r="E109" s="20">
        <v>100</v>
      </c>
      <c r="F109" s="21"/>
      <c r="H109" s="5" t="s">
        <v>17</v>
      </c>
      <c r="I109" s="19">
        <v>827742</v>
      </c>
      <c r="J109" s="20">
        <v>100</v>
      </c>
      <c r="L109" s="239"/>
      <c r="M109" s="239"/>
      <c r="N109" s="239"/>
    </row>
    <row r="111" spans="1:14" ht="19.899999999999999" customHeight="1" x14ac:dyDescent="0.25">
      <c r="A111" s="295" t="s">
        <v>2</v>
      </c>
      <c r="B111" s="296"/>
      <c r="C111" s="297"/>
    </row>
    <row r="112" spans="1:14" ht="15" customHeight="1" x14ac:dyDescent="0.25">
      <c r="A112" s="6" t="s">
        <v>52</v>
      </c>
    </row>
    <row r="113" spans="1:10" ht="16.899999999999999" customHeight="1" x14ac:dyDescent="0.25">
      <c r="A113" s="315" t="s">
        <v>4</v>
      </c>
      <c r="B113" s="2" t="s">
        <v>5</v>
      </c>
      <c r="C113" s="7">
        <v>827742</v>
      </c>
    </row>
    <row r="114" spans="1:10" ht="16.899999999999999" customHeight="1" x14ac:dyDescent="0.25">
      <c r="A114" s="307"/>
      <c r="B114" s="5" t="s">
        <v>6</v>
      </c>
      <c r="C114" s="8">
        <v>0</v>
      </c>
    </row>
    <row r="116" spans="1:10" ht="19.899999999999999" customHeight="1" x14ac:dyDescent="0.25">
      <c r="A116" s="295" t="s">
        <v>52</v>
      </c>
      <c r="B116" s="296"/>
      <c r="C116" s="296"/>
      <c r="D116" s="296"/>
      <c r="E116" s="296"/>
      <c r="F116" s="297"/>
    </row>
    <row r="117" spans="1:10" ht="28.9" customHeight="1" x14ac:dyDescent="0.25">
      <c r="A117" s="312" t="s">
        <v>1</v>
      </c>
      <c r="B117" s="313"/>
      <c r="C117" s="9" t="s">
        <v>7</v>
      </c>
      <c r="D117" s="10" t="s">
        <v>8</v>
      </c>
      <c r="E117" s="10" t="s">
        <v>9</v>
      </c>
      <c r="F117" s="11" t="s">
        <v>10</v>
      </c>
      <c r="H117" t="s">
        <v>52</v>
      </c>
      <c r="I117" s="9" t="s">
        <v>7</v>
      </c>
      <c r="J117" s="10" t="s">
        <v>8</v>
      </c>
    </row>
    <row r="118" spans="1:10" ht="16.899999999999999" customHeight="1" x14ac:dyDescent="0.25">
      <c r="A118" s="314" t="s">
        <v>5</v>
      </c>
      <c r="B118" s="26" t="s">
        <v>21</v>
      </c>
      <c r="C118" s="13">
        <v>67993</v>
      </c>
      <c r="D118" s="14">
        <v>8.2142744961594314</v>
      </c>
      <c r="E118" s="14">
        <v>8.2142744961594314</v>
      </c>
      <c r="F118" s="15">
        <v>8.2142744961594314</v>
      </c>
      <c r="H118" s="4" t="s">
        <v>50</v>
      </c>
      <c r="I118" s="13">
        <v>67993</v>
      </c>
      <c r="J118" s="14">
        <v>8.2142744961594314</v>
      </c>
    </row>
    <row r="119" spans="1:10" ht="16.899999999999999" customHeight="1" x14ac:dyDescent="0.25">
      <c r="A119" s="290"/>
      <c r="B119" s="27" t="s">
        <v>53</v>
      </c>
      <c r="C119" s="16">
        <v>169916</v>
      </c>
      <c r="D119" s="17">
        <v>20.527652336114393</v>
      </c>
      <c r="E119" s="17">
        <v>20.527652336114393</v>
      </c>
      <c r="F119" s="18">
        <v>28.741926832273823</v>
      </c>
      <c r="H119" s="12" t="s">
        <v>43</v>
      </c>
      <c r="I119" s="16">
        <v>169916</v>
      </c>
      <c r="J119" s="17">
        <v>20.527652336114393</v>
      </c>
    </row>
    <row r="120" spans="1:10" ht="16.899999999999999" customHeight="1" x14ac:dyDescent="0.25">
      <c r="A120" s="290"/>
      <c r="B120" s="27" t="s">
        <v>54</v>
      </c>
      <c r="C120" s="16">
        <v>122580</v>
      </c>
      <c r="D120" s="17">
        <v>14.808962212863428</v>
      </c>
      <c r="E120" s="17">
        <v>14.808962212863428</v>
      </c>
      <c r="F120" s="18">
        <v>43.550889045137254</v>
      </c>
      <c r="H120" s="4" t="s">
        <v>44</v>
      </c>
      <c r="I120" s="16">
        <v>122580</v>
      </c>
      <c r="J120" s="17">
        <v>14.808962212863428</v>
      </c>
    </row>
    <row r="121" spans="1:10" ht="16.899999999999999" customHeight="1" x14ac:dyDescent="0.25">
      <c r="A121" s="290"/>
      <c r="B121" s="27" t="s">
        <v>55</v>
      </c>
      <c r="C121" s="16">
        <v>87283</v>
      </c>
      <c r="D121" s="17">
        <v>10.544710791526828</v>
      </c>
      <c r="E121" s="17">
        <v>10.544710791526828</v>
      </c>
      <c r="F121" s="18">
        <v>54.095599836664078</v>
      </c>
      <c r="H121" s="4" t="s">
        <v>45</v>
      </c>
      <c r="I121" s="16">
        <v>87283</v>
      </c>
      <c r="J121" s="17">
        <v>10.544710791526828</v>
      </c>
    </row>
    <row r="122" spans="1:10" ht="16.899999999999999" customHeight="1" x14ac:dyDescent="0.25">
      <c r="A122" s="290"/>
      <c r="B122" s="27" t="s">
        <v>56</v>
      </c>
      <c r="C122" s="16">
        <v>145069</v>
      </c>
      <c r="D122" s="17">
        <v>17.525871588006893</v>
      </c>
      <c r="E122" s="17">
        <v>17.525871588006893</v>
      </c>
      <c r="F122" s="18">
        <v>71.621471424670972</v>
      </c>
      <c r="H122" s="4" t="s">
        <v>46</v>
      </c>
      <c r="I122" s="16">
        <v>145069</v>
      </c>
      <c r="J122" s="17">
        <v>17.525871588006893</v>
      </c>
    </row>
    <row r="123" spans="1:10" ht="16.899999999999999" customHeight="1" x14ac:dyDescent="0.25">
      <c r="A123" s="290"/>
      <c r="B123" s="27" t="s">
        <v>57</v>
      </c>
      <c r="C123" s="16">
        <v>103763</v>
      </c>
      <c r="D123" s="17">
        <v>12.535669326915874</v>
      </c>
      <c r="E123" s="17">
        <v>12.535669326915874</v>
      </c>
      <c r="F123" s="18">
        <v>84.157140751586851</v>
      </c>
      <c r="H123" s="4" t="s">
        <v>47</v>
      </c>
      <c r="I123" s="16">
        <v>103763</v>
      </c>
      <c r="J123" s="17">
        <v>12.535669326915874</v>
      </c>
    </row>
    <row r="124" spans="1:10" ht="16.899999999999999" customHeight="1" x14ac:dyDescent="0.25">
      <c r="A124" s="290"/>
      <c r="B124" s="27" t="s">
        <v>58</v>
      </c>
      <c r="C124" s="16">
        <v>73571</v>
      </c>
      <c r="D124" s="17">
        <v>8.8881559713050695</v>
      </c>
      <c r="E124" s="17">
        <v>8.8881559713050695</v>
      </c>
      <c r="F124" s="18">
        <v>93.045296722891919</v>
      </c>
      <c r="H124" s="4" t="s">
        <v>48</v>
      </c>
      <c r="I124" s="16">
        <v>73571</v>
      </c>
      <c r="J124" s="17">
        <v>8.8881559713050695</v>
      </c>
    </row>
    <row r="125" spans="1:10" ht="16.899999999999999" customHeight="1" x14ac:dyDescent="0.25">
      <c r="A125" s="290"/>
      <c r="B125" s="27" t="s">
        <v>59</v>
      </c>
      <c r="C125" s="16">
        <v>41907</v>
      </c>
      <c r="D125" s="17">
        <v>5.0628094261255319</v>
      </c>
      <c r="E125" s="17">
        <v>5.0628094261255319</v>
      </c>
      <c r="F125" s="18">
        <v>98.108106149017445</v>
      </c>
      <c r="H125" s="4" t="s">
        <v>49</v>
      </c>
      <c r="I125" s="16">
        <v>41907</v>
      </c>
      <c r="J125" s="17">
        <v>5.0628094261255319</v>
      </c>
    </row>
    <row r="126" spans="1:10" ht="16.899999999999999" customHeight="1" x14ac:dyDescent="0.25">
      <c r="A126" s="290"/>
      <c r="B126" s="27" t="s">
        <v>60</v>
      </c>
      <c r="C126" s="16">
        <v>15660</v>
      </c>
      <c r="D126" s="17">
        <v>1.8918938509825525</v>
      </c>
      <c r="E126" s="17">
        <v>1.8918938509825525</v>
      </c>
      <c r="F126" s="18">
        <v>100</v>
      </c>
      <c r="H126" s="4" t="s">
        <v>51</v>
      </c>
      <c r="I126" s="16">
        <v>15660</v>
      </c>
      <c r="J126" s="17">
        <v>1.8918938509825525</v>
      </c>
    </row>
    <row r="127" spans="1:10" ht="16.899999999999999" customHeight="1" x14ac:dyDescent="0.25">
      <c r="A127" s="307"/>
      <c r="B127" s="5" t="s">
        <v>17</v>
      </c>
      <c r="C127" s="19">
        <v>827742</v>
      </c>
      <c r="D127" s="20">
        <v>100</v>
      </c>
      <c r="E127" s="20">
        <v>100</v>
      </c>
      <c r="F127" s="21"/>
      <c r="I127" s="19">
        <v>827742</v>
      </c>
      <c r="J127" s="20">
        <v>100</v>
      </c>
    </row>
    <row r="132" spans="1:10" x14ac:dyDescent="0.25">
      <c r="A132" s="1" t="s">
        <v>0</v>
      </c>
    </row>
    <row r="133" spans="1:10" ht="19.899999999999999" customHeight="1" x14ac:dyDescent="0.25">
      <c r="A133" s="295" t="s">
        <v>2</v>
      </c>
      <c r="B133" s="296"/>
      <c r="C133" s="297"/>
    </row>
    <row r="134" spans="1:10" ht="15" customHeight="1" x14ac:dyDescent="0.25">
      <c r="A134" s="6" t="s">
        <v>69</v>
      </c>
    </row>
    <row r="135" spans="1:10" ht="16.899999999999999" customHeight="1" x14ac:dyDescent="0.25">
      <c r="A135" s="315" t="s">
        <v>4</v>
      </c>
      <c r="B135" s="2" t="s">
        <v>5</v>
      </c>
      <c r="C135" s="7">
        <v>827742</v>
      </c>
    </row>
    <row r="136" spans="1:10" ht="16.899999999999999" customHeight="1" x14ac:dyDescent="0.25">
      <c r="A136" s="307"/>
      <c r="B136" s="5" t="s">
        <v>6</v>
      </c>
      <c r="C136" s="8">
        <v>0</v>
      </c>
    </row>
    <row r="138" spans="1:10" ht="19.899999999999999" customHeight="1" x14ac:dyDescent="0.25">
      <c r="A138" s="295" t="s">
        <v>69</v>
      </c>
      <c r="B138" s="296"/>
      <c r="C138" s="296"/>
      <c r="D138" s="296"/>
      <c r="E138" s="296"/>
      <c r="F138" s="297"/>
    </row>
    <row r="139" spans="1:10" ht="28.9" customHeight="1" x14ac:dyDescent="0.25">
      <c r="A139" s="312" t="s">
        <v>1</v>
      </c>
      <c r="B139" s="313"/>
      <c r="C139" s="9" t="s">
        <v>7</v>
      </c>
      <c r="D139" s="10" t="s">
        <v>8</v>
      </c>
      <c r="E139" s="10" t="s">
        <v>9</v>
      </c>
      <c r="F139" s="11" t="s">
        <v>10</v>
      </c>
      <c r="H139" t="s">
        <v>69</v>
      </c>
      <c r="I139" s="9" t="s">
        <v>7</v>
      </c>
      <c r="J139" s="10" t="s">
        <v>8</v>
      </c>
    </row>
    <row r="140" spans="1:10" ht="16.899999999999999" customHeight="1" x14ac:dyDescent="0.25">
      <c r="A140" s="314" t="s">
        <v>5</v>
      </c>
      <c r="B140" s="26" t="s">
        <v>21</v>
      </c>
      <c r="C140" s="13">
        <v>89161</v>
      </c>
      <c r="D140" s="14">
        <v>10.771593080935848</v>
      </c>
      <c r="E140" s="14">
        <v>10.771593080935848</v>
      </c>
      <c r="F140" s="15">
        <v>10.771593080935848</v>
      </c>
      <c r="H140" s="26" t="s">
        <v>21</v>
      </c>
      <c r="I140" s="13">
        <v>89161</v>
      </c>
      <c r="J140" s="14">
        <v>10.771593080935848</v>
      </c>
    </row>
    <row r="141" spans="1:10" ht="16.899999999999999" customHeight="1" x14ac:dyDescent="0.25">
      <c r="A141" s="290"/>
      <c r="B141" s="27" t="s">
        <v>53</v>
      </c>
      <c r="C141" s="16">
        <v>70160</v>
      </c>
      <c r="D141" s="17">
        <v>8.4760710462922031</v>
      </c>
      <c r="E141" s="17">
        <v>8.4760710462922031</v>
      </c>
      <c r="F141" s="18">
        <v>19.247664127228049</v>
      </c>
      <c r="H141" s="27" t="s">
        <v>53</v>
      </c>
      <c r="I141" s="16">
        <v>70160</v>
      </c>
      <c r="J141" s="17">
        <v>8.4760710462922031</v>
      </c>
    </row>
    <row r="142" spans="1:10" ht="16.899999999999999" customHeight="1" x14ac:dyDescent="0.25">
      <c r="A142" s="290"/>
      <c r="B142" s="27" t="s">
        <v>54</v>
      </c>
      <c r="C142" s="16">
        <v>90574</v>
      </c>
      <c r="D142" s="17">
        <v>10.942298445650939</v>
      </c>
      <c r="E142" s="17">
        <v>10.942298445650939</v>
      </c>
      <c r="F142" s="18">
        <v>30.189962572878986</v>
      </c>
      <c r="H142" s="27" t="s">
        <v>54</v>
      </c>
      <c r="I142" s="16">
        <v>90574</v>
      </c>
      <c r="J142" s="17">
        <v>10.942298445650939</v>
      </c>
    </row>
    <row r="143" spans="1:10" ht="16.899999999999999" customHeight="1" x14ac:dyDescent="0.25">
      <c r="A143" s="290"/>
      <c r="B143" s="27" t="s">
        <v>55</v>
      </c>
      <c r="C143" s="16">
        <v>80238</v>
      </c>
      <c r="D143" s="17">
        <v>9.6936001797661575</v>
      </c>
      <c r="E143" s="17">
        <v>9.6936001797661575</v>
      </c>
      <c r="F143" s="18">
        <v>39.883562752645147</v>
      </c>
      <c r="H143" s="27" t="s">
        <v>55</v>
      </c>
      <c r="I143" s="16">
        <v>80238</v>
      </c>
      <c r="J143" s="17">
        <v>9.6936001797661575</v>
      </c>
    </row>
    <row r="144" spans="1:10" ht="16.899999999999999" customHeight="1" x14ac:dyDescent="0.25">
      <c r="A144" s="290"/>
      <c r="B144" s="27" t="s">
        <v>56</v>
      </c>
      <c r="C144" s="16">
        <v>82604</v>
      </c>
      <c r="D144" s="17">
        <v>9.9794380374561165</v>
      </c>
      <c r="E144" s="17">
        <v>9.9794380374561165</v>
      </c>
      <c r="F144" s="18">
        <v>49.863000790101268</v>
      </c>
      <c r="H144" s="27" t="s">
        <v>56</v>
      </c>
      <c r="I144" s="16">
        <v>82604</v>
      </c>
      <c r="J144" s="17">
        <v>9.9794380374561165</v>
      </c>
    </row>
    <row r="145" spans="1:10" ht="16.899999999999999" customHeight="1" x14ac:dyDescent="0.25">
      <c r="A145" s="290"/>
      <c r="B145" s="27" t="s">
        <v>57</v>
      </c>
      <c r="C145" s="16">
        <v>80088</v>
      </c>
      <c r="D145" s="17">
        <v>9.6754785911552155</v>
      </c>
      <c r="E145" s="17">
        <v>9.6754785911552155</v>
      </c>
      <c r="F145" s="18">
        <v>59.538479381256479</v>
      </c>
      <c r="H145" s="27" t="s">
        <v>57</v>
      </c>
      <c r="I145" s="16">
        <v>80088</v>
      </c>
      <c r="J145" s="17">
        <v>9.6754785911552155</v>
      </c>
    </row>
    <row r="146" spans="1:10" ht="16.899999999999999" customHeight="1" x14ac:dyDescent="0.25">
      <c r="A146" s="290"/>
      <c r="B146" s="27" t="s">
        <v>58</v>
      </c>
      <c r="C146" s="16">
        <v>88410</v>
      </c>
      <c r="D146" s="17">
        <v>10.680864327290388</v>
      </c>
      <c r="E146" s="17">
        <v>10.680864327290388</v>
      </c>
      <c r="F146" s="18">
        <v>70.219343708546873</v>
      </c>
      <c r="H146" s="27" t="s">
        <v>58</v>
      </c>
      <c r="I146" s="16">
        <v>88410</v>
      </c>
      <c r="J146" s="17">
        <v>10.680864327290388</v>
      </c>
    </row>
    <row r="147" spans="1:10" ht="16.899999999999999" customHeight="1" x14ac:dyDescent="0.25">
      <c r="A147" s="290"/>
      <c r="B147" s="27" t="s">
        <v>59</v>
      </c>
      <c r="C147" s="16">
        <v>78973</v>
      </c>
      <c r="D147" s="17">
        <v>9.5407747824805309</v>
      </c>
      <c r="E147" s="17">
        <v>9.5407747824805309</v>
      </c>
      <c r="F147" s="18">
        <v>79.760118491027399</v>
      </c>
      <c r="H147" s="27" t="s">
        <v>59</v>
      </c>
      <c r="I147" s="16">
        <v>78973</v>
      </c>
      <c r="J147" s="17">
        <v>9.5407747824805309</v>
      </c>
    </row>
    <row r="148" spans="1:10" ht="16.899999999999999" customHeight="1" x14ac:dyDescent="0.25">
      <c r="A148" s="290"/>
      <c r="B148" s="27" t="s">
        <v>60</v>
      </c>
      <c r="C148" s="16">
        <v>85381</v>
      </c>
      <c r="D148" s="17">
        <v>10.314929047940058</v>
      </c>
      <c r="E148" s="17">
        <v>10.314929047940058</v>
      </c>
      <c r="F148" s="18">
        <v>90.075047538967453</v>
      </c>
      <c r="H148" s="27" t="s">
        <v>60</v>
      </c>
      <c r="I148" s="16">
        <v>85381</v>
      </c>
      <c r="J148" s="17">
        <v>10.314929047940058</v>
      </c>
    </row>
    <row r="149" spans="1:10" ht="16.899999999999999" customHeight="1" x14ac:dyDescent="0.25">
      <c r="A149" s="290"/>
      <c r="B149" s="27" t="s">
        <v>68</v>
      </c>
      <c r="C149" s="16">
        <v>82153</v>
      </c>
      <c r="D149" s="17">
        <v>9.924952461032543</v>
      </c>
      <c r="E149" s="17">
        <v>9.924952461032543</v>
      </c>
      <c r="F149" s="18">
        <v>100</v>
      </c>
      <c r="H149" s="27" t="s">
        <v>68</v>
      </c>
      <c r="I149" s="16">
        <v>82153</v>
      </c>
      <c r="J149" s="17">
        <v>9.924952461032543</v>
      </c>
    </row>
    <row r="150" spans="1:10" ht="16.899999999999999" customHeight="1" x14ac:dyDescent="0.25">
      <c r="A150" s="307"/>
      <c r="B150" s="5" t="s">
        <v>17</v>
      </c>
      <c r="C150" s="19">
        <v>827742</v>
      </c>
      <c r="D150" s="20">
        <v>100</v>
      </c>
      <c r="E150" s="20">
        <v>100</v>
      </c>
      <c r="F150" s="21"/>
      <c r="H150" s="5" t="s">
        <v>17</v>
      </c>
      <c r="I150" s="19">
        <v>827742</v>
      </c>
      <c r="J150" s="20">
        <v>100</v>
      </c>
    </row>
    <row r="153" spans="1:10" x14ac:dyDescent="0.25">
      <c r="A153" s="1" t="s">
        <v>70</v>
      </c>
    </row>
    <row r="155" spans="1:10" ht="19.899999999999999" customHeight="1" x14ac:dyDescent="0.25">
      <c r="A155" s="295" t="s">
        <v>71</v>
      </c>
      <c r="B155" s="296"/>
      <c r="C155" s="296"/>
      <c r="D155" s="296"/>
      <c r="E155" s="296"/>
      <c r="F155" s="296"/>
      <c r="G155" s="297"/>
    </row>
    <row r="156" spans="1:10" ht="16.149999999999999" customHeight="1" x14ac:dyDescent="0.25">
      <c r="A156" s="298" t="s">
        <v>1</v>
      </c>
      <c r="B156" s="301" t="s">
        <v>72</v>
      </c>
      <c r="C156" s="303"/>
      <c r="D156" s="303"/>
      <c r="E156" s="303"/>
      <c r="F156" s="303"/>
      <c r="G156" s="287"/>
    </row>
    <row r="157" spans="1:10" ht="16.149999999999999" customHeight="1" x14ac:dyDescent="0.25">
      <c r="A157" s="299"/>
      <c r="B157" s="304" t="s">
        <v>5</v>
      </c>
      <c r="C157" s="305"/>
      <c r="D157" s="305" t="s">
        <v>6</v>
      </c>
      <c r="E157" s="305"/>
      <c r="F157" s="305" t="s">
        <v>17</v>
      </c>
      <c r="G157" s="306"/>
    </row>
    <row r="158" spans="1:10" ht="16.149999999999999" customHeight="1" x14ac:dyDescent="0.25">
      <c r="A158" s="300"/>
      <c r="B158" s="31" t="s">
        <v>4</v>
      </c>
      <c r="C158" s="32" t="s">
        <v>8</v>
      </c>
      <c r="D158" s="33" t="s">
        <v>4</v>
      </c>
      <c r="E158" s="32" t="s">
        <v>8</v>
      </c>
      <c r="F158" s="33" t="s">
        <v>4</v>
      </c>
      <c r="G158" s="34" t="s">
        <v>8</v>
      </c>
    </row>
    <row r="159" spans="1:10" ht="16.899999999999999" customHeight="1" x14ac:dyDescent="0.25">
      <c r="A159" s="35" t="s">
        <v>73</v>
      </c>
      <c r="B159" s="24">
        <v>827742</v>
      </c>
      <c r="C159" s="36">
        <v>1</v>
      </c>
      <c r="D159" s="37">
        <v>0</v>
      </c>
      <c r="E159" s="36">
        <v>0</v>
      </c>
      <c r="F159" s="37">
        <v>827742</v>
      </c>
      <c r="G159" s="38">
        <v>1</v>
      </c>
    </row>
    <row r="161" spans="1:10" ht="19.899999999999999" customHeight="1" x14ac:dyDescent="0.25">
      <c r="A161" s="295" t="s">
        <v>74</v>
      </c>
      <c r="B161" s="296"/>
      <c r="C161" s="296"/>
      <c r="D161" s="296"/>
      <c r="E161" s="296"/>
      <c r="F161" s="297"/>
    </row>
    <row r="162" spans="1:10" ht="16.149999999999999" customHeight="1" x14ac:dyDescent="0.25">
      <c r="A162" s="281" t="s">
        <v>64</v>
      </c>
      <c r="B162" s="282"/>
      <c r="C162" s="283"/>
      <c r="D162" s="301" t="s">
        <v>61</v>
      </c>
      <c r="E162" s="302"/>
      <c r="F162" s="287" t="s">
        <v>17</v>
      </c>
    </row>
    <row r="163" spans="1:10" ht="16.149999999999999" customHeight="1" x14ac:dyDescent="0.25">
      <c r="A163" s="284"/>
      <c r="B163" s="285"/>
      <c r="C163" s="286"/>
      <c r="D163" s="31" t="s">
        <v>62</v>
      </c>
      <c r="E163" s="32" t="s">
        <v>63</v>
      </c>
      <c r="F163" s="288"/>
      <c r="I163" s="31" t="s">
        <v>62</v>
      </c>
      <c r="J163" s="32" t="s">
        <v>63</v>
      </c>
    </row>
    <row r="164" spans="1:10" ht="16.899999999999999" customHeight="1" x14ac:dyDescent="0.25">
      <c r="A164" s="289" t="s">
        <v>64</v>
      </c>
      <c r="B164" s="292" t="s">
        <v>65</v>
      </c>
      <c r="C164" s="12" t="s">
        <v>75</v>
      </c>
      <c r="D164" s="13">
        <v>1198</v>
      </c>
      <c r="E164" s="40">
        <v>5532</v>
      </c>
      <c r="F164" s="41">
        <v>6730</v>
      </c>
      <c r="H164" t="s">
        <v>67</v>
      </c>
      <c r="I164" s="232">
        <v>1.0115825198879427</v>
      </c>
      <c r="J164" s="232">
        <v>0.99705680013931886</v>
      </c>
    </row>
    <row r="165" spans="1:10" ht="16.899999999999999" customHeight="1" x14ac:dyDescent="0.25">
      <c r="A165" s="290"/>
      <c r="B165" s="293"/>
      <c r="C165" s="4" t="s">
        <v>76</v>
      </c>
      <c r="D165" s="42">
        <v>1363.6319167083461</v>
      </c>
      <c r="E165" s="43">
        <v>5366.3680832916534</v>
      </c>
      <c r="F165" s="18">
        <v>6730</v>
      </c>
      <c r="H165" t="s">
        <v>66</v>
      </c>
      <c r="I165" s="237">
        <f>D169/D170</f>
        <v>0.94930151936579943</v>
      </c>
      <c r="J165" s="237">
        <f>E169/E170</f>
        <v>1.0128828409174293</v>
      </c>
    </row>
    <row r="166" spans="1:10" ht="16.899999999999999" customHeight="1" x14ac:dyDescent="0.25">
      <c r="A166" s="290"/>
      <c r="B166" s="293"/>
      <c r="C166" s="4" t="s">
        <v>77</v>
      </c>
      <c r="D166" s="44">
        <v>0.17800891530460625</v>
      </c>
      <c r="E166" s="45">
        <v>0.82199108469539373</v>
      </c>
      <c r="F166" s="46">
        <v>1</v>
      </c>
      <c r="H166" t="s">
        <v>65</v>
      </c>
      <c r="I166" s="237">
        <v>0.87853619831063878</v>
      </c>
      <c r="J166" s="237">
        <v>1.0308648072844735</v>
      </c>
    </row>
    <row r="167" spans="1:10" ht="16.899999999999999" customHeight="1" x14ac:dyDescent="0.25">
      <c r="A167" s="290"/>
      <c r="B167" s="293"/>
      <c r="C167" s="4" t="s">
        <v>78</v>
      </c>
      <c r="D167" s="44">
        <v>7.1429849091028345E-3</v>
      </c>
      <c r="E167" s="45">
        <v>8.3815007007310323E-3</v>
      </c>
      <c r="F167" s="46">
        <v>8.1305527567768696E-3</v>
      </c>
    </row>
    <row r="168" spans="1:10" ht="16.899999999999999" customHeight="1" x14ac:dyDescent="0.25">
      <c r="A168" s="290"/>
      <c r="B168" s="294"/>
      <c r="C168" s="39" t="s">
        <v>79</v>
      </c>
      <c r="D168" s="47">
        <v>1.4473108770607266E-3</v>
      </c>
      <c r="E168" s="48">
        <v>6.6832418797161432E-3</v>
      </c>
      <c r="F168" s="49">
        <v>8.1305527567768696E-3</v>
      </c>
    </row>
    <row r="169" spans="1:10" ht="16.899999999999999" customHeight="1" x14ac:dyDescent="0.25">
      <c r="A169" s="290"/>
      <c r="B169" s="294" t="s">
        <v>66</v>
      </c>
      <c r="C169" s="4" t="s">
        <v>75</v>
      </c>
      <c r="D169" s="16">
        <v>26844</v>
      </c>
      <c r="E169" s="50">
        <v>112716</v>
      </c>
      <c r="F169" s="51">
        <v>139560</v>
      </c>
    </row>
    <row r="170" spans="1:10" ht="16.899999999999999" customHeight="1" x14ac:dyDescent="0.25">
      <c r="A170" s="290"/>
      <c r="B170" s="293"/>
      <c r="C170" s="4" t="s">
        <v>76</v>
      </c>
      <c r="D170" s="42">
        <v>28277.63303058199</v>
      </c>
      <c r="E170" s="43">
        <v>111282.366969418</v>
      </c>
      <c r="F170" s="18">
        <v>139560</v>
      </c>
    </row>
    <row r="171" spans="1:10" ht="16.899999999999999" customHeight="1" x14ac:dyDescent="0.25">
      <c r="A171" s="290"/>
      <c r="B171" s="293"/>
      <c r="C171" s="4" t="s">
        <v>77</v>
      </c>
      <c r="D171" s="44">
        <v>0.19234737747205505</v>
      </c>
      <c r="E171" s="45">
        <v>0.80765262252794501</v>
      </c>
      <c r="F171" s="46">
        <v>1</v>
      </c>
    </row>
    <row r="172" spans="1:10" ht="16.899999999999999" customHeight="1" x14ac:dyDescent="0.25">
      <c r="A172" s="290"/>
      <c r="B172" s="293"/>
      <c r="C172" s="4" t="s">
        <v>78</v>
      </c>
      <c r="D172" s="44">
        <v>0.16005533130213392</v>
      </c>
      <c r="E172" s="45">
        <v>0.17077534941858263</v>
      </c>
      <c r="F172" s="46">
        <v>0.16860326043622287</v>
      </c>
    </row>
    <row r="173" spans="1:10" ht="16.899999999999999" customHeight="1" x14ac:dyDescent="0.25">
      <c r="A173" s="290"/>
      <c r="B173" s="294"/>
      <c r="C173" s="39" t="s">
        <v>79</v>
      </c>
      <c r="D173" s="47">
        <v>3.2430394978145365E-2</v>
      </c>
      <c r="E173" s="48">
        <v>0.13617286545807752</v>
      </c>
      <c r="F173" s="49">
        <v>0.16860326043622287</v>
      </c>
    </row>
    <row r="174" spans="1:10" ht="16.899999999999999" customHeight="1" x14ac:dyDescent="0.25">
      <c r="A174" s="290"/>
      <c r="B174" s="294" t="s">
        <v>67</v>
      </c>
      <c r="C174" s="4" t="s">
        <v>75</v>
      </c>
      <c r="D174" s="16">
        <v>139675</v>
      </c>
      <c r="E174" s="50">
        <v>541777</v>
      </c>
      <c r="F174" s="51">
        <v>681452</v>
      </c>
    </row>
    <row r="175" spans="1:10" ht="16.899999999999999" customHeight="1" x14ac:dyDescent="0.25">
      <c r="A175" s="290"/>
      <c r="B175" s="293"/>
      <c r="C175" s="4" t="s">
        <v>76</v>
      </c>
      <c r="D175" s="42">
        <v>138075.73505270967</v>
      </c>
      <c r="E175" s="43">
        <v>543376.2649472903</v>
      </c>
      <c r="F175" s="18">
        <v>681452</v>
      </c>
    </row>
    <row r="176" spans="1:10" ht="16.899999999999999" customHeight="1" x14ac:dyDescent="0.25">
      <c r="A176" s="290"/>
      <c r="B176" s="293"/>
      <c r="C176" s="4" t="s">
        <v>77</v>
      </c>
      <c r="D176" s="44">
        <v>0.20496674747451032</v>
      </c>
      <c r="E176" s="45">
        <v>0.79503325252548973</v>
      </c>
      <c r="F176" s="46">
        <v>1</v>
      </c>
    </row>
    <row r="177" spans="1:6" ht="16.899999999999999" customHeight="1" x14ac:dyDescent="0.25">
      <c r="A177" s="290"/>
      <c r="B177" s="293"/>
      <c r="C177" s="4" t="s">
        <v>78</v>
      </c>
      <c r="D177" s="44">
        <v>0.83280168378876307</v>
      </c>
      <c r="E177" s="45">
        <v>0.8208431498806863</v>
      </c>
      <c r="F177" s="46">
        <v>0.82326618680700026</v>
      </c>
    </row>
    <row r="178" spans="1:6" ht="16.899999999999999" customHeight="1" x14ac:dyDescent="0.25">
      <c r="A178" s="291"/>
      <c r="B178" s="294"/>
      <c r="C178" s="39" t="s">
        <v>79</v>
      </c>
      <c r="D178" s="47">
        <v>0.16874219261557344</v>
      </c>
      <c r="E178" s="48">
        <v>0.65452399419142682</v>
      </c>
      <c r="F178" s="49">
        <v>0.82326618680700026</v>
      </c>
    </row>
    <row r="179" spans="1:6" ht="16.899999999999999" customHeight="1" x14ac:dyDescent="0.25">
      <c r="A179" s="291" t="s">
        <v>17</v>
      </c>
      <c r="B179" s="293"/>
      <c r="C179" s="4" t="s">
        <v>75</v>
      </c>
      <c r="D179" s="16">
        <v>167717</v>
      </c>
      <c r="E179" s="50">
        <v>660025</v>
      </c>
      <c r="F179" s="51">
        <v>827742</v>
      </c>
    </row>
    <row r="180" spans="1:6" ht="16.899999999999999" customHeight="1" x14ac:dyDescent="0.25">
      <c r="A180" s="290"/>
      <c r="B180" s="293"/>
      <c r="C180" s="4" t="s">
        <v>76</v>
      </c>
      <c r="D180" s="42">
        <v>167717</v>
      </c>
      <c r="E180" s="43">
        <v>660025</v>
      </c>
      <c r="F180" s="18">
        <v>827742</v>
      </c>
    </row>
    <row r="181" spans="1:6" ht="16.899999999999999" customHeight="1" x14ac:dyDescent="0.25">
      <c r="A181" s="290"/>
      <c r="B181" s="293"/>
      <c r="C181" s="4" t="s">
        <v>77</v>
      </c>
      <c r="D181" s="44">
        <v>0.20261989847077955</v>
      </c>
      <c r="E181" s="45">
        <v>0.79738010152922045</v>
      </c>
      <c r="F181" s="46">
        <v>1</v>
      </c>
    </row>
    <row r="182" spans="1:6" ht="16.899999999999999" customHeight="1" x14ac:dyDescent="0.25">
      <c r="A182" s="290"/>
      <c r="B182" s="293"/>
      <c r="C182" s="4" t="s">
        <v>78</v>
      </c>
      <c r="D182" s="44">
        <v>1</v>
      </c>
      <c r="E182" s="45">
        <v>1</v>
      </c>
      <c r="F182" s="46">
        <v>1</v>
      </c>
    </row>
    <row r="183" spans="1:6" ht="16.899999999999999" customHeight="1" x14ac:dyDescent="0.25">
      <c r="A183" s="307"/>
      <c r="B183" s="308"/>
      <c r="C183" s="5" t="s">
        <v>79</v>
      </c>
      <c r="D183" s="52">
        <v>0.20261989847077955</v>
      </c>
      <c r="E183" s="53">
        <v>0.79738010152922045</v>
      </c>
      <c r="F183" s="54">
        <v>1</v>
      </c>
    </row>
    <row r="185" spans="1:6" ht="19.899999999999999" customHeight="1" x14ac:dyDescent="0.25">
      <c r="A185" s="295" t="s">
        <v>80</v>
      </c>
      <c r="B185" s="296"/>
      <c r="C185" s="296"/>
      <c r="D185" s="297"/>
    </row>
    <row r="186" spans="1:6" ht="45" customHeight="1" x14ac:dyDescent="0.25">
      <c r="A186" s="55" t="s">
        <v>1</v>
      </c>
      <c r="B186" s="9" t="s">
        <v>81</v>
      </c>
      <c r="C186" s="56" t="s">
        <v>82</v>
      </c>
      <c r="D186" s="11" t="s">
        <v>83</v>
      </c>
    </row>
    <row r="187" spans="1:6" ht="18" customHeight="1" x14ac:dyDescent="0.25">
      <c r="A187" s="57" t="s">
        <v>84</v>
      </c>
      <c r="B187" s="60" t="s">
        <v>85</v>
      </c>
      <c r="C187" s="40">
        <v>2</v>
      </c>
      <c r="D187" s="61">
        <v>4.8235953806225836E-31</v>
      </c>
    </row>
    <row r="188" spans="1:6" ht="16.899999999999999" customHeight="1" x14ac:dyDescent="0.25">
      <c r="A188" s="58" t="s">
        <v>86</v>
      </c>
      <c r="B188" s="62">
        <v>141.54451718038399</v>
      </c>
      <c r="C188" s="50">
        <v>2</v>
      </c>
      <c r="D188" s="63">
        <v>1.8365325179920138E-31</v>
      </c>
    </row>
    <row r="189" spans="1:6" ht="16.899999999999999" customHeight="1" x14ac:dyDescent="0.25">
      <c r="A189" s="59" t="s">
        <v>87</v>
      </c>
      <c r="B189" s="19">
        <v>827742</v>
      </c>
      <c r="C189" s="64"/>
      <c r="D189" s="21"/>
    </row>
    <row r="190" spans="1:6" ht="30" customHeight="1" x14ac:dyDescent="0.25">
      <c r="A190" s="309" t="s">
        <v>88</v>
      </c>
      <c r="B190" s="310"/>
      <c r="C190" s="310"/>
      <c r="D190" s="311"/>
    </row>
    <row r="193" spans="1:26" x14ac:dyDescent="0.25">
      <c r="A193" s="1" t="s">
        <v>70</v>
      </c>
    </row>
    <row r="194" spans="1:26" ht="19.899999999999999" customHeight="1" x14ac:dyDescent="0.25">
      <c r="A194" s="295" t="s">
        <v>71</v>
      </c>
      <c r="B194" s="296"/>
      <c r="C194" s="296"/>
      <c r="D194" s="296"/>
      <c r="E194" s="296"/>
      <c r="F194" s="296"/>
      <c r="G194" s="297"/>
    </row>
    <row r="195" spans="1:26" ht="16.149999999999999" customHeight="1" x14ac:dyDescent="0.25">
      <c r="A195" s="298" t="s">
        <v>1</v>
      </c>
      <c r="B195" s="301" t="s">
        <v>72</v>
      </c>
      <c r="C195" s="302"/>
      <c r="D195" s="303"/>
      <c r="E195" s="302"/>
      <c r="F195" s="303"/>
      <c r="G195" s="287"/>
    </row>
    <row r="196" spans="1:26" ht="16.149999999999999" customHeight="1" x14ac:dyDescent="0.25">
      <c r="A196" s="299"/>
      <c r="B196" s="304" t="s">
        <v>5</v>
      </c>
      <c r="C196" s="305"/>
      <c r="D196" s="305" t="s">
        <v>6</v>
      </c>
      <c r="E196" s="305"/>
      <c r="F196" s="305" t="s">
        <v>17</v>
      </c>
      <c r="G196" s="306"/>
    </row>
    <row r="197" spans="1:26" ht="16.149999999999999" customHeight="1" x14ac:dyDescent="0.25">
      <c r="A197" s="300"/>
      <c r="B197" s="31" t="s">
        <v>4</v>
      </c>
      <c r="C197" s="32" t="s">
        <v>8</v>
      </c>
      <c r="D197" s="33" t="s">
        <v>4</v>
      </c>
      <c r="E197" s="32" t="s">
        <v>8</v>
      </c>
      <c r="F197" s="33" t="s">
        <v>4</v>
      </c>
      <c r="G197" s="34" t="s">
        <v>8</v>
      </c>
      <c r="H197" s="123"/>
      <c r="I197" s="123"/>
      <c r="J197" s="123"/>
      <c r="K197" s="123"/>
    </row>
    <row r="198" spans="1:26" ht="16.899999999999999" customHeight="1" x14ac:dyDescent="0.25">
      <c r="A198" s="35" t="s">
        <v>89</v>
      </c>
      <c r="B198" s="24">
        <v>827742</v>
      </c>
      <c r="C198" s="36">
        <v>1</v>
      </c>
      <c r="D198" s="37">
        <v>0</v>
      </c>
      <c r="E198" s="36">
        <v>0</v>
      </c>
      <c r="F198" s="37">
        <v>827742</v>
      </c>
      <c r="G198" s="38">
        <v>1</v>
      </c>
      <c r="H198" s="126"/>
      <c r="I198" s="126"/>
      <c r="J198" s="126"/>
      <c r="K198" s="126"/>
    </row>
    <row r="199" spans="1:26" x14ac:dyDescent="0.25">
      <c r="H199" s="33" t="s">
        <v>95</v>
      </c>
      <c r="I199" s="33" t="s">
        <v>96</v>
      </c>
      <c r="J199" s="33" t="s">
        <v>97</v>
      </c>
      <c r="K199" s="33" t="s">
        <v>98</v>
      </c>
    </row>
    <row r="200" spans="1:26" ht="19.899999999999999" customHeight="1" x14ac:dyDescent="0.25">
      <c r="A200" s="122" t="s">
        <v>90</v>
      </c>
      <c r="B200" s="123"/>
      <c r="C200" s="123"/>
      <c r="D200" s="123"/>
      <c r="E200" s="123"/>
      <c r="F200" s="123"/>
      <c r="G200" s="123"/>
      <c r="H200" s="65">
        <v>824</v>
      </c>
      <c r="I200" s="65">
        <v>805</v>
      </c>
      <c r="J200" s="65">
        <v>909</v>
      </c>
      <c r="K200" s="65">
        <v>865</v>
      </c>
      <c r="L200" s="123"/>
      <c r="M200" s="124"/>
    </row>
    <row r="201" spans="1:26" ht="16.149999999999999" customHeight="1" x14ac:dyDescent="0.25">
      <c r="A201" s="281" t="s">
        <v>1</v>
      </c>
      <c r="B201" s="282"/>
      <c r="C201" s="283"/>
      <c r="D201" s="128" t="s">
        <v>52</v>
      </c>
      <c r="E201" s="127"/>
      <c r="F201" s="126"/>
      <c r="G201" s="127"/>
      <c r="H201" s="17">
        <v>1179.4911578728636</v>
      </c>
      <c r="I201" s="17">
        <v>843.65054570143832</v>
      </c>
      <c r="J201" s="17">
        <v>598.17289686883112</v>
      </c>
      <c r="K201" s="17">
        <v>340.72707437824829</v>
      </c>
      <c r="L201" s="126"/>
      <c r="M201" s="287" t="s">
        <v>17</v>
      </c>
    </row>
    <row r="202" spans="1:26" ht="16.149999999999999" customHeight="1" x14ac:dyDescent="0.25">
      <c r="A202" s="284"/>
      <c r="B202" s="285"/>
      <c r="C202" s="286"/>
      <c r="D202" s="31" t="s">
        <v>91</v>
      </c>
      <c r="E202" s="32" t="s">
        <v>92</v>
      </c>
      <c r="F202" s="33" t="s">
        <v>93</v>
      </c>
      <c r="G202" s="32" t="s">
        <v>94</v>
      </c>
      <c r="H202" s="66">
        <v>0.12243684992570579</v>
      </c>
      <c r="I202" s="66">
        <v>0.11961367013372957</v>
      </c>
      <c r="J202" s="66">
        <v>0.1350668647845468</v>
      </c>
      <c r="K202" s="66">
        <v>0.12852897473997027</v>
      </c>
      <c r="L202" s="33" t="s">
        <v>99</v>
      </c>
      <c r="M202" s="288"/>
      <c r="R202" s="31" t="s">
        <v>91</v>
      </c>
      <c r="S202" s="32" t="s">
        <v>92</v>
      </c>
      <c r="T202" s="33" t="s">
        <v>93</v>
      </c>
      <c r="U202" s="32" t="s">
        <v>94</v>
      </c>
      <c r="V202" s="33" t="s">
        <v>95</v>
      </c>
      <c r="W202" s="33" t="s">
        <v>96</v>
      </c>
      <c r="X202" s="33" t="s">
        <v>97</v>
      </c>
      <c r="Y202" s="33" t="s">
        <v>98</v>
      </c>
      <c r="Z202" s="33" t="s">
        <v>99</v>
      </c>
    </row>
    <row r="203" spans="1:26" ht="16.899999999999999" customHeight="1" x14ac:dyDescent="0.25">
      <c r="A203" s="289" t="s">
        <v>64</v>
      </c>
      <c r="B203" s="292" t="s">
        <v>65</v>
      </c>
      <c r="C203" s="12" t="s">
        <v>75</v>
      </c>
      <c r="D203" s="13">
        <v>389</v>
      </c>
      <c r="E203" s="40">
        <v>1163</v>
      </c>
      <c r="F203" s="65">
        <v>707</v>
      </c>
      <c r="G203" s="40">
        <v>466</v>
      </c>
      <c r="H203" s="66">
        <v>5.6800556976335402E-3</v>
      </c>
      <c r="I203" s="66">
        <v>7.7580640498058073E-3</v>
      </c>
      <c r="J203" s="66">
        <v>1.2355411779097743E-2</v>
      </c>
      <c r="K203" s="66">
        <v>2.0640943040542151E-2</v>
      </c>
      <c r="L203" s="65">
        <v>602</v>
      </c>
      <c r="M203" s="41">
        <v>6730</v>
      </c>
      <c r="P203" s="280" t="s">
        <v>65</v>
      </c>
      <c r="Q203" s="12" t="s">
        <v>75</v>
      </c>
      <c r="R203" s="13">
        <v>389</v>
      </c>
      <c r="S203" s="40">
        <v>1163</v>
      </c>
      <c r="T203" s="65">
        <v>707</v>
      </c>
      <c r="U203" s="40">
        <v>466</v>
      </c>
      <c r="V203" s="65">
        <v>824</v>
      </c>
      <c r="W203" s="65">
        <v>805</v>
      </c>
      <c r="X203" s="65">
        <v>909</v>
      </c>
      <c r="Y203" s="65">
        <v>865</v>
      </c>
      <c r="Z203" s="65">
        <v>602</v>
      </c>
    </row>
    <row r="204" spans="1:26" ht="16.899999999999999" customHeight="1" x14ac:dyDescent="0.25">
      <c r="A204" s="290"/>
      <c r="B204" s="293"/>
      <c r="C204" s="4" t="s">
        <v>76</v>
      </c>
      <c r="D204" s="42">
        <v>552.82067359152973</v>
      </c>
      <c r="E204" s="43">
        <v>1381.5110022204985</v>
      </c>
      <c r="F204" s="17">
        <v>996.64315692570869</v>
      </c>
      <c r="G204" s="43">
        <v>709.65903626975546</v>
      </c>
      <c r="H204" s="67">
        <v>9.9547926769452308E-4</v>
      </c>
      <c r="I204" s="67">
        <v>9.7252525545399413E-4</v>
      </c>
      <c r="J204" s="67">
        <v>1.0981682698232057E-3</v>
      </c>
      <c r="K204" s="67">
        <v>1.0450116098977701E-3</v>
      </c>
      <c r="L204" s="17">
        <v>127.32445617112577</v>
      </c>
      <c r="M204" s="18">
        <v>6730</v>
      </c>
      <c r="P204" s="280"/>
      <c r="Q204" s="4" t="s">
        <v>76</v>
      </c>
      <c r="R204" s="42">
        <v>552.82067359152973</v>
      </c>
      <c r="S204" s="43">
        <v>1381.5110022204985</v>
      </c>
      <c r="T204" s="17">
        <v>996.64315692570869</v>
      </c>
      <c r="U204" s="43">
        <v>709.65903626975546</v>
      </c>
      <c r="V204" s="17">
        <v>1179.4911578728636</v>
      </c>
      <c r="W204" s="17">
        <v>843.65054570143832</v>
      </c>
      <c r="X204" s="17">
        <v>598.17289686883112</v>
      </c>
      <c r="Y204" s="17">
        <v>340.72707437824829</v>
      </c>
      <c r="Z204" s="17">
        <v>127.32445617112577</v>
      </c>
    </row>
    <row r="205" spans="1:26" ht="16.899999999999999" customHeight="1" x14ac:dyDescent="0.25">
      <c r="A205" s="290"/>
      <c r="B205" s="293"/>
      <c r="C205" s="4" t="s">
        <v>77</v>
      </c>
      <c r="D205" s="44">
        <v>5.780089153046062E-2</v>
      </c>
      <c r="E205" s="45">
        <v>0.17280832095096582</v>
      </c>
      <c r="F205" s="66">
        <v>0.10505200594353641</v>
      </c>
      <c r="G205" s="45">
        <v>6.9242199108469543E-2</v>
      </c>
      <c r="H205" s="68">
        <v>21455</v>
      </c>
      <c r="I205" s="68">
        <v>17909</v>
      </c>
      <c r="J205" s="68">
        <v>15071</v>
      </c>
      <c r="K205" s="68">
        <v>9831</v>
      </c>
      <c r="L205" s="66">
        <v>8.9450222882615157E-2</v>
      </c>
      <c r="M205" s="46">
        <v>1</v>
      </c>
      <c r="P205" s="280" t="s">
        <v>66</v>
      </c>
      <c r="Q205" s="4" t="s">
        <v>75</v>
      </c>
      <c r="R205" s="16">
        <v>11522</v>
      </c>
      <c r="S205" s="50">
        <v>28241</v>
      </c>
      <c r="T205" s="68">
        <v>18715</v>
      </c>
      <c r="U205" s="50">
        <v>12716</v>
      </c>
      <c r="V205" s="68">
        <v>21455</v>
      </c>
      <c r="W205" s="68">
        <v>17909</v>
      </c>
      <c r="X205" s="68">
        <v>15071</v>
      </c>
      <c r="Y205" s="68">
        <v>9831</v>
      </c>
      <c r="Z205" s="68">
        <v>4100</v>
      </c>
    </row>
    <row r="206" spans="1:26" ht="16.899999999999999" customHeight="1" x14ac:dyDescent="0.25">
      <c r="A206" s="290"/>
      <c r="B206" s="293"/>
      <c r="C206" s="4" t="s">
        <v>100</v>
      </c>
      <c r="D206" s="44">
        <v>5.7211771800038235E-3</v>
      </c>
      <c r="E206" s="45">
        <v>6.8445584877233458E-3</v>
      </c>
      <c r="F206" s="66">
        <v>5.7676619350628157E-3</v>
      </c>
      <c r="G206" s="45">
        <v>5.3389548938510365E-3</v>
      </c>
      <c r="H206" s="17">
        <v>24459.106388222415</v>
      </c>
      <c r="I206" s="17">
        <v>17494.780112643792</v>
      </c>
      <c r="J206" s="17">
        <v>12404.310473553352</v>
      </c>
      <c r="K206" s="17">
        <v>7065.6568351007918</v>
      </c>
      <c r="L206" s="66">
        <v>3.84418901660281E-2</v>
      </c>
      <c r="M206" s="46">
        <v>8.1305527567768696E-3</v>
      </c>
      <c r="P206" s="280"/>
      <c r="Q206" s="4" t="s">
        <v>76</v>
      </c>
      <c r="R206" s="42">
        <v>11463.841486840101</v>
      </c>
      <c r="S206" s="43">
        <v>28648.391600281244</v>
      </c>
      <c r="T206" s="17">
        <v>20667.387664272199</v>
      </c>
      <c r="U206" s="43">
        <v>14716.198380654841</v>
      </c>
      <c r="V206" s="17">
        <v>24459.106388222415</v>
      </c>
      <c r="W206" s="17">
        <v>17494.780112643792</v>
      </c>
      <c r="X206" s="17">
        <v>12404.310473553352</v>
      </c>
      <c r="Y206" s="17">
        <v>7065.6568351007918</v>
      </c>
      <c r="Z206" s="17">
        <v>2640.32705843125</v>
      </c>
    </row>
    <row r="207" spans="1:26" ht="16.899999999999999" customHeight="1" x14ac:dyDescent="0.25">
      <c r="A207" s="290"/>
      <c r="B207" s="294"/>
      <c r="C207" s="39" t="s">
        <v>79</v>
      </c>
      <c r="D207" s="47">
        <v>4.6995319797714748E-4</v>
      </c>
      <c r="E207" s="48">
        <v>1.4050271703018574E-3</v>
      </c>
      <c r="F207" s="67">
        <v>8.5413087652916016E-4</v>
      </c>
      <c r="G207" s="48">
        <v>5.6297735284665997E-4</v>
      </c>
      <c r="H207" s="66">
        <v>0.15373316136428777</v>
      </c>
      <c r="I207" s="66">
        <v>0.12832473488105475</v>
      </c>
      <c r="J207" s="66">
        <v>0.10798939524218974</v>
      </c>
      <c r="K207" s="66">
        <v>7.0442820292347372E-2</v>
      </c>
      <c r="L207" s="67">
        <v>7.2727975625255228E-4</v>
      </c>
      <c r="M207" s="49">
        <v>8.1305527567768696E-3</v>
      </c>
      <c r="P207" s="280" t="s">
        <v>67</v>
      </c>
      <c r="Q207" s="4" t="s">
        <v>75</v>
      </c>
      <c r="R207" s="16">
        <v>56082</v>
      </c>
      <c r="S207" s="50">
        <v>140512</v>
      </c>
      <c r="T207" s="68">
        <v>103158</v>
      </c>
      <c r="U207" s="50">
        <v>74101</v>
      </c>
      <c r="V207" s="68">
        <v>122790</v>
      </c>
      <c r="W207" s="68">
        <v>85049</v>
      </c>
      <c r="X207" s="68">
        <v>57591</v>
      </c>
      <c r="Y207" s="68">
        <v>31211</v>
      </c>
      <c r="Z207" s="68">
        <v>10958</v>
      </c>
    </row>
    <row r="208" spans="1:26" ht="16.899999999999999" customHeight="1" x14ac:dyDescent="0.25">
      <c r="A208" s="290"/>
      <c r="B208" s="294" t="s">
        <v>66</v>
      </c>
      <c r="C208" s="4" t="s">
        <v>75</v>
      </c>
      <c r="D208" s="16">
        <v>11522</v>
      </c>
      <c r="E208" s="50">
        <v>28241</v>
      </c>
      <c r="F208" s="68">
        <v>18715</v>
      </c>
      <c r="G208" s="50">
        <v>12716</v>
      </c>
      <c r="H208" s="66">
        <v>0.14789513955428107</v>
      </c>
      <c r="I208" s="66">
        <v>0.17259524107822635</v>
      </c>
      <c r="J208" s="66">
        <v>0.20484973698875916</v>
      </c>
      <c r="K208" s="66">
        <v>0.23459087980528312</v>
      </c>
      <c r="L208" s="68">
        <v>4100</v>
      </c>
      <c r="M208" s="51">
        <v>139560</v>
      </c>
      <c r="P208" s="280"/>
      <c r="Q208" s="4" t="s">
        <v>76</v>
      </c>
      <c r="R208" s="42">
        <v>55976.337839568369</v>
      </c>
      <c r="S208" s="43">
        <v>139886.09739749826</v>
      </c>
      <c r="T208" s="17">
        <v>100915.96917880209</v>
      </c>
      <c r="U208" s="43">
        <v>71857.142583075401</v>
      </c>
      <c r="V208" s="17">
        <v>119430.40245390472</v>
      </c>
      <c r="W208" s="17">
        <v>85424.569341654773</v>
      </c>
      <c r="X208" s="17">
        <v>60568.516629577818</v>
      </c>
      <c r="Y208" s="17">
        <v>34500.616090520962</v>
      </c>
      <c r="Z208" s="17">
        <v>12892.348485397624</v>
      </c>
    </row>
    <row r="209" spans="1:26" ht="16.899999999999999" customHeight="1" x14ac:dyDescent="0.25">
      <c r="A209" s="290"/>
      <c r="B209" s="293"/>
      <c r="C209" s="4" t="s">
        <v>76</v>
      </c>
      <c r="D209" s="42">
        <v>11463.841486840101</v>
      </c>
      <c r="E209" s="43">
        <v>28648.391600281244</v>
      </c>
      <c r="F209" s="17">
        <v>20667.387664272199</v>
      </c>
      <c r="G209" s="43">
        <v>14716.198380654841</v>
      </c>
      <c r="H209" s="67">
        <v>2.5919912243186887E-2</v>
      </c>
      <c r="I209" s="67">
        <v>2.1635968695559726E-2</v>
      </c>
      <c r="J209" s="67">
        <v>1.8207364130369125E-2</v>
      </c>
      <c r="K209" s="67">
        <v>1.1876889175612691E-2</v>
      </c>
      <c r="L209" s="17">
        <v>2640.32705843125</v>
      </c>
      <c r="M209" s="18">
        <v>139560</v>
      </c>
    </row>
    <row r="210" spans="1:26" ht="16.899999999999999" customHeight="1" x14ac:dyDescent="0.25">
      <c r="A210" s="290"/>
      <c r="B210" s="293"/>
      <c r="C210" s="4" t="s">
        <v>77</v>
      </c>
      <c r="D210" s="44">
        <v>8.2559472628260244E-2</v>
      </c>
      <c r="E210" s="45">
        <v>0.20235740899971341</v>
      </c>
      <c r="F210" s="66">
        <v>0.13410002866150761</v>
      </c>
      <c r="G210" s="45">
        <v>9.111493264545717E-2</v>
      </c>
      <c r="H210" s="68">
        <v>122790</v>
      </c>
      <c r="I210" s="68">
        <v>85049</v>
      </c>
      <c r="J210" s="68">
        <v>57591</v>
      </c>
      <c r="K210" s="68">
        <v>31211</v>
      </c>
      <c r="L210" s="66">
        <v>2.9378045285182001E-2</v>
      </c>
      <c r="M210" s="46">
        <v>1</v>
      </c>
      <c r="R210" s="31" t="s">
        <v>91</v>
      </c>
      <c r="S210" s="32" t="s">
        <v>92</v>
      </c>
      <c r="T210" s="33" t="s">
        <v>93</v>
      </c>
      <c r="U210" s="32" t="s">
        <v>94</v>
      </c>
      <c r="V210" s="33" t="s">
        <v>95</v>
      </c>
      <c r="W210" s="33" t="s">
        <v>96</v>
      </c>
      <c r="X210" s="33" t="s">
        <v>97</v>
      </c>
      <c r="Y210" s="33" t="s">
        <v>98</v>
      </c>
      <c r="Z210" s="33" t="s">
        <v>99</v>
      </c>
    </row>
    <row r="211" spans="1:26" ht="16.899999999999999" customHeight="1" x14ac:dyDescent="0.25">
      <c r="A211" s="290"/>
      <c r="B211" s="293"/>
      <c r="C211" s="4" t="s">
        <v>100</v>
      </c>
      <c r="D211" s="44">
        <v>0.1694586207403703</v>
      </c>
      <c r="E211" s="45">
        <v>0.16620565455872313</v>
      </c>
      <c r="F211" s="66">
        <v>0.15267580355686083</v>
      </c>
      <c r="G211" s="45">
        <v>0.14568701809057893</v>
      </c>
      <c r="H211" s="17">
        <v>119430.40245390472</v>
      </c>
      <c r="I211" s="17">
        <v>85424.569341654773</v>
      </c>
      <c r="J211" s="17">
        <v>60568.516629577818</v>
      </c>
      <c r="K211" s="17">
        <v>34500.616090520962</v>
      </c>
      <c r="L211" s="66">
        <v>0.26181353767560667</v>
      </c>
      <c r="M211" s="46">
        <v>0.16860326043622287</v>
      </c>
      <c r="P211" s="280" t="s">
        <v>65</v>
      </c>
      <c r="R211" s="121">
        <f>R203/R204</f>
        <v>0.70366398831065757</v>
      </c>
      <c r="S211" s="121">
        <f t="shared" ref="S211:Z211" si="1">S203/S204</f>
        <v>0.84183187693092099</v>
      </c>
      <c r="T211" s="121">
        <f t="shared" si="1"/>
        <v>0.70938128164231284</v>
      </c>
      <c r="U211" s="121">
        <f t="shared" si="1"/>
        <v>0.65665337321635142</v>
      </c>
      <c r="V211" s="121">
        <f t="shared" si="1"/>
        <v>0.69860633926754567</v>
      </c>
      <c r="W211" s="121">
        <f t="shared" si="1"/>
        <v>0.95418654572278738</v>
      </c>
      <c r="X211" s="121">
        <f t="shared" si="1"/>
        <v>1.5196275270213853</v>
      </c>
      <c r="Y211" s="121">
        <f t="shared" si="1"/>
        <v>2.5386887777510316</v>
      </c>
      <c r="Z211" s="121">
        <f t="shared" si="1"/>
        <v>4.7280783134930804</v>
      </c>
    </row>
    <row r="212" spans="1:26" ht="16.899999999999999" customHeight="1" x14ac:dyDescent="0.25">
      <c r="A212" s="290"/>
      <c r="B212" s="294"/>
      <c r="C212" s="39" t="s">
        <v>79</v>
      </c>
      <c r="D212" s="47">
        <v>1.3919796265019777E-2</v>
      </c>
      <c r="E212" s="48">
        <v>3.4118118930777951E-2</v>
      </c>
      <c r="F212" s="67">
        <v>2.2609702056921123E-2</v>
      </c>
      <c r="G212" s="48">
        <v>1.5362274718450919E-2</v>
      </c>
      <c r="H212" s="66">
        <v>0.18018877338389205</v>
      </c>
      <c r="I212" s="66">
        <v>0.12480556224062736</v>
      </c>
      <c r="J212" s="66">
        <v>8.451218867946679E-2</v>
      </c>
      <c r="K212" s="66">
        <v>4.5800731379466199E-2</v>
      </c>
      <c r="L212" s="67">
        <v>4.9532342203246907E-3</v>
      </c>
      <c r="M212" s="49">
        <v>0.16860326043622287</v>
      </c>
      <c r="P212" s="280"/>
      <c r="R212" s="121">
        <f>R204/R204</f>
        <v>1</v>
      </c>
      <c r="S212" s="121">
        <f t="shared" ref="S212:Z212" si="2">S204/S204</f>
        <v>1</v>
      </c>
      <c r="T212" s="121">
        <f t="shared" si="2"/>
        <v>1</v>
      </c>
      <c r="U212" s="121">
        <f t="shared" si="2"/>
        <v>1</v>
      </c>
      <c r="V212" s="121">
        <f t="shared" si="2"/>
        <v>1</v>
      </c>
      <c r="W212" s="121">
        <f t="shared" si="2"/>
        <v>1</v>
      </c>
      <c r="X212" s="121">
        <f t="shared" si="2"/>
        <v>1</v>
      </c>
      <c r="Y212" s="121">
        <f t="shared" si="2"/>
        <v>1</v>
      </c>
      <c r="Z212" s="121">
        <f t="shared" si="2"/>
        <v>1</v>
      </c>
    </row>
    <row r="213" spans="1:26" ht="16.899999999999999" customHeight="1" x14ac:dyDescent="0.25">
      <c r="A213" s="290"/>
      <c r="B213" s="294" t="s">
        <v>67</v>
      </c>
      <c r="C213" s="4" t="s">
        <v>75</v>
      </c>
      <c r="D213" s="16">
        <v>56082</v>
      </c>
      <c r="E213" s="50">
        <v>140512</v>
      </c>
      <c r="F213" s="68">
        <v>103158</v>
      </c>
      <c r="G213" s="50">
        <v>74101</v>
      </c>
      <c r="H213" s="66">
        <v>0.84642480474808535</v>
      </c>
      <c r="I213" s="66">
        <v>0.81964669487196784</v>
      </c>
      <c r="J213" s="66">
        <v>0.7827948512321431</v>
      </c>
      <c r="K213" s="66">
        <v>0.74476817715417487</v>
      </c>
      <c r="L213" s="68">
        <v>10958</v>
      </c>
      <c r="M213" s="51">
        <v>681452</v>
      </c>
      <c r="P213" s="280" t="s">
        <v>66</v>
      </c>
      <c r="R213" s="121">
        <f t="shared" ref="R213:Z213" si="3">R205/R206</f>
        <v>1.0050732133052138</v>
      </c>
      <c r="S213" s="121">
        <f t="shared" si="3"/>
        <v>0.98577959956826178</v>
      </c>
      <c r="T213" s="121">
        <f t="shared" si="3"/>
        <v>0.90553292481916814</v>
      </c>
      <c r="U213" s="121">
        <f t="shared" si="3"/>
        <v>0.86408185531908843</v>
      </c>
      <c r="V213" s="121">
        <f t="shared" si="3"/>
        <v>0.87717840788864809</v>
      </c>
      <c r="W213" s="121">
        <f t="shared" si="3"/>
        <v>1.0236767701388167</v>
      </c>
      <c r="X213" s="121">
        <f t="shared" si="3"/>
        <v>1.2149808755700022</v>
      </c>
      <c r="Y213" s="121">
        <f t="shared" si="3"/>
        <v>1.3913780741744388</v>
      </c>
      <c r="Z213" s="121">
        <f t="shared" si="3"/>
        <v>1.5528379285087563</v>
      </c>
    </row>
    <row r="214" spans="1:26" ht="16.899999999999999" customHeight="1" x14ac:dyDescent="0.25">
      <c r="A214" s="290"/>
      <c r="B214" s="293"/>
      <c r="C214" s="4" t="s">
        <v>76</v>
      </c>
      <c r="D214" s="42">
        <v>55976.337839568369</v>
      </c>
      <c r="E214" s="43">
        <v>139886.09739749826</v>
      </c>
      <c r="F214" s="17">
        <v>100915.96917880209</v>
      </c>
      <c r="G214" s="43">
        <v>71857.142583075401</v>
      </c>
      <c r="H214" s="67">
        <v>0.14834332436918751</v>
      </c>
      <c r="I214" s="67">
        <v>0.10274819931814502</v>
      </c>
      <c r="J214" s="67">
        <v>6.9576027312858349E-2</v>
      </c>
      <c r="K214" s="67">
        <v>3.7706193475744859E-2</v>
      </c>
      <c r="L214" s="17">
        <v>12892.348485397624</v>
      </c>
      <c r="M214" s="18">
        <v>681452</v>
      </c>
      <c r="P214" s="280"/>
      <c r="R214" s="121">
        <f t="shared" ref="R214:Z214" si="4">R206/R206</f>
        <v>1</v>
      </c>
      <c r="S214" s="121">
        <f t="shared" si="4"/>
        <v>1</v>
      </c>
      <c r="T214" s="121">
        <f t="shared" si="4"/>
        <v>1</v>
      </c>
      <c r="U214" s="121">
        <f t="shared" si="4"/>
        <v>1</v>
      </c>
      <c r="V214" s="121">
        <f t="shared" si="4"/>
        <v>1</v>
      </c>
      <c r="W214" s="121">
        <f t="shared" si="4"/>
        <v>1</v>
      </c>
      <c r="X214" s="121">
        <f t="shared" si="4"/>
        <v>1</v>
      </c>
      <c r="Y214" s="121">
        <f t="shared" si="4"/>
        <v>1</v>
      </c>
      <c r="Z214" s="121">
        <f t="shared" si="4"/>
        <v>1</v>
      </c>
    </row>
    <row r="215" spans="1:26" ht="16.899999999999999" customHeight="1" x14ac:dyDescent="0.25">
      <c r="A215" s="290"/>
      <c r="B215" s="293"/>
      <c r="C215" s="4" t="s">
        <v>77</v>
      </c>
      <c r="D215" s="44">
        <v>8.2297799404800337E-2</v>
      </c>
      <c r="E215" s="45">
        <v>0.20619500713183025</v>
      </c>
      <c r="F215" s="66">
        <v>0.15137970099141246</v>
      </c>
      <c r="G215" s="45">
        <v>0.10873986722469081</v>
      </c>
      <c r="H215" s="68">
        <v>145069</v>
      </c>
      <c r="I215" s="68">
        <v>103763</v>
      </c>
      <c r="J215" s="68">
        <v>73571</v>
      </c>
      <c r="K215" s="68">
        <v>41907</v>
      </c>
      <c r="L215" s="66">
        <v>1.6080369563813739E-2</v>
      </c>
      <c r="M215" s="46">
        <v>1</v>
      </c>
      <c r="P215" s="280" t="s">
        <v>67</v>
      </c>
      <c r="R215" s="121">
        <f t="shared" ref="R215:Z215" si="5">R207/R208</f>
        <v>1.0018876218864918</v>
      </c>
      <c r="S215" s="121">
        <f t="shared" si="5"/>
        <v>1.0044743731803683</v>
      </c>
      <c r="T215" s="121">
        <f t="shared" si="5"/>
        <v>1.0222168090882178</v>
      </c>
      <c r="U215" s="121">
        <f t="shared" si="5"/>
        <v>1.031226644092206</v>
      </c>
      <c r="V215" s="121">
        <f t="shared" si="5"/>
        <v>1.0281301701833581</v>
      </c>
      <c r="W215" s="121">
        <f t="shared" si="5"/>
        <v>0.99560349739484566</v>
      </c>
      <c r="X215" s="121">
        <f t="shared" si="5"/>
        <v>0.95084052251456674</v>
      </c>
      <c r="Y215" s="121">
        <f t="shared" si="5"/>
        <v>0.90465051169260757</v>
      </c>
      <c r="Z215" s="121">
        <f t="shared" si="5"/>
        <v>0.84996151107856399</v>
      </c>
    </row>
    <row r="216" spans="1:26" ht="16.899999999999999" customHeight="1" x14ac:dyDescent="0.25">
      <c r="A216" s="290"/>
      <c r="B216" s="293"/>
      <c r="C216" s="4" t="s">
        <v>100</v>
      </c>
      <c r="D216" s="44">
        <v>0.82482020207962581</v>
      </c>
      <c r="E216" s="45">
        <v>0.82694978695355348</v>
      </c>
      <c r="F216" s="66">
        <v>0.84155653450807633</v>
      </c>
      <c r="G216" s="45">
        <v>0.84897402701557001</v>
      </c>
      <c r="H216" s="17">
        <v>145069</v>
      </c>
      <c r="I216" s="17">
        <v>103763</v>
      </c>
      <c r="J216" s="17">
        <v>73571</v>
      </c>
      <c r="K216" s="17">
        <v>41907</v>
      </c>
      <c r="L216" s="66">
        <v>0.69974457215836527</v>
      </c>
      <c r="M216" s="46">
        <v>0.82326618680700026</v>
      </c>
      <c r="P216" s="280"/>
      <c r="R216" s="121">
        <f t="shared" ref="R216:Z216" si="6">R208/R208</f>
        <v>1</v>
      </c>
      <c r="S216" s="121">
        <f t="shared" si="6"/>
        <v>1</v>
      </c>
      <c r="T216" s="121">
        <f t="shared" si="6"/>
        <v>1</v>
      </c>
      <c r="U216" s="121">
        <f t="shared" si="6"/>
        <v>1</v>
      </c>
      <c r="V216" s="121">
        <f t="shared" si="6"/>
        <v>1</v>
      </c>
      <c r="W216" s="121">
        <f t="shared" si="6"/>
        <v>1</v>
      </c>
      <c r="X216" s="121">
        <f t="shared" si="6"/>
        <v>1</v>
      </c>
      <c r="Y216" s="121">
        <f t="shared" si="6"/>
        <v>1</v>
      </c>
      <c r="Z216" s="121">
        <f t="shared" si="6"/>
        <v>1</v>
      </c>
    </row>
    <row r="217" spans="1:26" ht="16.899999999999999" customHeight="1" x14ac:dyDescent="0.25">
      <c r="A217" s="291"/>
      <c r="B217" s="294"/>
      <c r="C217" s="39" t="s">
        <v>79</v>
      </c>
      <c r="D217" s="47">
        <v>6.7752995498597396E-2</v>
      </c>
      <c r="E217" s="48">
        <v>0.16975337726006412</v>
      </c>
      <c r="F217" s="67">
        <v>0.12462578919518402</v>
      </c>
      <c r="G217" s="48">
        <v>8.952185584397071E-2</v>
      </c>
      <c r="H217" s="66">
        <v>0.17525871588006894</v>
      </c>
      <c r="I217" s="66">
        <v>0.12535669326915874</v>
      </c>
      <c r="J217" s="66">
        <v>8.8881559713050701E-2</v>
      </c>
      <c r="K217" s="66">
        <v>5.0628094261255321E-2</v>
      </c>
      <c r="L217" s="67">
        <v>1.3238424533248283E-2</v>
      </c>
      <c r="M217" s="49">
        <v>0.82326618680700026</v>
      </c>
    </row>
    <row r="218" spans="1:26" ht="16.899999999999999" customHeight="1" x14ac:dyDescent="0.25">
      <c r="A218" s="291" t="s">
        <v>17</v>
      </c>
      <c r="B218" s="293"/>
      <c r="C218" s="4" t="s">
        <v>75</v>
      </c>
      <c r="D218" s="16">
        <v>67993</v>
      </c>
      <c r="E218" s="50">
        <v>169916</v>
      </c>
      <c r="F218" s="68">
        <v>122580</v>
      </c>
      <c r="G218" s="50">
        <v>87283</v>
      </c>
      <c r="H218" s="66">
        <v>1</v>
      </c>
      <c r="I218" s="66">
        <v>1</v>
      </c>
      <c r="J218" s="66">
        <v>1</v>
      </c>
      <c r="K218" s="66">
        <v>1</v>
      </c>
      <c r="L218" s="68">
        <v>15660</v>
      </c>
      <c r="M218" s="51">
        <v>827742</v>
      </c>
    </row>
    <row r="219" spans="1:26" ht="16.899999999999999" customHeight="1" x14ac:dyDescent="0.25">
      <c r="A219" s="290"/>
      <c r="B219" s="293"/>
      <c r="C219" s="4" t="s">
        <v>76</v>
      </c>
      <c r="D219" s="42">
        <v>67993</v>
      </c>
      <c r="E219" s="43">
        <v>169916</v>
      </c>
      <c r="F219" s="17">
        <v>122580</v>
      </c>
      <c r="G219" s="43">
        <v>87283</v>
      </c>
      <c r="H219" s="69">
        <v>0.17525871588006894</v>
      </c>
      <c r="I219" s="69">
        <v>0.12535669326915874</v>
      </c>
      <c r="J219" s="69">
        <v>8.8881559713050701E-2</v>
      </c>
      <c r="K219" s="69">
        <v>5.0628094261255321E-2</v>
      </c>
      <c r="L219" s="17">
        <v>15660</v>
      </c>
      <c r="M219" s="18">
        <v>827742</v>
      </c>
    </row>
    <row r="220" spans="1:26" ht="16.899999999999999" customHeight="1" x14ac:dyDescent="0.25">
      <c r="A220" s="290"/>
      <c r="B220" s="293"/>
      <c r="C220" s="4" t="s">
        <v>77</v>
      </c>
      <c r="D220" s="44">
        <v>8.2142744961594308E-2</v>
      </c>
      <c r="E220" s="45">
        <v>0.20527652336114394</v>
      </c>
      <c r="F220" s="66">
        <v>0.14808962212863427</v>
      </c>
      <c r="G220" s="45">
        <v>0.10544710791526829</v>
      </c>
      <c r="L220" s="66">
        <v>1.8918938509825525E-2</v>
      </c>
      <c r="M220" s="46">
        <v>1</v>
      </c>
    </row>
    <row r="221" spans="1:26" ht="16.899999999999999" customHeight="1" x14ac:dyDescent="0.25">
      <c r="A221" s="290"/>
      <c r="B221" s="293"/>
      <c r="C221" s="4" t="s">
        <v>100</v>
      </c>
      <c r="D221" s="44">
        <v>1</v>
      </c>
      <c r="E221" s="45">
        <v>1</v>
      </c>
      <c r="F221" s="66">
        <v>1</v>
      </c>
      <c r="G221" s="45">
        <v>1</v>
      </c>
      <c r="L221" s="66">
        <v>1</v>
      </c>
      <c r="M221" s="46">
        <v>1</v>
      </c>
    </row>
    <row r="222" spans="1:26" ht="16.899999999999999" customHeight="1" x14ac:dyDescent="0.25">
      <c r="A222" s="307"/>
      <c r="B222" s="308"/>
      <c r="C222" s="5" t="s">
        <v>79</v>
      </c>
      <c r="D222" s="52">
        <v>8.2142744961594308E-2</v>
      </c>
      <c r="E222" s="53">
        <v>0.20527652336114394</v>
      </c>
      <c r="F222" s="69">
        <v>0.14808962212863427</v>
      </c>
      <c r="G222" s="53">
        <v>0.10544710791526829</v>
      </c>
      <c r="L222" s="69">
        <v>1.8918938509825525E-2</v>
      </c>
      <c r="M222" s="54">
        <v>1</v>
      </c>
    </row>
    <row r="224" spans="1:26" ht="19.899999999999999" customHeight="1" x14ac:dyDescent="0.25">
      <c r="A224" s="295" t="s">
        <v>80</v>
      </c>
      <c r="B224" s="296"/>
      <c r="C224" s="296"/>
      <c r="D224" s="297"/>
    </row>
    <row r="225" spans="1:14" ht="45" customHeight="1" x14ac:dyDescent="0.25">
      <c r="A225" s="55" t="s">
        <v>1</v>
      </c>
      <c r="B225" s="9" t="s">
        <v>81</v>
      </c>
      <c r="C225" s="56" t="s">
        <v>82</v>
      </c>
      <c r="D225" s="11" t="s">
        <v>83</v>
      </c>
    </row>
    <row r="226" spans="1:14" ht="18" customHeight="1" x14ac:dyDescent="0.25">
      <c r="A226" s="57" t="s">
        <v>84</v>
      </c>
      <c r="B226" s="60" t="s">
        <v>101</v>
      </c>
      <c r="C226" s="40">
        <v>16</v>
      </c>
      <c r="D226" s="61">
        <v>0</v>
      </c>
    </row>
    <row r="227" spans="1:14" ht="16.899999999999999" customHeight="1" x14ac:dyDescent="0.25">
      <c r="A227" s="58" t="s">
        <v>86</v>
      </c>
      <c r="B227" s="62">
        <v>6086.5186484975675</v>
      </c>
      <c r="C227" s="50">
        <v>16</v>
      </c>
      <c r="D227" s="63">
        <v>0</v>
      </c>
    </row>
    <row r="228" spans="1:14" ht="16.899999999999999" customHeight="1" x14ac:dyDescent="0.25">
      <c r="A228" s="59" t="s">
        <v>87</v>
      </c>
      <c r="B228" s="19">
        <v>827742</v>
      </c>
      <c r="C228" s="64"/>
      <c r="D228" s="21"/>
    </row>
    <row r="229" spans="1:14" ht="30" customHeight="1" x14ac:dyDescent="0.25">
      <c r="A229" s="309" t="s">
        <v>102</v>
      </c>
      <c r="B229" s="310"/>
      <c r="C229" s="310"/>
      <c r="D229" s="311"/>
    </row>
    <row r="232" spans="1:14" x14ac:dyDescent="0.25">
      <c r="A232" s="1" t="s">
        <v>70</v>
      </c>
    </row>
    <row r="234" spans="1:14" ht="19.899999999999999" customHeight="1" x14ac:dyDescent="0.25">
      <c r="A234" s="295" t="s">
        <v>71</v>
      </c>
      <c r="B234" s="296"/>
      <c r="C234" s="296"/>
      <c r="D234" s="296"/>
      <c r="E234" s="296"/>
      <c r="F234" s="296"/>
      <c r="G234" s="297"/>
    </row>
    <row r="235" spans="1:14" ht="16.149999999999999" customHeight="1" x14ac:dyDescent="0.25">
      <c r="A235" s="298" t="s">
        <v>1</v>
      </c>
      <c r="B235" s="301" t="s">
        <v>72</v>
      </c>
      <c r="C235" s="302"/>
      <c r="D235" s="303"/>
      <c r="E235" s="302"/>
      <c r="F235" s="303"/>
      <c r="G235" s="287"/>
    </row>
    <row r="236" spans="1:14" ht="16.149999999999999" customHeight="1" x14ac:dyDescent="0.25">
      <c r="A236" s="299"/>
      <c r="B236" s="304" t="s">
        <v>5</v>
      </c>
      <c r="C236" s="305"/>
      <c r="D236" s="305" t="s">
        <v>6</v>
      </c>
      <c r="E236" s="305"/>
      <c r="F236" s="305" t="s">
        <v>17</v>
      </c>
      <c r="G236" s="306"/>
    </row>
    <row r="237" spans="1:14" ht="16.149999999999999" customHeight="1" x14ac:dyDescent="0.25">
      <c r="A237" s="300"/>
      <c r="B237" s="31" t="s">
        <v>4</v>
      </c>
      <c r="C237" s="32" t="s">
        <v>8</v>
      </c>
      <c r="D237" s="33" t="s">
        <v>4</v>
      </c>
      <c r="E237" s="32" t="s">
        <v>8</v>
      </c>
      <c r="F237" s="33" t="s">
        <v>4</v>
      </c>
      <c r="G237" s="34" t="s">
        <v>8</v>
      </c>
      <c r="H237" s="123"/>
      <c r="I237" s="123"/>
      <c r="J237" s="123"/>
      <c r="K237" s="123"/>
    </row>
    <row r="238" spans="1:14" ht="30" customHeight="1" x14ac:dyDescent="0.25">
      <c r="A238" s="35" t="s">
        <v>103</v>
      </c>
      <c r="B238" s="24">
        <v>827742</v>
      </c>
      <c r="C238" s="36">
        <v>1</v>
      </c>
      <c r="D238" s="37">
        <v>0</v>
      </c>
      <c r="E238" s="36">
        <v>0</v>
      </c>
      <c r="F238" s="37">
        <v>827742</v>
      </c>
      <c r="G238" s="38">
        <v>1</v>
      </c>
      <c r="H238" s="126"/>
      <c r="I238" s="126"/>
      <c r="J238" s="126"/>
      <c r="K238" s="126"/>
    </row>
    <row r="239" spans="1:14" x14ac:dyDescent="0.25">
      <c r="H239" s="33" t="s">
        <v>94</v>
      </c>
      <c r="I239" s="33" t="s">
        <v>95</v>
      </c>
      <c r="J239" s="33" t="s">
        <v>96</v>
      </c>
      <c r="K239" s="33" t="s">
        <v>97</v>
      </c>
    </row>
    <row r="240" spans="1:14" ht="19.899999999999999" customHeight="1" x14ac:dyDescent="0.25">
      <c r="A240" s="122" t="s">
        <v>104</v>
      </c>
      <c r="B240" s="123"/>
      <c r="C240" s="123"/>
      <c r="D240" s="123"/>
      <c r="E240" s="123"/>
      <c r="F240" s="123"/>
      <c r="G240" s="123"/>
      <c r="H240" s="65">
        <v>116</v>
      </c>
      <c r="I240" s="65">
        <v>182</v>
      </c>
      <c r="J240" s="65">
        <v>124</v>
      </c>
      <c r="K240" s="65">
        <v>176</v>
      </c>
      <c r="L240" s="123"/>
      <c r="M240" s="123"/>
      <c r="N240" s="124"/>
    </row>
    <row r="241" spans="1:29" ht="16.149999999999999" customHeight="1" x14ac:dyDescent="0.25">
      <c r="A241" s="281" t="s">
        <v>61</v>
      </c>
      <c r="B241" s="282"/>
      <c r="C241" s="282"/>
      <c r="D241" s="283"/>
      <c r="E241" s="125" t="s">
        <v>52</v>
      </c>
      <c r="F241" s="126"/>
      <c r="G241" s="127"/>
      <c r="H241" s="17">
        <v>160.038576888449</v>
      </c>
      <c r="I241" s="17">
        <v>233.62560742202638</v>
      </c>
      <c r="J241" s="17">
        <v>154.0384695648026</v>
      </c>
      <c r="K241" s="17">
        <v>123.70935564075198</v>
      </c>
      <c r="L241" s="126"/>
      <c r="M241" s="126"/>
      <c r="N241" s="287" t="s">
        <v>17</v>
      </c>
      <c r="Q241" s="281" t="s">
        <v>61</v>
      </c>
      <c r="R241" s="282"/>
      <c r="S241" s="282"/>
      <c r="T241" s="283"/>
      <c r="U241" s="319" t="s">
        <v>52</v>
      </c>
      <c r="V241" s="303"/>
      <c r="W241" s="302"/>
      <c r="X241" s="303"/>
      <c r="Y241" s="303"/>
      <c r="Z241" s="303"/>
      <c r="AA241" s="303"/>
      <c r="AB241" s="303"/>
      <c r="AC241" s="303"/>
    </row>
    <row r="242" spans="1:29" ht="16.149999999999999" customHeight="1" x14ac:dyDescent="0.25">
      <c r="A242" s="284"/>
      <c r="B242" s="285"/>
      <c r="C242" s="285"/>
      <c r="D242" s="286"/>
      <c r="E242" s="70" t="s">
        <v>91</v>
      </c>
      <c r="F242" s="33" t="s">
        <v>92</v>
      </c>
      <c r="G242" s="32" t="s">
        <v>93</v>
      </c>
      <c r="H242" s="66">
        <v>9.6828046744574292E-2</v>
      </c>
      <c r="I242" s="66">
        <v>0.15191986644407346</v>
      </c>
      <c r="J242" s="66">
        <v>0.1035058430717863</v>
      </c>
      <c r="K242" s="66">
        <v>0.14691151919866444</v>
      </c>
      <c r="L242" s="33" t="s">
        <v>98</v>
      </c>
      <c r="M242" s="33" t="s">
        <v>99</v>
      </c>
      <c r="N242" s="288"/>
      <c r="Q242" s="284"/>
      <c r="R242" s="285"/>
      <c r="S242" s="285"/>
      <c r="T242" s="286"/>
      <c r="U242" s="70" t="s">
        <v>91</v>
      </c>
      <c r="V242" s="33" t="s">
        <v>92</v>
      </c>
      <c r="W242" s="32" t="s">
        <v>93</v>
      </c>
      <c r="X242" s="33" t="s">
        <v>94</v>
      </c>
      <c r="Y242" s="33" t="s">
        <v>95</v>
      </c>
      <c r="Z242" s="33" t="s">
        <v>96</v>
      </c>
      <c r="AA242" s="33" t="s">
        <v>97</v>
      </c>
      <c r="AB242" s="33" t="s">
        <v>98</v>
      </c>
      <c r="AC242" s="33" t="s">
        <v>99</v>
      </c>
    </row>
    <row r="243" spans="1:29" ht="16.899999999999999" customHeight="1" x14ac:dyDescent="0.25">
      <c r="A243" s="289" t="s">
        <v>62</v>
      </c>
      <c r="B243" s="292" t="s">
        <v>64</v>
      </c>
      <c r="C243" s="292" t="s">
        <v>65</v>
      </c>
      <c r="D243" s="12" t="s">
        <v>75</v>
      </c>
      <c r="E243" s="71">
        <v>75</v>
      </c>
      <c r="F243" s="65">
        <v>176</v>
      </c>
      <c r="G243" s="40">
        <v>118</v>
      </c>
      <c r="H243" s="66">
        <v>5.1774157554117387E-3</v>
      </c>
      <c r="I243" s="66">
        <v>5.5645580456782952E-3</v>
      </c>
      <c r="J243" s="66">
        <v>5.7500579642939956E-3</v>
      </c>
      <c r="K243" s="66">
        <v>1.0162249552514579E-2</v>
      </c>
      <c r="L243" s="65">
        <v>144</v>
      </c>
      <c r="M243" s="65">
        <v>87</v>
      </c>
      <c r="N243" s="41">
        <v>1198</v>
      </c>
      <c r="Q243" s="103" t="s">
        <v>62</v>
      </c>
      <c r="R243" s="105" t="s">
        <v>64</v>
      </c>
      <c r="S243" s="105" t="s">
        <v>65</v>
      </c>
      <c r="T243" s="12" t="s">
        <v>75</v>
      </c>
      <c r="U243" s="71">
        <v>75</v>
      </c>
      <c r="V243" s="65">
        <v>176</v>
      </c>
      <c r="W243" s="40">
        <v>118</v>
      </c>
      <c r="X243" s="65">
        <v>116</v>
      </c>
      <c r="Y243" s="65">
        <v>182</v>
      </c>
      <c r="Z243" s="65">
        <v>124</v>
      </c>
      <c r="AA243" s="65">
        <v>176</v>
      </c>
      <c r="AB243" s="65">
        <v>144</v>
      </c>
      <c r="AC243" s="65">
        <v>87</v>
      </c>
    </row>
    <row r="244" spans="1:29" ht="16.899999999999999" customHeight="1" x14ac:dyDescent="0.25">
      <c r="A244" s="290"/>
      <c r="B244" s="293"/>
      <c r="C244" s="293"/>
      <c r="D244" s="4" t="s">
        <v>76</v>
      </c>
      <c r="E244" s="72">
        <v>83.930072681958293</v>
      </c>
      <c r="F244" s="17">
        <v>184.39615542848966</v>
      </c>
      <c r="G244" s="43">
        <v>161.87432401008843</v>
      </c>
      <c r="H244" s="67">
        <v>6.9164127667439791E-4</v>
      </c>
      <c r="I244" s="67">
        <v>1.0851613134029347E-3</v>
      </c>
      <c r="J244" s="67">
        <v>7.3934067506573585E-4</v>
      </c>
      <c r="K244" s="67">
        <v>1.0493867646094314E-3</v>
      </c>
      <c r="L244" s="17">
        <v>72.337008174484396</v>
      </c>
      <c r="M244" s="17">
        <v>24.050430188949242</v>
      </c>
      <c r="N244" s="18">
        <v>1198</v>
      </c>
      <c r="Q244" s="3"/>
      <c r="R244" s="106"/>
      <c r="S244" s="129"/>
      <c r="T244" s="4" t="s">
        <v>76</v>
      </c>
      <c r="U244" s="72">
        <v>83.930072681958293</v>
      </c>
      <c r="V244" s="17">
        <v>184.39615542848966</v>
      </c>
      <c r="W244" s="43">
        <v>161.87432401008843</v>
      </c>
      <c r="X244" s="17">
        <v>160.038576888449</v>
      </c>
      <c r="Y244" s="17">
        <v>233.62560742202638</v>
      </c>
      <c r="Z244" s="17">
        <v>154.0384695648026</v>
      </c>
      <c r="AA244" s="17">
        <v>123.70935564075198</v>
      </c>
      <c r="AB244" s="17">
        <v>72.337008174484396</v>
      </c>
      <c r="AC244" s="17">
        <v>24.050430188949242</v>
      </c>
    </row>
    <row r="245" spans="1:29" ht="16.899999999999999" customHeight="1" x14ac:dyDescent="0.25">
      <c r="A245" s="290"/>
      <c r="B245" s="293"/>
      <c r="C245" s="293"/>
      <c r="D245" s="4" t="s">
        <v>77</v>
      </c>
      <c r="E245" s="73">
        <v>6.2604340567612687E-2</v>
      </c>
      <c r="F245" s="66">
        <v>0.14691151919866444</v>
      </c>
      <c r="G245" s="45">
        <v>9.849749582637729E-2</v>
      </c>
      <c r="H245" s="68">
        <v>3014</v>
      </c>
      <c r="I245" s="68">
        <v>4414</v>
      </c>
      <c r="J245" s="68">
        <v>3393</v>
      </c>
      <c r="K245" s="68">
        <v>3350</v>
      </c>
      <c r="L245" s="66">
        <v>0.12020033388981637</v>
      </c>
      <c r="M245" s="66">
        <v>7.2621035058430719E-2</v>
      </c>
      <c r="N245" s="46">
        <v>1</v>
      </c>
      <c r="Q245" s="3"/>
      <c r="R245" s="106"/>
      <c r="S245" s="105" t="s">
        <v>66</v>
      </c>
      <c r="T245" s="4" t="s">
        <v>75</v>
      </c>
      <c r="U245" s="75">
        <v>1804</v>
      </c>
      <c r="V245" s="68">
        <v>4103</v>
      </c>
      <c r="W245" s="50">
        <v>3354</v>
      </c>
      <c r="X245" s="68">
        <v>3014</v>
      </c>
      <c r="Y245" s="68">
        <v>4414</v>
      </c>
      <c r="Z245" s="68">
        <v>3393</v>
      </c>
      <c r="AA245" s="68">
        <v>3350</v>
      </c>
      <c r="AB245" s="68">
        <v>2458</v>
      </c>
      <c r="AC245" s="68">
        <v>954</v>
      </c>
    </row>
    <row r="246" spans="1:29" ht="16.899999999999999" customHeight="1" x14ac:dyDescent="0.25">
      <c r="A246" s="290"/>
      <c r="B246" s="293"/>
      <c r="C246" s="293"/>
      <c r="D246" s="4" t="s">
        <v>100</v>
      </c>
      <c r="E246" s="73">
        <v>6.3829787234042541E-3</v>
      </c>
      <c r="F246" s="66">
        <v>6.8177416230873521E-3</v>
      </c>
      <c r="G246" s="45">
        <v>5.206954372959139E-3</v>
      </c>
      <c r="H246" s="17">
        <v>3586.0396978243111</v>
      </c>
      <c r="I246" s="17">
        <v>5234.9297208988955</v>
      </c>
      <c r="J246" s="17">
        <v>3451.5932195305186</v>
      </c>
      <c r="K246" s="17">
        <v>2771.998282821658</v>
      </c>
      <c r="L246" s="66">
        <v>1.4219413449195221E-2</v>
      </c>
      <c r="M246" s="66">
        <v>2.5839025839025843E-2</v>
      </c>
      <c r="N246" s="46">
        <v>7.1429849091028345E-3</v>
      </c>
      <c r="Q246" s="3"/>
      <c r="R246" s="106"/>
      <c r="S246" s="129"/>
      <c r="T246" s="4" t="s">
        <v>76</v>
      </c>
      <c r="U246" s="72">
        <v>1880.650142800074</v>
      </c>
      <c r="V246" s="17">
        <v>4131.8283775645878</v>
      </c>
      <c r="W246" s="43">
        <v>3627.1739179689598</v>
      </c>
      <c r="X246" s="17">
        <v>3586.0396978243111</v>
      </c>
      <c r="Y246" s="17">
        <v>5234.9297208988955</v>
      </c>
      <c r="Z246" s="17">
        <v>3451.5932195305186</v>
      </c>
      <c r="AA246" s="17">
        <v>2771.998282821658</v>
      </c>
      <c r="AB246" s="17">
        <v>1620.8803400967106</v>
      </c>
      <c r="AC246" s="17">
        <v>538.90630049428501</v>
      </c>
    </row>
    <row r="247" spans="1:29" ht="16.899999999999999" customHeight="1" x14ac:dyDescent="0.25">
      <c r="A247" s="290"/>
      <c r="B247" s="293"/>
      <c r="C247" s="294"/>
      <c r="D247" s="39" t="s">
        <v>79</v>
      </c>
      <c r="E247" s="74">
        <v>4.4718185991879177E-4</v>
      </c>
      <c r="F247" s="67">
        <v>1.0493867646094314E-3</v>
      </c>
      <c r="G247" s="48">
        <v>7.0356612627223234E-4</v>
      </c>
      <c r="H247" s="66">
        <v>0.11227834897928773</v>
      </c>
      <c r="I247" s="66">
        <v>0.16443153032334973</v>
      </c>
      <c r="J247" s="66">
        <v>0.12639696021457308</v>
      </c>
      <c r="K247" s="66">
        <v>0.12479511250186262</v>
      </c>
      <c r="L247" s="67">
        <v>8.5858917104408026E-4</v>
      </c>
      <c r="M247" s="67">
        <v>5.1873095750579841E-4</v>
      </c>
      <c r="N247" s="49">
        <v>7.1429849091028345E-3</v>
      </c>
      <c r="Q247" s="3"/>
      <c r="R247" s="106"/>
      <c r="S247" s="105" t="s">
        <v>67</v>
      </c>
      <c r="T247" s="4" t="s">
        <v>75</v>
      </c>
      <c r="U247" s="75">
        <v>9871</v>
      </c>
      <c r="V247" s="68">
        <v>21536</v>
      </c>
      <c r="W247" s="50">
        <v>19190</v>
      </c>
      <c r="X247" s="68">
        <v>19275</v>
      </c>
      <c r="Y247" s="68">
        <v>28111</v>
      </c>
      <c r="Z247" s="68">
        <v>18048</v>
      </c>
      <c r="AA247" s="68">
        <v>13793</v>
      </c>
      <c r="AB247" s="68">
        <v>7525</v>
      </c>
      <c r="AC247" s="68">
        <v>2326</v>
      </c>
    </row>
    <row r="248" spans="1:29" ht="16.899999999999999" customHeight="1" x14ac:dyDescent="0.25">
      <c r="A248" s="290"/>
      <c r="B248" s="293"/>
      <c r="C248" s="294" t="s">
        <v>66</v>
      </c>
      <c r="D248" s="4" t="s">
        <v>75</v>
      </c>
      <c r="E248" s="75">
        <v>1804</v>
      </c>
      <c r="F248" s="68">
        <v>4103</v>
      </c>
      <c r="G248" s="50">
        <v>3354</v>
      </c>
      <c r="H248" s="66">
        <v>0.13452354385181878</v>
      </c>
      <c r="I248" s="66">
        <v>0.1349558198550769</v>
      </c>
      <c r="J248" s="66">
        <v>0.15733827961975422</v>
      </c>
      <c r="K248" s="66">
        <v>0.19342918182343091</v>
      </c>
      <c r="L248" s="68">
        <v>2458</v>
      </c>
      <c r="M248" s="68">
        <v>954</v>
      </c>
      <c r="N248" s="51">
        <v>26844</v>
      </c>
      <c r="Q248" s="3"/>
      <c r="R248" s="106"/>
      <c r="S248" s="129"/>
      <c r="T248" s="4" t="s">
        <v>76</v>
      </c>
      <c r="U248" s="72">
        <v>9785.4197845179679</v>
      </c>
      <c r="V248" s="17">
        <v>21498.775467006923</v>
      </c>
      <c r="W248" s="43">
        <v>18872.95175802095</v>
      </c>
      <c r="X248" s="17">
        <v>18658.92172528724</v>
      </c>
      <c r="Y248" s="17">
        <v>27238.444671679077</v>
      </c>
      <c r="Z248" s="17">
        <v>17959.36831090468</v>
      </c>
      <c r="AA248" s="17">
        <v>14423.292361537589</v>
      </c>
      <c r="AB248" s="17">
        <v>8433.7826517288049</v>
      </c>
      <c r="AC248" s="17">
        <v>2804.0432693167654</v>
      </c>
    </row>
    <row r="249" spans="1:29" ht="16.899999999999999" customHeight="1" x14ac:dyDescent="0.25">
      <c r="A249" s="290"/>
      <c r="B249" s="293"/>
      <c r="C249" s="293"/>
      <c r="D249" s="4" t="s">
        <v>76</v>
      </c>
      <c r="E249" s="72">
        <v>1880.650142800074</v>
      </c>
      <c r="F249" s="17">
        <v>4131.8283775645878</v>
      </c>
      <c r="G249" s="43">
        <v>3627.1739179689598</v>
      </c>
      <c r="H249" s="67">
        <v>1.7970748343936513E-2</v>
      </c>
      <c r="I249" s="67">
        <v>2.6318143062420626E-2</v>
      </c>
      <c r="J249" s="67">
        <v>2.0230507342726144E-2</v>
      </c>
      <c r="K249" s="67">
        <v>1.99741230763727E-2</v>
      </c>
      <c r="L249" s="17">
        <v>1620.8803400967106</v>
      </c>
      <c r="M249" s="17">
        <v>538.90630049428501</v>
      </c>
      <c r="N249" s="18">
        <v>26844</v>
      </c>
      <c r="Q249" s="104" t="s">
        <v>63</v>
      </c>
      <c r="R249" s="105" t="s">
        <v>64</v>
      </c>
      <c r="S249" s="105" t="s">
        <v>65</v>
      </c>
      <c r="T249" s="4" t="s">
        <v>75</v>
      </c>
      <c r="U249" s="75">
        <v>314</v>
      </c>
      <c r="V249" s="68">
        <v>987</v>
      </c>
      <c r="W249" s="50">
        <v>589</v>
      </c>
      <c r="X249" s="68">
        <v>350</v>
      </c>
      <c r="Y249" s="68">
        <v>642</v>
      </c>
      <c r="Z249" s="68">
        <v>681</v>
      </c>
      <c r="AA249" s="68">
        <v>733</v>
      </c>
      <c r="AB249" s="68">
        <v>721</v>
      </c>
      <c r="AC249" s="68">
        <v>515</v>
      </c>
    </row>
    <row r="250" spans="1:29" ht="16.899999999999999" customHeight="1" x14ac:dyDescent="0.25">
      <c r="A250" s="290"/>
      <c r="B250" s="293"/>
      <c r="C250" s="293"/>
      <c r="D250" s="4" t="s">
        <v>77</v>
      </c>
      <c r="E250" s="73">
        <v>6.7203099389062729E-2</v>
      </c>
      <c r="F250" s="66">
        <v>0.15284607361049024</v>
      </c>
      <c r="G250" s="45">
        <v>0.12494412159141706</v>
      </c>
      <c r="H250" s="68">
        <v>19275</v>
      </c>
      <c r="I250" s="68">
        <v>28111</v>
      </c>
      <c r="J250" s="68">
        <v>18048</v>
      </c>
      <c r="K250" s="68">
        <v>13793</v>
      </c>
      <c r="L250" s="66">
        <v>9.1566085531217409E-2</v>
      </c>
      <c r="M250" s="66">
        <v>3.5538667858739381E-2</v>
      </c>
      <c r="N250" s="46">
        <v>1</v>
      </c>
      <c r="Q250" s="3"/>
      <c r="R250" s="106"/>
      <c r="S250" s="129"/>
      <c r="T250" s="4" t="s">
        <v>76</v>
      </c>
      <c r="U250" s="72">
        <v>471.40074391121544</v>
      </c>
      <c r="V250" s="17">
        <v>1207.7826324760424</v>
      </c>
      <c r="W250" s="43">
        <v>837.46278701564324</v>
      </c>
      <c r="X250" s="17">
        <v>543.77500246202794</v>
      </c>
      <c r="Y250" s="17">
        <v>941.76218173554025</v>
      </c>
      <c r="Z250" s="17">
        <v>688.94259459868942</v>
      </c>
      <c r="AA250" s="17">
        <v>471.47617741752202</v>
      </c>
      <c r="AB250" s="17">
        <v>266.36409226923223</v>
      </c>
      <c r="AC250" s="17">
        <v>103.03378811408658</v>
      </c>
    </row>
    <row r="251" spans="1:29" ht="16.899999999999999" customHeight="1" x14ac:dyDescent="0.25">
      <c r="A251" s="290"/>
      <c r="B251" s="293"/>
      <c r="C251" s="293"/>
      <c r="D251" s="4" t="s">
        <v>100</v>
      </c>
      <c r="E251" s="73">
        <v>0.15353191489361703</v>
      </c>
      <c r="F251" s="66">
        <v>0.1589386015882239</v>
      </c>
      <c r="G251" s="45">
        <v>0.14800105904156738</v>
      </c>
      <c r="H251" s="17">
        <v>18658.92172528724</v>
      </c>
      <c r="I251" s="17">
        <v>27238.444671679077</v>
      </c>
      <c r="J251" s="17">
        <v>17959.36831090468</v>
      </c>
      <c r="K251" s="17">
        <v>14423.292361537589</v>
      </c>
      <c r="L251" s="66">
        <v>0.24271748790362394</v>
      </c>
      <c r="M251" s="66">
        <v>0.28333828333828331</v>
      </c>
      <c r="N251" s="46">
        <v>0.16005533130213392</v>
      </c>
      <c r="Q251" s="3"/>
      <c r="R251" s="106"/>
      <c r="S251" s="105" t="s">
        <v>66</v>
      </c>
      <c r="T251" s="4" t="s">
        <v>75</v>
      </c>
      <c r="U251" s="75">
        <v>9718</v>
      </c>
      <c r="V251" s="68">
        <v>24138</v>
      </c>
      <c r="W251" s="50">
        <v>15361</v>
      </c>
      <c r="X251" s="68">
        <v>9702</v>
      </c>
      <c r="Y251" s="68">
        <v>17041</v>
      </c>
      <c r="Z251" s="68">
        <v>14516</v>
      </c>
      <c r="AA251" s="68">
        <v>11721</v>
      </c>
      <c r="AB251" s="68">
        <v>7373</v>
      </c>
      <c r="AC251" s="68">
        <v>3146</v>
      </c>
    </row>
    <row r="252" spans="1:29" ht="16.899999999999999" customHeight="1" x14ac:dyDescent="0.25">
      <c r="A252" s="290"/>
      <c r="B252" s="293"/>
      <c r="C252" s="294"/>
      <c r="D252" s="39" t="s">
        <v>79</v>
      </c>
      <c r="E252" s="74">
        <v>1.0756214337246672E-2</v>
      </c>
      <c r="F252" s="67">
        <v>2.446382894995737E-2</v>
      </c>
      <c r="G252" s="48">
        <v>1.9997972775568369E-2</v>
      </c>
      <c r="H252" s="66">
        <v>0.13799892607839628</v>
      </c>
      <c r="I252" s="66">
        <v>0.2012600680150349</v>
      </c>
      <c r="J252" s="66">
        <v>0.12921424735994272</v>
      </c>
      <c r="K252" s="66">
        <v>9.875067120100231E-2</v>
      </c>
      <c r="L252" s="67">
        <v>1.4655640155738536E-2</v>
      </c>
      <c r="M252" s="67">
        <v>5.6881532581670316E-3</v>
      </c>
      <c r="N252" s="49">
        <v>0.16005533130213392</v>
      </c>
      <c r="Q252" s="3"/>
      <c r="R252" s="106"/>
      <c r="S252" s="129"/>
      <c r="T252" s="4" t="s">
        <v>76</v>
      </c>
      <c r="U252" s="72">
        <v>9604.9179773493433</v>
      </c>
      <c r="V252" s="17">
        <v>24608.898626567177</v>
      </c>
      <c r="W252" s="43">
        <v>17063.531363205941</v>
      </c>
      <c r="X252" s="17">
        <v>11079.563119578805</v>
      </c>
      <c r="Y252" s="17">
        <v>19188.659811370781</v>
      </c>
      <c r="Z252" s="17">
        <v>14037.392171508654</v>
      </c>
      <c r="AA252" s="17">
        <v>9606.4549554941095</v>
      </c>
      <c r="AB252" s="17">
        <v>5427.2406045225562</v>
      </c>
      <c r="AC252" s="17">
        <v>2099.3413704026361</v>
      </c>
    </row>
    <row r="253" spans="1:29" ht="16.899999999999999" customHeight="1" x14ac:dyDescent="0.25">
      <c r="A253" s="290"/>
      <c r="B253" s="293"/>
      <c r="C253" s="294" t="s">
        <v>67</v>
      </c>
      <c r="D253" s="4" t="s">
        <v>75</v>
      </c>
      <c r="E253" s="75">
        <v>9871</v>
      </c>
      <c r="F253" s="68">
        <v>21536</v>
      </c>
      <c r="G253" s="50">
        <v>19190</v>
      </c>
      <c r="H253" s="66">
        <v>0.86029904039276939</v>
      </c>
      <c r="I253" s="66">
        <v>0.85947962209924489</v>
      </c>
      <c r="J253" s="66">
        <v>0.83691166241595183</v>
      </c>
      <c r="K253" s="66">
        <v>0.79640856862405451</v>
      </c>
      <c r="L253" s="68">
        <v>7525</v>
      </c>
      <c r="M253" s="68">
        <v>2326</v>
      </c>
      <c r="N253" s="51">
        <v>139675</v>
      </c>
      <c r="Q253" s="3"/>
      <c r="R253" s="106"/>
      <c r="S253" s="105" t="s">
        <v>67</v>
      </c>
      <c r="T253" s="4" t="s">
        <v>75</v>
      </c>
      <c r="U253" s="75">
        <v>46211</v>
      </c>
      <c r="V253" s="68">
        <v>118976</v>
      </c>
      <c r="W253" s="50">
        <v>83968</v>
      </c>
      <c r="X253" s="68">
        <v>54826</v>
      </c>
      <c r="Y253" s="68">
        <v>94679</v>
      </c>
      <c r="Z253" s="68">
        <v>67001</v>
      </c>
      <c r="AA253" s="68">
        <v>43798</v>
      </c>
      <c r="AB253" s="68">
        <v>23686</v>
      </c>
      <c r="AC253" s="68">
        <v>8632</v>
      </c>
    </row>
    <row r="254" spans="1:29" ht="16.899999999999999" customHeight="1" x14ac:dyDescent="0.25">
      <c r="A254" s="290"/>
      <c r="B254" s="293"/>
      <c r="C254" s="293"/>
      <c r="D254" s="4" t="s">
        <v>76</v>
      </c>
      <c r="E254" s="72">
        <v>9785.4197845179679</v>
      </c>
      <c r="F254" s="17">
        <v>21498.775467006923</v>
      </c>
      <c r="G254" s="43">
        <v>18872.95175802095</v>
      </c>
      <c r="H254" s="67">
        <v>0.11492573799912949</v>
      </c>
      <c r="I254" s="67">
        <v>0.16760972352236209</v>
      </c>
      <c r="J254" s="67">
        <v>0.10760984277085806</v>
      </c>
      <c r="K254" s="67">
        <v>8.2239725251465265E-2</v>
      </c>
      <c r="L254" s="17">
        <v>8433.7826517288049</v>
      </c>
      <c r="M254" s="17">
        <v>2804.0432693167654</v>
      </c>
      <c r="N254" s="18">
        <v>139675</v>
      </c>
      <c r="Q254" s="3"/>
      <c r="R254" s="106"/>
      <c r="S254" s="129"/>
      <c r="T254" s="4" t="s">
        <v>76</v>
      </c>
      <c r="U254" s="72">
        <v>46166.681278739437</v>
      </c>
      <c r="V254" s="17">
        <v>118284.31874095678</v>
      </c>
      <c r="W254" s="43">
        <v>82017.005849778419</v>
      </c>
      <c r="X254" s="17">
        <v>53254.661877959166</v>
      </c>
      <c r="Y254" s="17">
        <v>92231.578006893673</v>
      </c>
      <c r="Z254" s="17">
        <v>67471.665233892651</v>
      </c>
      <c r="AA254" s="17">
        <v>46174.068867088368</v>
      </c>
      <c r="AB254" s="17">
        <v>26086.39530320821</v>
      </c>
      <c r="AC254" s="17">
        <v>10090.624841483277</v>
      </c>
    </row>
    <row r="255" spans="1:29" ht="16.899999999999999" customHeight="1" x14ac:dyDescent="0.25">
      <c r="A255" s="290"/>
      <c r="B255" s="293"/>
      <c r="C255" s="293"/>
      <c r="D255" s="4" t="s">
        <v>77</v>
      </c>
      <c r="E255" s="73">
        <v>7.0671201002326836E-2</v>
      </c>
      <c r="F255" s="66">
        <v>0.15418650438517989</v>
      </c>
      <c r="G255" s="45">
        <v>0.13739037050295327</v>
      </c>
      <c r="H255" s="68">
        <v>22405</v>
      </c>
      <c r="I255" s="68">
        <v>32707</v>
      </c>
      <c r="J255" s="68">
        <v>21565</v>
      </c>
      <c r="K255" s="68">
        <v>17319</v>
      </c>
      <c r="L255" s="66">
        <v>5.3875067120100234E-2</v>
      </c>
      <c r="M255" s="66">
        <v>1.6652944335063539E-2</v>
      </c>
      <c r="N255" s="46">
        <v>1</v>
      </c>
      <c r="Q255" s="3"/>
      <c r="R255" s="107"/>
      <c r="S255" s="130"/>
      <c r="T255" s="39" t="s">
        <v>79</v>
      </c>
      <c r="U255" s="74">
        <v>7.0014014620658302E-2</v>
      </c>
      <c r="V255" s="67">
        <v>0.18025983864247569</v>
      </c>
      <c r="W255" s="48">
        <v>0.12721942350668536</v>
      </c>
      <c r="X255" s="67">
        <v>8.3066550509450388E-2</v>
      </c>
      <c r="Y255" s="67">
        <v>0.14344759668194387</v>
      </c>
      <c r="Z255" s="67">
        <v>0.10151282148403469</v>
      </c>
      <c r="AA255" s="67">
        <v>6.6358092496496351E-2</v>
      </c>
      <c r="AB255" s="67">
        <v>3.5886519450020832E-2</v>
      </c>
      <c r="AC255" s="67">
        <v>1.3078292488920874E-2</v>
      </c>
    </row>
    <row r="256" spans="1:29" ht="16.899999999999999" customHeight="1" x14ac:dyDescent="0.25">
      <c r="A256" s="290"/>
      <c r="B256" s="293"/>
      <c r="C256" s="293"/>
      <c r="D256" s="4" t="s">
        <v>100</v>
      </c>
      <c r="E256" s="73">
        <v>0.84008510638297873</v>
      </c>
      <c r="F256" s="66">
        <v>0.83424365678868861</v>
      </c>
      <c r="G256" s="45">
        <v>0.8467919865854735</v>
      </c>
      <c r="H256" s="17">
        <v>22405</v>
      </c>
      <c r="I256" s="17">
        <v>32707</v>
      </c>
      <c r="J256" s="17">
        <v>21565</v>
      </c>
      <c r="K256" s="17">
        <v>17319</v>
      </c>
      <c r="L256" s="66">
        <v>0.74306309864718079</v>
      </c>
      <c r="M256" s="66">
        <v>0.69082269082269088</v>
      </c>
      <c r="N256" s="46">
        <v>0.83280168378876307</v>
      </c>
      <c r="Q256" s="291" t="s">
        <v>17</v>
      </c>
      <c r="R256" s="294" t="s">
        <v>64</v>
      </c>
      <c r="S256" s="105" t="s">
        <v>65</v>
      </c>
      <c r="T256" s="4" t="s">
        <v>75</v>
      </c>
      <c r="U256" s="75">
        <v>389</v>
      </c>
      <c r="V256" s="68">
        <v>1163</v>
      </c>
      <c r="W256" s="50">
        <v>707</v>
      </c>
      <c r="X256" s="68">
        <v>466</v>
      </c>
      <c r="Y256" s="68">
        <v>824</v>
      </c>
      <c r="Z256" s="68">
        <v>805</v>
      </c>
      <c r="AA256" s="68">
        <v>909</v>
      </c>
      <c r="AB256" s="68">
        <v>865</v>
      </c>
      <c r="AC256" s="68">
        <v>602</v>
      </c>
    </row>
    <row r="257" spans="1:29" ht="16.899999999999999" customHeight="1" x14ac:dyDescent="0.25">
      <c r="A257" s="290"/>
      <c r="B257" s="294"/>
      <c r="C257" s="294"/>
      <c r="D257" s="39" t="s">
        <v>79</v>
      </c>
      <c r="E257" s="74">
        <v>5.8855095190111915E-2</v>
      </c>
      <c r="F257" s="67">
        <v>0.12840678046948134</v>
      </c>
      <c r="G257" s="48">
        <v>0.11441893189122153</v>
      </c>
      <c r="H257" s="66">
        <v>0.1335881276197404</v>
      </c>
      <c r="I257" s="66">
        <v>0.19501302789818564</v>
      </c>
      <c r="J257" s="66">
        <v>0.12857969078864992</v>
      </c>
      <c r="K257" s="66">
        <v>0.10326323509244739</v>
      </c>
      <c r="L257" s="67">
        <v>4.486724661185211E-2</v>
      </c>
      <c r="M257" s="67">
        <v>1.3868600082281463E-2</v>
      </c>
      <c r="N257" s="49">
        <v>0.83280168378876307</v>
      </c>
      <c r="Q257" s="290"/>
      <c r="R257" s="293"/>
      <c r="S257" s="129"/>
      <c r="T257" s="4" t="s">
        <v>76</v>
      </c>
      <c r="U257" s="72">
        <v>552.82067359152973</v>
      </c>
      <c r="V257" s="17">
        <v>1381.5110022204985</v>
      </c>
      <c r="W257" s="43">
        <v>996.64315692570869</v>
      </c>
      <c r="X257" s="17">
        <v>709.65903626975546</v>
      </c>
      <c r="Y257" s="17">
        <v>1179.4911578728636</v>
      </c>
      <c r="Z257" s="17">
        <v>843.65054570143832</v>
      </c>
      <c r="AA257" s="17">
        <v>598.17289686883112</v>
      </c>
      <c r="AB257" s="17">
        <v>340.72707437824829</v>
      </c>
      <c r="AC257" s="17">
        <v>127.32445617112577</v>
      </c>
    </row>
    <row r="258" spans="1:29" ht="16.899999999999999" customHeight="1" x14ac:dyDescent="0.25">
      <c r="A258" s="290"/>
      <c r="B258" s="294" t="s">
        <v>17</v>
      </c>
      <c r="C258" s="293"/>
      <c r="D258" s="4" t="s">
        <v>75</v>
      </c>
      <c r="E258" s="75">
        <v>11750</v>
      </c>
      <c r="F258" s="68">
        <v>25815</v>
      </c>
      <c r="G258" s="50">
        <v>22662</v>
      </c>
      <c r="H258" s="66">
        <v>1</v>
      </c>
      <c r="I258" s="66">
        <v>1</v>
      </c>
      <c r="J258" s="66">
        <v>1</v>
      </c>
      <c r="K258" s="66">
        <v>1</v>
      </c>
      <c r="L258" s="68">
        <v>10127</v>
      </c>
      <c r="M258" s="68">
        <v>3367</v>
      </c>
      <c r="N258" s="51">
        <v>167717</v>
      </c>
      <c r="Q258" s="290"/>
      <c r="R258" s="293"/>
      <c r="S258" s="129"/>
      <c r="T258" s="4" t="s">
        <v>77</v>
      </c>
      <c r="U258" s="73">
        <v>5.780089153046062E-2</v>
      </c>
      <c r="V258" s="66">
        <v>0.17280832095096582</v>
      </c>
      <c r="W258" s="45">
        <v>0.10505200594353641</v>
      </c>
      <c r="X258" s="66">
        <v>6.9242199108469543E-2</v>
      </c>
      <c r="Y258" s="66">
        <v>0.12243684992570579</v>
      </c>
      <c r="Z258" s="66">
        <v>0.11961367013372957</v>
      </c>
      <c r="AA258" s="66">
        <v>0.1350668647845468</v>
      </c>
      <c r="AB258" s="66">
        <v>0.12852897473997027</v>
      </c>
      <c r="AC258" s="66">
        <v>8.9450222882615157E-2</v>
      </c>
    </row>
    <row r="259" spans="1:29" ht="16.899999999999999" customHeight="1" x14ac:dyDescent="0.25">
      <c r="A259" s="290"/>
      <c r="B259" s="293"/>
      <c r="C259" s="293"/>
      <c r="D259" s="4" t="s">
        <v>76</v>
      </c>
      <c r="E259" s="72">
        <v>11750</v>
      </c>
      <c r="F259" s="17">
        <v>25815</v>
      </c>
      <c r="G259" s="43">
        <v>22662</v>
      </c>
      <c r="H259" s="67">
        <v>0.1335881276197404</v>
      </c>
      <c r="I259" s="67">
        <v>0.19501302789818564</v>
      </c>
      <c r="J259" s="67">
        <v>0.12857969078864992</v>
      </c>
      <c r="K259" s="67">
        <v>0.10326323509244739</v>
      </c>
      <c r="L259" s="17">
        <v>10127</v>
      </c>
      <c r="M259" s="17">
        <v>3367</v>
      </c>
      <c r="N259" s="18">
        <v>167717</v>
      </c>
      <c r="Q259" s="290"/>
      <c r="R259" s="293"/>
      <c r="S259" s="129"/>
      <c r="T259" s="4" t="s">
        <v>100</v>
      </c>
      <c r="U259" s="73">
        <v>5.7211771800038235E-3</v>
      </c>
      <c r="V259" s="66">
        <v>6.8445584877233458E-3</v>
      </c>
      <c r="W259" s="45">
        <v>5.7676619350628157E-3</v>
      </c>
      <c r="X259" s="66">
        <v>5.3389548938510365E-3</v>
      </c>
      <c r="Y259" s="66">
        <v>5.6800556976335402E-3</v>
      </c>
      <c r="Z259" s="66">
        <v>7.7580640498058073E-3</v>
      </c>
      <c r="AA259" s="66">
        <v>1.2355411779097743E-2</v>
      </c>
      <c r="AB259" s="66">
        <v>2.0640943040542151E-2</v>
      </c>
      <c r="AC259" s="66">
        <v>3.84418901660281E-2</v>
      </c>
    </row>
    <row r="260" spans="1:29" ht="16.899999999999999" customHeight="1" x14ac:dyDescent="0.25">
      <c r="A260" s="290"/>
      <c r="B260" s="293"/>
      <c r="C260" s="293"/>
      <c r="D260" s="4" t="s">
        <v>77</v>
      </c>
      <c r="E260" s="73">
        <v>7.0058491387277377E-2</v>
      </c>
      <c r="F260" s="66">
        <v>0.15391999618404814</v>
      </c>
      <c r="G260" s="45">
        <v>0.13512047079306214</v>
      </c>
      <c r="H260" s="68">
        <v>350</v>
      </c>
      <c r="I260" s="68">
        <v>642</v>
      </c>
      <c r="J260" s="68">
        <v>681</v>
      </c>
      <c r="K260" s="68">
        <v>733</v>
      </c>
      <c r="L260" s="66">
        <v>6.0381475938634722E-2</v>
      </c>
      <c r="M260" s="66">
        <v>2.0075484297954291E-2</v>
      </c>
      <c r="N260" s="46">
        <v>1</v>
      </c>
      <c r="Q260" s="290"/>
      <c r="R260" s="293"/>
      <c r="S260" s="130"/>
      <c r="T260" s="39" t="s">
        <v>79</v>
      </c>
      <c r="U260" s="74">
        <v>4.6995319797714748E-4</v>
      </c>
      <c r="V260" s="67">
        <v>1.4050271703018574E-3</v>
      </c>
      <c r="W260" s="48">
        <v>8.5413087652916016E-4</v>
      </c>
      <c r="X260" s="67">
        <v>5.6297735284665997E-4</v>
      </c>
      <c r="Y260" s="67">
        <v>9.9547926769452308E-4</v>
      </c>
      <c r="Z260" s="67">
        <v>9.7252525545399413E-4</v>
      </c>
      <c r="AA260" s="67">
        <v>1.0981682698232057E-3</v>
      </c>
      <c r="AB260" s="67">
        <v>1.0450116098977701E-3</v>
      </c>
      <c r="AC260" s="67">
        <v>7.2727975625255228E-4</v>
      </c>
    </row>
    <row r="261" spans="1:29" ht="16.899999999999999" customHeight="1" x14ac:dyDescent="0.25">
      <c r="A261" s="290"/>
      <c r="B261" s="293"/>
      <c r="C261" s="293"/>
      <c r="D261" s="4" t="s">
        <v>100</v>
      </c>
      <c r="E261" s="73">
        <v>1</v>
      </c>
      <c r="F261" s="66">
        <v>1</v>
      </c>
      <c r="G261" s="45">
        <v>1</v>
      </c>
      <c r="H261" s="17">
        <v>543.77500246202794</v>
      </c>
      <c r="I261" s="17">
        <v>941.76218173554025</v>
      </c>
      <c r="J261" s="17">
        <v>688.94259459868942</v>
      </c>
      <c r="K261" s="17">
        <v>471.47617741752202</v>
      </c>
      <c r="L261" s="66">
        <v>1</v>
      </c>
      <c r="M261" s="66">
        <v>1</v>
      </c>
      <c r="N261" s="46">
        <v>1</v>
      </c>
      <c r="Q261" s="290"/>
      <c r="R261" s="293"/>
      <c r="S261" s="105" t="s">
        <v>66</v>
      </c>
      <c r="T261" s="4" t="s">
        <v>75</v>
      </c>
      <c r="U261" s="75">
        <v>11522</v>
      </c>
      <c r="V261" s="68">
        <v>28241</v>
      </c>
      <c r="W261" s="50">
        <v>18715</v>
      </c>
      <c r="X261" s="68">
        <v>12716</v>
      </c>
      <c r="Y261" s="68">
        <v>21455</v>
      </c>
      <c r="Z261" s="68">
        <v>17909</v>
      </c>
      <c r="AA261" s="68">
        <v>15071</v>
      </c>
      <c r="AB261" s="68">
        <v>9831</v>
      </c>
      <c r="AC261" s="68">
        <v>4100</v>
      </c>
    </row>
    <row r="262" spans="1:29" ht="16.899999999999999" customHeight="1" x14ac:dyDescent="0.25">
      <c r="A262" s="291"/>
      <c r="B262" s="294"/>
      <c r="C262" s="294"/>
      <c r="D262" s="39" t="s">
        <v>79</v>
      </c>
      <c r="E262" s="74">
        <v>7.0058491387277377E-2</v>
      </c>
      <c r="F262" s="67">
        <v>0.15391999618404814</v>
      </c>
      <c r="G262" s="48">
        <v>0.13512047079306214</v>
      </c>
      <c r="H262" s="66">
        <v>6.3268257411424444E-2</v>
      </c>
      <c r="I262" s="66">
        <v>0.11605206073752711</v>
      </c>
      <c r="J262" s="66">
        <v>0.12310195227765726</v>
      </c>
      <c r="K262" s="66">
        <v>0.13250180766449746</v>
      </c>
      <c r="L262" s="67">
        <v>6.0381475938634722E-2</v>
      </c>
      <c r="M262" s="67">
        <v>2.0075484297954291E-2</v>
      </c>
      <c r="N262" s="49">
        <v>1</v>
      </c>
      <c r="Q262" s="290"/>
      <c r="R262" s="293"/>
      <c r="S262" s="129"/>
      <c r="T262" s="4" t="s">
        <v>76</v>
      </c>
      <c r="U262" s="72">
        <v>11463.841486840101</v>
      </c>
      <c r="V262" s="17">
        <v>28648.391600281244</v>
      </c>
      <c r="W262" s="43">
        <v>20667.387664272199</v>
      </c>
      <c r="X262" s="17">
        <v>14716.198380654841</v>
      </c>
      <c r="Y262" s="17">
        <v>24459.106388222415</v>
      </c>
      <c r="Z262" s="17">
        <v>17494.780112643792</v>
      </c>
      <c r="AA262" s="17">
        <v>12404.310473553352</v>
      </c>
      <c r="AB262" s="17">
        <v>7065.6568351007918</v>
      </c>
      <c r="AC262" s="17">
        <v>2640.32705843125</v>
      </c>
    </row>
    <row r="263" spans="1:29" ht="16.899999999999999" customHeight="1" x14ac:dyDescent="0.25">
      <c r="A263" s="291" t="s">
        <v>63</v>
      </c>
      <c r="B263" s="294" t="s">
        <v>64</v>
      </c>
      <c r="C263" s="294" t="s">
        <v>65</v>
      </c>
      <c r="D263" s="4" t="s">
        <v>75</v>
      </c>
      <c r="E263" s="75">
        <v>314</v>
      </c>
      <c r="F263" s="68">
        <v>987</v>
      </c>
      <c r="G263" s="50">
        <v>589</v>
      </c>
      <c r="H263" s="66">
        <v>5.3947408983014275E-3</v>
      </c>
      <c r="I263" s="66">
        <v>5.7136754418753675E-3</v>
      </c>
      <c r="J263" s="66">
        <v>8.2848731112679149E-3</v>
      </c>
      <c r="K263" s="66">
        <v>1.3030647799189362E-2</v>
      </c>
      <c r="L263" s="68">
        <v>721</v>
      </c>
      <c r="M263" s="68">
        <v>515</v>
      </c>
      <c r="N263" s="51">
        <v>5532</v>
      </c>
      <c r="Q263" s="290"/>
      <c r="R263" s="293"/>
      <c r="S263" s="129"/>
      <c r="T263" s="4" t="s">
        <v>77</v>
      </c>
      <c r="U263" s="73">
        <v>8.2559472628260244E-2</v>
      </c>
      <c r="V263" s="66">
        <v>0.20235740899971341</v>
      </c>
      <c r="W263" s="45">
        <v>0.13410002866150761</v>
      </c>
      <c r="X263" s="66">
        <v>9.111493264545717E-2</v>
      </c>
      <c r="Y263" s="66">
        <v>0.15373316136428777</v>
      </c>
      <c r="Z263" s="66">
        <v>0.12832473488105475</v>
      </c>
      <c r="AA263" s="66">
        <v>0.10798939524218974</v>
      </c>
      <c r="AB263" s="66">
        <v>7.0442820292347372E-2</v>
      </c>
      <c r="AC263" s="66">
        <v>2.9378045285182001E-2</v>
      </c>
    </row>
    <row r="264" spans="1:29" ht="16.899999999999999" customHeight="1" x14ac:dyDescent="0.25">
      <c r="A264" s="290"/>
      <c r="B264" s="293"/>
      <c r="C264" s="293"/>
      <c r="D264" s="4" t="s">
        <v>76</v>
      </c>
      <c r="E264" s="72">
        <v>471.40074391121544</v>
      </c>
      <c r="F264" s="17">
        <v>1207.7826324760424</v>
      </c>
      <c r="G264" s="43">
        <v>837.46278701564324</v>
      </c>
      <c r="H264" s="67">
        <v>5.3028294382788529E-4</v>
      </c>
      <c r="I264" s="67">
        <v>9.7269042839286395E-4</v>
      </c>
      <c r="J264" s="67">
        <v>1.0317790992765425E-3</v>
      </c>
      <c r="K264" s="67">
        <v>1.110563993788114E-3</v>
      </c>
      <c r="L264" s="17">
        <v>266.36409226923223</v>
      </c>
      <c r="M264" s="17">
        <v>103.03378811408658</v>
      </c>
      <c r="N264" s="18">
        <v>5532</v>
      </c>
      <c r="Q264" s="290"/>
      <c r="R264" s="293"/>
      <c r="S264" s="129"/>
      <c r="T264" s="4" t="s">
        <v>100</v>
      </c>
      <c r="U264" s="73">
        <v>0.1694586207403703</v>
      </c>
      <c r="V264" s="66">
        <v>0.16620565455872313</v>
      </c>
      <c r="W264" s="45">
        <v>0.15267580355686083</v>
      </c>
      <c r="X264" s="66">
        <v>0.14568701809057893</v>
      </c>
      <c r="Y264" s="66">
        <v>0.14789513955428107</v>
      </c>
      <c r="Z264" s="66">
        <v>0.17259524107822635</v>
      </c>
      <c r="AA264" s="66">
        <v>0.20484973698875916</v>
      </c>
      <c r="AB264" s="66">
        <v>0.23459087980528312</v>
      </c>
      <c r="AC264" s="66">
        <v>0.26181353767560667</v>
      </c>
    </row>
    <row r="265" spans="1:29" ht="16.899999999999999" customHeight="1" x14ac:dyDescent="0.25">
      <c r="A265" s="290"/>
      <c r="B265" s="293"/>
      <c r="C265" s="293"/>
      <c r="D265" s="4" t="s">
        <v>77</v>
      </c>
      <c r="E265" s="73">
        <v>5.6760665220535064E-2</v>
      </c>
      <c r="F265" s="66">
        <v>0.17841648590021691</v>
      </c>
      <c r="G265" s="45">
        <v>0.10647143890093998</v>
      </c>
      <c r="H265" s="68">
        <v>9702</v>
      </c>
      <c r="I265" s="68">
        <v>17041</v>
      </c>
      <c r="J265" s="68">
        <v>14516</v>
      </c>
      <c r="K265" s="68">
        <v>11721</v>
      </c>
      <c r="L265" s="66">
        <v>0.13033261026753434</v>
      </c>
      <c r="M265" s="66">
        <v>9.3094721619667406E-2</v>
      </c>
      <c r="N265" s="46">
        <v>1</v>
      </c>
      <c r="Q265" s="290"/>
      <c r="R265" s="293"/>
      <c r="S265" s="130"/>
      <c r="T265" s="39" t="s">
        <v>79</v>
      </c>
      <c r="U265" s="74">
        <v>1.3919796265019777E-2</v>
      </c>
      <c r="V265" s="67">
        <v>3.4118118930777951E-2</v>
      </c>
      <c r="W265" s="48">
        <v>2.2609702056921123E-2</v>
      </c>
      <c r="X265" s="67">
        <v>1.5362274718450919E-2</v>
      </c>
      <c r="Y265" s="67">
        <v>2.5919912243186887E-2</v>
      </c>
      <c r="Z265" s="67">
        <v>2.1635968695559726E-2</v>
      </c>
      <c r="AA265" s="67">
        <v>1.8207364130369125E-2</v>
      </c>
      <c r="AB265" s="67">
        <v>1.1876889175612691E-2</v>
      </c>
      <c r="AC265" s="67">
        <v>4.9532342203246907E-3</v>
      </c>
    </row>
    <row r="266" spans="1:29" ht="16.899999999999999" customHeight="1" x14ac:dyDescent="0.25">
      <c r="A266" s="290"/>
      <c r="B266" s="293"/>
      <c r="C266" s="293"/>
      <c r="D266" s="4" t="s">
        <v>100</v>
      </c>
      <c r="E266" s="73">
        <v>5.5829169852248282E-3</v>
      </c>
      <c r="F266" s="66">
        <v>6.8493625998431659E-3</v>
      </c>
      <c r="G266" s="45">
        <v>5.894833763686224E-3</v>
      </c>
      <c r="H266" s="17">
        <v>11079.563119578805</v>
      </c>
      <c r="I266" s="17">
        <v>19188.659811370781</v>
      </c>
      <c r="J266" s="17">
        <v>14037.392171508654</v>
      </c>
      <c r="K266" s="17">
        <v>9606.4549554941095</v>
      </c>
      <c r="L266" s="66">
        <v>2.2687224669603524E-2</v>
      </c>
      <c r="M266" s="66">
        <v>4.1893760676807938E-2</v>
      </c>
      <c r="N266" s="46">
        <v>8.3815007007310323E-3</v>
      </c>
      <c r="Q266" s="290"/>
      <c r="R266" s="293"/>
      <c r="S266" s="105" t="s">
        <v>67</v>
      </c>
      <c r="T266" s="4" t="s">
        <v>75</v>
      </c>
      <c r="U266" s="75">
        <v>56082</v>
      </c>
      <c r="V266" s="68">
        <v>140512</v>
      </c>
      <c r="W266" s="50">
        <v>103158</v>
      </c>
      <c r="X266" s="68">
        <v>74101</v>
      </c>
      <c r="Y266" s="68">
        <v>122790</v>
      </c>
      <c r="Z266" s="68">
        <v>85049</v>
      </c>
      <c r="AA266" s="68">
        <v>57591</v>
      </c>
      <c r="AB266" s="68">
        <v>31211</v>
      </c>
      <c r="AC266" s="68">
        <v>10958</v>
      </c>
    </row>
    <row r="267" spans="1:29" ht="16.899999999999999" customHeight="1" x14ac:dyDescent="0.25">
      <c r="A267" s="290"/>
      <c r="B267" s="293"/>
      <c r="C267" s="294"/>
      <c r="D267" s="39" t="s">
        <v>79</v>
      </c>
      <c r="E267" s="74">
        <v>4.7573955531987427E-4</v>
      </c>
      <c r="F267" s="67">
        <v>1.4953979015946365E-3</v>
      </c>
      <c r="G267" s="48">
        <v>8.9239043975606984E-4</v>
      </c>
      <c r="H267" s="66">
        <v>8.6074736505908647E-2</v>
      </c>
      <c r="I267" s="66">
        <v>0.1511852798183044</v>
      </c>
      <c r="J267" s="66">
        <v>0.12878384612654814</v>
      </c>
      <c r="K267" s="66">
        <v>0.10398701160438623</v>
      </c>
      <c r="L267" s="67">
        <v>1.0923828642854438E-3</v>
      </c>
      <c r="M267" s="67">
        <v>7.802734744896025E-4</v>
      </c>
      <c r="N267" s="49">
        <v>8.3815007007310323E-3</v>
      </c>
      <c r="Q267" s="290"/>
      <c r="R267" s="293"/>
      <c r="S267" s="129"/>
      <c r="T267" s="4" t="s">
        <v>76</v>
      </c>
      <c r="U267" s="72">
        <v>55976.337839568369</v>
      </c>
      <c r="V267" s="17">
        <v>139886.09739749826</v>
      </c>
      <c r="W267" s="43">
        <v>100915.96917880209</v>
      </c>
      <c r="X267" s="17">
        <v>71857.142583075401</v>
      </c>
      <c r="Y267" s="17">
        <v>119430.40245390472</v>
      </c>
      <c r="Z267" s="17">
        <v>85424.569341654773</v>
      </c>
      <c r="AA267" s="17">
        <v>60568.516629577818</v>
      </c>
      <c r="AB267" s="17">
        <v>34500.616090520962</v>
      </c>
      <c r="AC267" s="17">
        <v>12892.348485397624</v>
      </c>
    </row>
    <row r="268" spans="1:29" ht="16.899999999999999" customHeight="1" x14ac:dyDescent="0.25">
      <c r="A268" s="290"/>
      <c r="B268" s="293"/>
      <c r="C268" s="294" t="s">
        <v>66</v>
      </c>
      <c r="D268" s="4" t="s">
        <v>75</v>
      </c>
      <c r="E268" s="75">
        <v>9718</v>
      </c>
      <c r="F268" s="68">
        <v>24138</v>
      </c>
      <c r="G268" s="50">
        <v>15361</v>
      </c>
      <c r="H268" s="66">
        <v>0.14954221770091555</v>
      </c>
      <c r="I268" s="66">
        <v>0.15166159377725566</v>
      </c>
      <c r="J268" s="66">
        <v>0.17659797075354627</v>
      </c>
      <c r="K268" s="66">
        <v>0.20836592476711938</v>
      </c>
      <c r="L268" s="68">
        <v>7373</v>
      </c>
      <c r="M268" s="68">
        <v>3146</v>
      </c>
      <c r="N268" s="51">
        <v>112716</v>
      </c>
      <c r="Q268" s="290"/>
      <c r="R268" s="293"/>
      <c r="S268" s="129"/>
      <c r="T268" s="4" t="s">
        <v>77</v>
      </c>
      <c r="U268" s="73">
        <v>8.2297799404800337E-2</v>
      </c>
      <c r="V268" s="66">
        <v>0.20619500713183025</v>
      </c>
      <c r="W268" s="45">
        <v>0.15137970099141246</v>
      </c>
      <c r="X268" s="66">
        <v>0.10873986722469081</v>
      </c>
      <c r="Y268" s="66">
        <v>0.18018877338389205</v>
      </c>
      <c r="Z268" s="66">
        <v>0.12480556224062736</v>
      </c>
      <c r="AA268" s="66">
        <v>8.451218867946679E-2</v>
      </c>
      <c r="AB268" s="66">
        <v>4.5800731379466199E-2</v>
      </c>
      <c r="AC268" s="66">
        <v>1.6080369563813739E-2</v>
      </c>
    </row>
    <row r="269" spans="1:29" ht="16.899999999999999" customHeight="1" x14ac:dyDescent="0.25">
      <c r="A269" s="290"/>
      <c r="B269" s="293"/>
      <c r="C269" s="293"/>
      <c r="D269" s="4" t="s">
        <v>76</v>
      </c>
      <c r="E269" s="72">
        <v>9604.9179773493433</v>
      </c>
      <c r="F269" s="17">
        <v>24608.898626567177</v>
      </c>
      <c r="G269" s="43">
        <v>17063.531363205941</v>
      </c>
      <c r="H269" s="67">
        <v>1.4699443202908981E-2</v>
      </c>
      <c r="I269" s="67">
        <v>2.5818718987917121E-2</v>
      </c>
      <c r="J269" s="67">
        <v>2.1993106321730238E-2</v>
      </c>
      <c r="K269" s="67">
        <v>1.7758418241733267E-2</v>
      </c>
      <c r="L269" s="17">
        <v>5427.2406045225562</v>
      </c>
      <c r="M269" s="17">
        <v>2099.3413704026361</v>
      </c>
      <c r="N269" s="18">
        <v>112716</v>
      </c>
      <c r="Q269" s="290"/>
      <c r="R269" s="293"/>
      <c r="S269" s="129"/>
      <c r="T269" s="4" t="s">
        <v>100</v>
      </c>
      <c r="U269" s="73">
        <v>0.82482020207962581</v>
      </c>
      <c r="V269" s="66">
        <v>0.82694978695355348</v>
      </c>
      <c r="W269" s="45">
        <v>0.84155653450807633</v>
      </c>
      <c r="X269" s="66">
        <v>0.84897402701557001</v>
      </c>
      <c r="Y269" s="66">
        <v>0.84642480474808535</v>
      </c>
      <c r="Z269" s="66">
        <v>0.81964669487196784</v>
      </c>
      <c r="AA269" s="66">
        <v>0.7827948512321431</v>
      </c>
      <c r="AB269" s="66">
        <v>0.74476817715417487</v>
      </c>
      <c r="AC269" s="66">
        <v>0.69974457215836527</v>
      </c>
    </row>
    <row r="270" spans="1:29" ht="16.899999999999999" customHeight="1" x14ac:dyDescent="0.25">
      <c r="A270" s="290"/>
      <c r="B270" s="293"/>
      <c r="C270" s="293"/>
      <c r="D270" s="4" t="s">
        <v>77</v>
      </c>
      <c r="E270" s="73">
        <v>8.6216686184747496E-2</v>
      </c>
      <c r="F270" s="66">
        <v>0.21414883423826253</v>
      </c>
      <c r="G270" s="45">
        <v>0.136280563540225</v>
      </c>
      <c r="H270" s="68">
        <v>54826</v>
      </c>
      <c r="I270" s="68">
        <v>94679</v>
      </c>
      <c r="J270" s="68">
        <v>67001</v>
      </c>
      <c r="K270" s="68">
        <v>43798</v>
      </c>
      <c r="L270" s="66">
        <v>6.5412186379928322E-2</v>
      </c>
      <c r="M270" s="66">
        <v>2.79108556016892E-2</v>
      </c>
      <c r="N270" s="46">
        <v>1</v>
      </c>
      <c r="Q270" s="290"/>
      <c r="R270" s="294"/>
      <c r="S270" s="130"/>
      <c r="T270" s="39" t="s">
        <v>79</v>
      </c>
      <c r="U270" s="74">
        <v>6.7752995498597396E-2</v>
      </c>
      <c r="V270" s="67">
        <v>0.16975337726006412</v>
      </c>
      <c r="W270" s="48">
        <v>0.12462578919518402</v>
      </c>
      <c r="X270" s="67">
        <v>8.952185584397071E-2</v>
      </c>
      <c r="Y270" s="67">
        <v>0.14834332436918751</v>
      </c>
      <c r="Z270" s="67">
        <v>0.10274819931814502</v>
      </c>
      <c r="AA270" s="67">
        <v>6.9576027312858349E-2</v>
      </c>
      <c r="AB270" s="67">
        <v>3.7706193475744859E-2</v>
      </c>
      <c r="AC270" s="67">
        <v>1.3238424533248283E-2</v>
      </c>
    </row>
    <row r="271" spans="1:29" ht="16.899999999999999" customHeight="1" x14ac:dyDescent="0.25">
      <c r="A271" s="290"/>
      <c r="B271" s="293"/>
      <c r="C271" s="293"/>
      <c r="D271" s="4" t="s">
        <v>100</v>
      </c>
      <c r="E271" s="73">
        <v>0.17278594669558878</v>
      </c>
      <c r="F271" s="66">
        <v>0.1675075120922131</v>
      </c>
      <c r="G271" s="45">
        <v>0.15373606357212916</v>
      </c>
      <c r="H271" s="17">
        <v>53254.661877959166</v>
      </c>
      <c r="I271" s="17">
        <v>92231.578006893673</v>
      </c>
      <c r="J271" s="17">
        <v>67471.665233892651</v>
      </c>
      <c r="K271" s="17">
        <v>46174.068867088368</v>
      </c>
      <c r="L271" s="66">
        <v>0.23200125865324103</v>
      </c>
      <c r="M271" s="66">
        <v>0.2559180021150248</v>
      </c>
      <c r="N271" s="46">
        <v>0.17077534941858263</v>
      </c>
      <c r="Q271" s="290"/>
      <c r="R271" s="294" t="s">
        <v>17</v>
      </c>
      <c r="S271" s="293"/>
      <c r="T271" s="4" t="s">
        <v>75</v>
      </c>
      <c r="U271" s="75">
        <v>67993</v>
      </c>
      <c r="V271" s="68">
        <v>169916</v>
      </c>
      <c r="W271" s="50">
        <v>122580</v>
      </c>
      <c r="X271" s="68">
        <v>87283</v>
      </c>
      <c r="Y271" s="68">
        <v>145069</v>
      </c>
      <c r="Z271" s="68">
        <v>103763</v>
      </c>
      <c r="AA271" s="68">
        <v>73571</v>
      </c>
      <c r="AB271" s="68">
        <v>41907</v>
      </c>
      <c r="AC271" s="68">
        <v>15660</v>
      </c>
    </row>
    <row r="272" spans="1:29" ht="16.899999999999999" customHeight="1" x14ac:dyDescent="0.25">
      <c r="A272" s="290"/>
      <c r="B272" s="293"/>
      <c r="C272" s="294"/>
      <c r="D272" s="39" t="s">
        <v>79</v>
      </c>
      <c r="E272" s="74">
        <v>1.4723684708912541E-2</v>
      </c>
      <c r="F272" s="67">
        <v>3.6571341994621413E-2</v>
      </c>
      <c r="G272" s="48">
        <v>2.3273360857543276E-2</v>
      </c>
      <c r="H272" s="66">
        <v>0.10119661779662112</v>
      </c>
      <c r="I272" s="66">
        <v>0.17475640346489424</v>
      </c>
      <c r="J272" s="66">
        <v>0.12366896342960296</v>
      </c>
      <c r="K272" s="66">
        <v>8.084137938672184E-2</v>
      </c>
      <c r="L272" s="67">
        <v>1.117078898526571E-2</v>
      </c>
      <c r="M272" s="67">
        <v>4.766486117950078E-3</v>
      </c>
      <c r="N272" s="49">
        <v>0.17077534941858263</v>
      </c>
      <c r="Q272" s="290"/>
      <c r="R272" s="293"/>
      <c r="S272" s="293"/>
      <c r="T272" s="4" t="s">
        <v>76</v>
      </c>
      <c r="U272" s="72">
        <v>67993</v>
      </c>
      <c r="V272" s="17">
        <v>169916</v>
      </c>
      <c r="W272" s="43">
        <v>122580</v>
      </c>
      <c r="X272" s="17">
        <v>87283</v>
      </c>
      <c r="Y272" s="17">
        <v>145069</v>
      </c>
      <c r="Z272" s="17">
        <v>103763</v>
      </c>
      <c r="AA272" s="17">
        <v>73571</v>
      </c>
      <c r="AB272" s="17">
        <v>41907</v>
      </c>
      <c r="AC272" s="17">
        <v>15660</v>
      </c>
    </row>
    <row r="273" spans="1:42" ht="16.899999999999999" customHeight="1" x14ac:dyDescent="0.25">
      <c r="A273" s="290"/>
      <c r="B273" s="293"/>
      <c r="C273" s="294" t="s">
        <v>67</v>
      </c>
      <c r="D273" s="4" t="s">
        <v>75</v>
      </c>
      <c r="E273" s="75">
        <v>46211</v>
      </c>
      <c r="F273" s="68">
        <v>118976</v>
      </c>
      <c r="G273" s="50">
        <v>83968</v>
      </c>
      <c r="H273" s="66">
        <v>0.84506304140078303</v>
      </c>
      <c r="I273" s="66">
        <v>0.84262473078086897</v>
      </c>
      <c r="J273" s="66">
        <v>0.81511715613518576</v>
      </c>
      <c r="K273" s="66">
        <v>0.77860342743369126</v>
      </c>
      <c r="L273" s="68">
        <v>23686</v>
      </c>
      <c r="M273" s="68">
        <v>8632</v>
      </c>
      <c r="N273" s="51">
        <v>541777</v>
      </c>
      <c r="Q273" s="290"/>
      <c r="R273" s="293"/>
      <c r="S273" s="293"/>
      <c r="T273" s="4" t="s">
        <v>77</v>
      </c>
      <c r="U273" s="73">
        <v>8.2142744961594308E-2</v>
      </c>
      <c r="V273" s="66">
        <v>0.20527652336114394</v>
      </c>
      <c r="W273" s="45">
        <v>0.14808962212863427</v>
      </c>
      <c r="X273" s="66">
        <v>0.10544710791526829</v>
      </c>
      <c r="Y273" s="66">
        <v>0.17525871588006894</v>
      </c>
      <c r="Z273" s="66">
        <v>0.12535669326915874</v>
      </c>
      <c r="AA273" s="66">
        <v>8.8881559713050701E-2</v>
      </c>
      <c r="AB273" s="66">
        <v>5.0628094261255321E-2</v>
      </c>
      <c r="AC273" s="66">
        <v>1.8918938509825525E-2</v>
      </c>
    </row>
    <row r="274" spans="1:42" ht="16.899999999999999" customHeight="1" x14ac:dyDescent="0.25">
      <c r="A274" s="290"/>
      <c r="B274" s="293"/>
      <c r="C274" s="293"/>
      <c r="D274" s="4" t="s">
        <v>76</v>
      </c>
      <c r="E274" s="72">
        <v>46166.681278739437</v>
      </c>
      <c r="F274" s="17">
        <v>118284.31874095678</v>
      </c>
      <c r="G274" s="43">
        <v>82017.005849778419</v>
      </c>
      <c r="H274" s="67">
        <v>8.3066550509450388E-2</v>
      </c>
      <c r="I274" s="67">
        <v>0.14344759668194387</v>
      </c>
      <c r="J274" s="67">
        <v>0.10151282148403469</v>
      </c>
      <c r="K274" s="67">
        <v>6.6358092496496351E-2</v>
      </c>
      <c r="L274" s="17">
        <v>26086.39530320821</v>
      </c>
      <c r="M274" s="17">
        <v>10090.624841483277</v>
      </c>
      <c r="N274" s="18">
        <v>541777</v>
      </c>
      <c r="Q274" s="290"/>
      <c r="R274" s="293"/>
      <c r="S274" s="293"/>
      <c r="T274" s="4" t="s">
        <v>100</v>
      </c>
      <c r="U274" s="73">
        <v>1</v>
      </c>
      <c r="V274" s="66">
        <v>1</v>
      </c>
      <c r="W274" s="45">
        <v>1</v>
      </c>
      <c r="X274" s="66">
        <v>1</v>
      </c>
      <c r="Y274" s="66">
        <v>1</v>
      </c>
      <c r="Z274" s="66">
        <v>1</v>
      </c>
      <c r="AA274" s="66">
        <v>1</v>
      </c>
      <c r="AB274" s="66">
        <v>1</v>
      </c>
      <c r="AC274" s="66">
        <v>1</v>
      </c>
    </row>
    <row r="275" spans="1:42" ht="16.899999999999999" customHeight="1" x14ac:dyDescent="0.25">
      <c r="A275" s="290"/>
      <c r="B275" s="293"/>
      <c r="C275" s="293"/>
      <c r="D275" s="4" t="s">
        <v>77</v>
      </c>
      <c r="E275" s="73">
        <v>8.5295241400059438E-2</v>
      </c>
      <c r="F275" s="66">
        <v>0.21960326850346179</v>
      </c>
      <c r="G275" s="45">
        <v>0.15498627664149642</v>
      </c>
      <c r="H275" s="68">
        <v>64878</v>
      </c>
      <c r="I275" s="68">
        <v>112362</v>
      </c>
      <c r="J275" s="68">
        <v>82198</v>
      </c>
      <c r="K275" s="68">
        <v>56252</v>
      </c>
      <c r="L275" s="66">
        <v>4.3719094756698794E-2</v>
      </c>
      <c r="M275" s="66">
        <v>1.5932754620443468E-2</v>
      </c>
      <c r="N275" s="46">
        <v>1</v>
      </c>
      <c r="Q275" s="307"/>
      <c r="R275" s="308"/>
      <c r="S275" s="308"/>
      <c r="T275" s="5" t="s">
        <v>79</v>
      </c>
      <c r="U275" s="76">
        <v>8.2142744961594308E-2</v>
      </c>
      <c r="V275" s="69">
        <v>0.20527652336114394</v>
      </c>
      <c r="W275" s="53">
        <v>0.14808962212863427</v>
      </c>
      <c r="X275" s="69">
        <v>0.10544710791526829</v>
      </c>
      <c r="Y275" s="69">
        <v>0.17525871588006894</v>
      </c>
      <c r="Z275" s="69">
        <v>0.12535669326915874</v>
      </c>
      <c r="AA275" s="69">
        <v>8.8881559713050701E-2</v>
      </c>
      <c r="AB275" s="69">
        <v>5.0628094261255321E-2</v>
      </c>
      <c r="AC275" s="69">
        <v>1.8918938509825525E-2</v>
      </c>
    </row>
    <row r="276" spans="1:42" ht="16.899999999999999" customHeight="1" x14ac:dyDescent="0.25">
      <c r="A276" s="290"/>
      <c r="B276" s="293"/>
      <c r="C276" s="293"/>
      <c r="D276" s="4" t="s">
        <v>100</v>
      </c>
      <c r="E276" s="73">
        <v>0.82163113631918638</v>
      </c>
      <c r="F276" s="66">
        <v>0.8256431253079437</v>
      </c>
      <c r="G276" s="45">
        <v>0.84036910266418463</v>
      </c>
      <c r="H276" s="17">
        <v>64878</v>
      </c>
      <c r="I276" s="17">
        <v>112362</v>
      </c>
      <c r="J276" s="17">
        <v>82198</v>
      </c>
      <c r="K276" s="17">
        <v>56252</v>
      </c>
      <c r="L276" s="66">
        <v>0.74531151667715545</v>
      </c>
      <c r="M276" s="66">
        <v>0.70218823720816725</v>
      </c>
      <c r="N276" s="46">
        <v>0.8208431498806863</v>
      </c>
    </row>
    <row r="277" spans="1:42" ht="16.899999999999999" customHeight="1" x14ac:dyDescent="0.25">
      <c r="A277" s="290"/>
      <c r="B277" s="294"/>
      <c r="C277" s="294"/>
      <c r="D277" s="39" t="s">
        <v>79</v>
      </c>
      <c r="E277" s="74">
        <v>7.0014014620658302E-2</v>
      </c>
      <c r="F277" s="67">
        <v>0.18025983864247569</v>
      </c>
      <c r="G277" s="48">
        <v>0.12721942350668536</v>
      </c>
      <c r="H277" s="66">
        <v>9.8296276656187273E-2</v>
      </c>
      <c r="I277" s="66">
        <v>0.17023900609825385</v>
      </c>
      <c r="J277" s="66">
        <v>0.12453770690504147</v>
      </c>
      <c r="K277" s="66">
        <v>8.522707473201771E-2</v>
      </c>
      <c r="L277" s="67">
        <v>3.5886519450020832E-2</v>
      </c>
      <c r="M277" s="67">
        <v>1.3078292488920874E-2</v>
      </c>
      <c r="N277" s="49">
        <v>0.8208431498806863</v>
      </c>
      <c r="Q277" s="281" t="s">
        <v>61</v>
      </c>
      <c r="R277" s="282"/>
      <c r="S277" s="282"/>
      <c r="T277" s="283"/>
      <c r="U277" s="319" t="s">
        <v>52</v>
      </c>
      <c r="V277" s="303"/>
      <c r="W277" s="302"/>
      <c r="X277" s="303"/>
      <c r="Y277" s="303"/>
      <c r="Z277" s="303"/>
      <c r="AA277" s="303"/>
      <c r="AB277" s="303"/>
      <c r="AC277" s="303"/>
      <c r="AE277" s="281" t="s">
        <v>61</v>
      </c>
      <c r="AF277" s="282"/>
      <c r="AG277" s="282"/>
      <c r="AH277" s="319" t="s">
        <v>159</v>
      </c>
      <c r="AI277" s="303"/>
      <c r="AJ277" s="302"/>
      <c r="AK277" s="303"/>
      <c r="AL277" s="303"/>
      <c r="AM277" s="303"/>
      <c r="AN277" s="303"/>
      <c r="AO277" s="303"/>
      <c r="AP277" s="303"/>
    </row>
    <row r="278" spans="1:42" ht="16.899999999999999" customHeight="1" x14ac:dyDescent="0.25">
      <c r="A278" s="290"/>
      <c r="B278" s="294" t="s">
        <v>17</v>
      </c>
      <c r="C278" s="293"/>
      <c r="D278" s="4" t="s">
        <v>75</v>
      </c>
      <c r="E278" s="75">
        <v>56243</v>
      </c>
      <c r="F278" s="68">
        <v>144101</v>
      </c>
      <c r="G278" s="50">
        <v>99918</v>
      </c>
      <c r="H278" s="66">
        <v>1</v>
      </c>
      <c r="I278" s="66">
        <v>1</v>
      </c>
      <c r="J278" s="66">
        <v>1</v>
      </c>
      <c r="K278" s="66">
        <v>1</v>
      </c>
      <c r="L278" s="68">
        <v>31780</v>
      </c>
      <c r="M278" s="68">
        <v>12293</v>
      </c>
      <c r="N278" s="51">
        <v>660025</v>
      </c>
      <c r="Q278" s="284"/>
      <c r="R278" s="285"/>
      <c r="S278" s="285"/>
      <c r="T278" s="286"/>
      <c r="U278" s="70" t="s">
        <v>91</v>
      </c>
      <c r="V278" s="33" t="s">
        <v>92</v>
      </c>
      <c r="W278" s="32" t="s">
        <v>93</v>
      </c>
      <c r="X278" s="33" t="s">
        <v>94</v>
      </c>
      <c r="Y278" s="33" t="s">
        <v>95</v>
      </c>
      <c r="Z278" s="33" t="s">
        <v>96</v>
      </c>
      <c r="AA278" s="33" t="s">
        <v>97</v>
      </c>
      <c r="AB278" s="33" t="s">
        <v>98</v>
      </c>
      <c r="AC278" s="33" t="s">
        <v>99</v>
      </c>
      <c r="AE278" s="284"/>
      <c r="AF278" s="285"/>
      <c r="AG278" s="285"/>
      <c r="AH278" s="70" t="s">
        <v>91</v>
      </c>
      <c r="AI278" s="33" t="s">
        <v>92</v>
      </c>
      <c r="AJ278" s="32" t="s">
        <v>93</v>
      </c>
      <c r="AK278" s="33" t="s">
        <v>94</v>
      </c>
      <c r="AL278" s="33" t="s">
        <v>95</v>
      </c>
      <c r="AM278" s="33" t="s">
        <v>96</v>
      </c>
      <c r="AN278" s="33" t="s">
        <v>97</v>
      </c>
      <c r="AO278" s="33" t="s">
        <v>98</v>
      </c>
      <c r="AP278" s="33" t="s">
        <v>99</v>
      </c>
    </row>
    <row r="279" spans="1:42" ht="16.899999999999999" customHeight="1" x14ac:dyDescent="0.25">
      <c r="A279" s="290"/>
      <c r="B279" s="293"/>
      <c r="C279" s="293"/>
      <c r="D279" s="4" t="s">
        <v>76</v>
      </c>
      <c r="E279" s="72">
        <v>56243</v>
      </c>
      <c r="F279" s="17">
        <v>144101</v>
      </c>
      <c r="G279" s="43">
        <v>99918</v>
      </c>
      <c r="H279" s="67">
        <v>9.8296276656187273E-2</v>
      </c>
      <c r="I279" s="67">
        <v>0.17023900609825385</v>
      </c>
      <c r="J279" s="67">
        <v>0.12453770690504147</v>
      </c>
      <c r="K279" s="67">
        <v>8.522707473201771E-2</v>
      </c>
      <c r="L279" s="17">
        <v>31780</v>
      </c>
      <c r="M279" s="17">
        <v>12293</v>
      </c>
      <c r="N279" s="18">
        <v>660025</v>
      </c>
      <c r="Q279" s="103" t="s">
        <v>62</v>
      </c>
      <c r="R279" s="105" t="s">
        <v>64</v>
      </c>
      <c r="S279" s="105" t="s">
        <v>65</v>
      </c>
      <c r="T279" s="12" t="s">
        <v>75</v>
      </c>
      <c r="U279" s="71">
        <v>75</v>
      </c>
      <c r="V279" s="65">
        <v>176</v>
      </c>
      <c r="W279" s="40">
        <v>118</v>
      </c>
      <c r="X279" s="65">
        <v>116</v>
      </c>
      <c r="Y279" s="65">
        <v>182</v>
      </c>
      <c r="Z279" s="65">
        <v>124</v>
      </c>
      <c r="AA279" s="65">
        <v>176</v>
      </c>
      <c r="AB279" s="65">
        <v>144</v>
      </c>
      <c r="AC279" s="65">
        <v>87</v>
      </c>
      <c r="AE279" s="320" t="s">
        <v>62</v>
      </c>
      <c r="AF279" s="292" t="s">
        <v>65</v>
      </c>
      <c r="AG279" s="12" t="s">
        <v>157</v>
      </c>
      <c r="AH279" s="132">
        <f>U279/U280</f>
        <v>0.89360103718964234</v>
      </c>
      <c r="AI279" s="132">
        <f t="shared" ref="AI279:AP279" si="7">V279/V280</f>
        <v>0.95446675442349038</v>
      </c>
      <c r="AJ279" s="132">
        <f t="shared" si="7"/>
        <v>0.72896057309648399</v>
      </c>
      <c r="AK279" s="132">
        <f t="shared" si="7"/>
        <v>0.7248252406096749</v>
      </c>
      <c r="AL279" s="132">
        <f t="shared" si="7"/>
        <v>0.77902419177548132</v>
      </c>
      <c r="AM279" s="132">
        <f t="shared" si="7"/>
        <v>0.80499371585767621</v>
      </c>
      <c r="AN279" s="132">
        <f t="shared" si="7"/>
        <v>1.4226894893147644</v>
      </c>
      <c r="AO279" s="132">
        <f t="shared" si="7"/>
        <v>1.9906822750072413</v>
      </c>
      <c r="AP279" s="132">
        <f t="shared" si="7"/>
        <v>3.6173989120566747</v>
      </c>
    </row>
    <row r="280" spans="1:42" ht="16.899999999999999" customHeight="1" x14ac:dyDescent="0.25">
      <c r="A280" s="290"/>
      <c r="B280" s="293"/>
      <c r="C280" s="293"/>
      <c r="D280" s="4" t="s">
        <v>77</v>
      </c>
      <c r="E280" s="73">
        <v>8.5213438884890719E-2</v>
      </c>
      <c r="F280" s="66">
        <v>0.21832657853869172</v>
      </c>
      <c r="G280" s="45">
        <v>0.1513851748039847</v>
      </c>
      <c r="H280" s="68">
        <v>466</v>
      </c>
      <c r="I280" s="68">
        <v>824</v>
      </c>
      <c r="J280" s="68">
        <v>805</v>
      </c>
      <c r="K280" s="68">
        <v>909</v>
      </c>
      <c r="L280" s="66">
        <v>4.8149691299571987E-2</v>
      </c>
      <c r="M280" s="66">
        <v>1.8625052081360553E-2</v>
      </c>
      <c r="N280" s="46">
        <v>1</v>
      </c>
      <c r="Q280" s="131"/>
      <c r="R280" s="106"/>
      <c r="S280" s="129"/>
      <c r="T280" s="4" t="s">
        <v>76</v>
      </c>
      <c r="U280" s="72">
        <v>83.930072681958293</v>
      </c>
      <c r="V280" s="17">
        <v>184.39615542848966</v>
      </c>
      <c r="W280" s="43">
        <v>161.87432401008843</v>
      </c>
      <c r="X280" s="17">
        <v>160.038576888449</v>
      </c>
      <c r="Y280" s="17">
        <v>233.62560742202638</v>
      </c>
      <c r="Z280" s="17">
        <v>154.0384695648026</v>
      </c>
      <c r="AA280" s="17">
        <v>123.70935564075198</v>
      </c>
      <c r="AB280" s="17">
        <v>72.337008174484396</v>
      </c>
      <c r="AC280" s="17">
        <v>24.050430188949242</v>
      </c>
      <c r="AE280" s="321"/>
      <c r="AF280" s="323"/>
      <c r="AG280" s="4" t="s">
        <v>158</v>
      </c>
      <c r="AH280" s="132">
        <f>U280/U280</f>
        <v>1</v>
      </c>
      <c r="AI280" s="132">
        <f t="shared" ref="AI280:AP280" si="8">V280/V280</f>
        <v>1</v>
      </c>
      <c r="AJ280" s="132">
        <f t="shared" si="8"/>
        <v>1</v>
      </c>
      <c r="AK280" s="132">
        <f t="shared" si="8"/>
        <v>1</v>
      </c>
      <c r="AL280" s="132">
        <f t="shared" si="8"/>
        <v>1</v>
      </c>
      <c r="AM280" s="132">
        <f t="shared" si="8"/>
        <v>1</v>
      </c>
      <c r="AN280" s="132">
        <f t="shared" si="8"/>
        <v>1</v>
      </c>
      <c r="AO280" s="132">
        <f t="shared" si="8"/>
        <v>1</v>
      </c>
      <c r="AP280" s="132">
        <f t="shared" si="8"/>
        <v>1</v>
      </c>
    </row>
    <row r="281" spans="1:42" ht="16.899999999999999" customHeight="1" x14ac:dyDescent="0.25">
      <c r="A281" s="290"/>
      <c r="B281" s="293"/>
      <c r="C281" s="293"/>
      <c r="D281" s="4" t="s">
        <v>100</v>
      </c>
      <c r="E281" s="73">
        <v>1</v>
      </c>
      <c r="F281" s="66">
        <v>1</v>
      </c>
      <c r="G281" s="45">
        <v>1</v>
      </c>
      <c r="H281" s="17">
        <v>709.65903626975546</v>
      </c>
      <c r="I281" s="17">
        <v>1179.4911578728636</v>
      </c>
      <c r="J281" s="17">
        <v>843.65054570143832</v>
      </c>
      <c r="K281" s="17">
        <v>598.17289686883112</v>
      </c>
      <c r="L281" s="66">
        <v>1</v>
      </c>
      <c r="M281" s="66">
        <v>1</v>
      </c>
      <c r="N281" s="46">
        <v>1</v>
      </c>
      <c r="Q281" s="3"/>
      <c r="R281" s="106"/>
      <c r="S281" s="105" t="s">
        <v>66</v>
      </c>
      <c r="T281" s="4" t="s">
        <v>75</v>
      </c>
      <c r="U281" s="75">
        <v>1804</v>
      </c>
      <c r="V281" s="68">
        <v>4103</v>
      </c>
      <c r="W281" s="50">
        <v>3354</v>
      </c>
      <c r="X281" s="68">
        <v>3014</v>
      </c>
      <c r="Y281" s="68">
        <v>4414</v>
      </c>
      <c r="Z281" s="68">
        <v>3393</v>
      </c>
      <c r="AA281" s="68">
        <v>3350</v>
      </c>
      <c r="AB281" s="68">
        <v>2458</v>
      </c>
      <c r="AC281" s="68">
        <v>954</v>
      </c>
      <c r="AE281" s="321"/>
      <c r="AF281" s="292" t="s">
        <v>66</v>
      </c>
      <c r="AG281" s="12" t="s">
        <v>157</v>
      </c>
      <c r="AH281" s="132">
        <f>U281/U282</f>
        <v>0.95924274214769645</v>
      </c>
      <c r="AI281" s="132">
        <f t="shared" ref="AI281" si="9">V281/V282</f>
        <v>0.99302285212979247</v>
      </c>
      <c r="AJ281" s="132">
        <f t="shared" ref="AJ281" si="10">W281/W282</f>
        <v>0.92468684321541328</v>
      </c>
      <c r="AK281" s="132">
        <f t="shared" ref="AK281" si="11">X281/X282</f>
        <v>0.84048149322736898</v>
      </c>
      <c r="AL281" s="132">
        <f t="shared" ref="AL281" si="12">Y281/Y282</f>
        <v>0.84318228425845365</v>
      </c>
      <c r="AM281" s="132">
        <f t="shared" ref="AM281" si="13">Z281/Z282</f>
        <v>0.98302429753339005</v>
      </c>
      <c r="AN281" s="132">
        <f t="shared" ref="AN281" si="14">AA281/AA282</f>
        <v>1.20851445715543</v>
      </c>
      <c r="AO281" s="132">
        <f t="shared" ref="AO281" si="15">AB281/AB282</f>
        <v>1.5164598762752235</v>
      </c>
      <c r="AP281" s="132">
        <f t="shared" ref="AP281" si="16">AC281/AC282</f>
        <v>1.7702520811595466</v>
      </c>
    </row>
    <row r="282" spans="1:42" ht="16.899999999999999" customHeight="1" x14ac:dyDescent="0.25">
      <c r="A282" s="291"/>
      <c r="B282" s="294"/>
      <c r="C282" s="294"/>
      <c r="D282" s="39" t="s">
        <v>79</v>
      </c>
      <c r="E282" s="74">
        <v>8.5213438884890719E-2</v>
      </c>
      <c r="F282" s="67">
        <v>0.21832657853869172</v>
      </c>
      <c r="G282" s="48">
        <v>0.1513851748039847</v>
      </c>
      <c r="H282" s="66">
        <v>6.9242199108469543E-2</v>
      </c>
      <c r="I282" s="66">
        <v>0.12243684992570579</v>
      </c>
      <c r="J282" s="66">
        <v>0.11961367013372957</v>
      </c>
      <c r="K282" s="66">
        <v>0.1350668647845468</v>
      </c>
      <c r="L282" s="67">
        <v>4.8149691299571987E-2</v>
      </c>
      <c r="M282" s="67">
        <v>1.8625052081360553E-2</v>
      </c>
      <c r="N282" s="49">
        <v>1</v>
      </c>
      <c r="Q282" s="3"/>
      <c r="R282" s="106"/>
      <c r="S282" s="129"/>
      <c r="T282" s="4" t="s">
        <v>76</v>
      </c>
      <c r="U282" s="72">
        <v>1880.650142800074</v>
      </c>
      <c r="V282" s="17">
        <v>4131.8283775645878</v>
      </c>
      <c r="W282" s="43">
        <v>3627.1739179689598</v>
      </c>
      <c r="X282" s="17">
        <v>3586.0396978243111</v>
      </c>
      <c r="Y282" s="17">
        <v>5234.9297208988955</v>
      </c>
      <c r="Z282" s="17">
        <v>3451.5932195305186</v>
      </c>
      <c r="AA282" s="17">
        <v>2771.998282821658</v>
      </c>
      <c r="AB282" s="17">
        <v>1620.8803400967106</v>
      </c>
      <c r="AC282" s="17">
        <v>538.90630049428501</v>
      </c>
      <c r="AE282" s="321"/>
      <c r="AF282" s="323"/>
      <c r="AG282" s="4" t="s">
        <v>158</v>
      </c>
      <c r="AH282" s="132">
        <f>U282/U282</f>
        <v>1</v>
      </c>
      <c r="AI282" s="132">
        <f t="shared" ref="AI282" si="17">V282/V282</f>
        <v>1</v>
      </c>
      <c r="AJ282" s="132">
        <f t="shared" ref="AJ282" si="18">W282/W282</f>
        <v>1</v>
      </c>
      <c r="AK282" s="132">
        <f t="shared" ref="AK282" si="19">X282/X282</f>
        <v>1</v>
      </c>
      <c r="AL282" s="132">
        <f t="shared" ref="AL282" si="20">Y282/Y282</f>
        <v>1</v>
      </c>
      <c r="AM282" s="132">
        <f t="shared" ref="AM282" si="21">Z282/Z282</f>
        <v>1</v>
      </c>
      <c r="AN282" s="132">
        <f t="shared" ref="AN282" si="22">AA282/AA282</f>
        <v>1</v>
      </c>
      <c r="AO282" s="132">
        <f t="shared" ref="AO282" si="23">AB282/AB282</f>
        <v>1</v>
      </c>
      <c r="AP282" s="132">
        <f t="shared" ref="AP282" si="24">AC282/AC282</f>
        <v>1</v>
      </c>
    </row>
    <row r="283" spans="1:42" ht="16.899999999999999" customHeight="1" x14ac:dyDescent="0.25">
      <c r="A283" s="291" t="s">
        <v>17</v>
      </c>
      <c r="B283" s="294" t="s">
        <v>64</v>
      </c>
      <c r="C283" s="294" t="s">
        <v>65</v>
      </c>
      <c r="D283" s="4" t="s">
        <v>75</v>
      </c>
      <c r="E283" s="75">
        <v>389</v>
      </c>
      <c r="F283" s="68">
        <v>1163</v>
      </c>
      <c r="G283" s="50">
        <v>707</v>
      </c>
      <c r="H283" s="66">
        <v>5.3389548938510365E-3</v>
      </c>
      <c r="I283" s="66">
        <v>5.6800556976335402E-3</v>
      </c>
      <c r="J283" s="66">
        <v>7.7580640498058073E-3</v>
      </c>
      <c r="K283" s="66">
        <v>1.2355411779097743E-2</v>
      </c>
      <c r="L283" s="68">
        <v>865</v>
      </c>
      <c r="M283" s="68">
        <v>602</v>
      </c>
      <c r="N283" s="51">
        <v>6730</v>
      </c>
      <c r="Q283" s="3"/>
      <c r="R283" s="106"/>
      <c r="S283" s="105" t="s">
        <v>67</v>
      </c>
      <c r="T283" s="4" t="s">
        <v>75</v>
      </c>
      <c r="U283" s="75">
        <v>9871</v>
      </c>
      <c r="V283" s="68">
        <v>21536</v>
      </c>
      <c r="W283" s="50">
        <v>19190</v>
      </c>
      <c r="X283" s="68">
        <v>19275</v>
      </c>
      <c r="Y283" s="68">
        <v>28111</v>
      </c>
      <c r="Z283" s="68">
        <v>18048</v>
      </c>
      <c r="AA283" s="68">
        <v>13793</v>
      </c>
      <c r="AB283" s="68">
        <v>7525</v>
      </c>
      <c r="AC283" s="68">
        <v>2326</v>
      </c>
      <c r="AE283" s="321"/>
      <c r="AF283" s="292" t="s">
        <v>67</v>
      </c>
      <c r="AG283" s="12" t="s">
        <v>157</v>
      </c>
      <c r="AH283" s="132">
        <f>U283/U284</f>
        <v>1.0087456866814679</v>
      </c>
      <c r="AI283" s="132">
        <f t="shared" ref="AI283" si="25">V283/V284</f>
        <v>1.0017314722436264</v>
      </c>
      <c r="AJ283" s="132">
        <f t="shared" ref="AJ283" si="26">W283/W284</f>
        <v>1.0167990808244558</v>
      </c>
      <c r="AK283" s="132">
        <f t="shared" ref="AK283" si="27">X283/X284</f>
        <v>1.0330178926619231</v>
      </c>
      <c r="AL283" s="132">
        <f t="shared" ref="AL283" si="28">Y283/Y284</f>
        <v>1.0320339629827746</v>
      </c>
      <c r="AM283" s="132">
        <f t="shared" ref="AM283" si="29">Z283/Z284</f>
        <v>1.0049351228596111</v>
      </c>
      <c r="AN283" s="132">
        <f t="shared" ref="AN283" si="30">AA283/AA284</f>
        <v>0.95630038234416004</v>
      </c>
      <c r="AO283" s="132">
        <f t="shared" ref="AO283" si="31">AB283/AB284</f>
        <v>0.8922449523236744</v>
      </c>
      <c r="AP283" s="132">
        <f t="shared" ref="AP283" si="32">AC283/AC284</f>
        <v>0.82951644343446751</v>
      </c>
    </row>
    <row r="284" spans="1:42" ht="16.899999999999999" customHeight="1" x14ac:dyDescent="0.25">
      <c r="A284" s="290"/>
      <c r="B284" s="293"/>
      <c r="C284" s="293"/>
      <c r="D284" s="4" t="s">
        <v>76</v>
      </c>
      <c r="E284" s="72">
        <v>552.82067359152973</v>
      </c>
      <c r="F284" s="17">
        <v>1381.5110022204985</v>
      </c>
      <c r="G284" s="43">
        <v>996.64315692570869</v>
      </c>
      <c r="H284" s="67">
        <v>5.6297735284665997E-4</v>
      </c>
      <c r="I284" s="67">
        <v>9.9547926769452308E-4</v>
      </c>
      <c r="J284" s="67">
        <v>9.7252525545399413E-4</v>
      </c>
      <c r="K284" s="67">
        <v>1.0981682698232057E-3</v>
      </c>
      <c r="L284" s="17">
        <v>340.72707437824829</v>
      </c>
      <c r="M284" s="17">
        <v>127.32445617112577</v>
      </c>
      <c r="N284" s="18">
        <v>6730</v>
      </c>
      <c r="Q284" s="3"/>
      <c r="R284" s="106"/>
      <c r="S284" s="129"/>
      <c r="T284" s="4" t="s">
        <v>76</v>
      </c>
      <c r="U284" s="72">
        <v>9785.4197845179679</v>
      </c>
      <c r="V284" s="17">
        <v>21498.775467006923</v>
      </c>
      <c r="W284" s="43">
        <v>18872.95175802095</v>
      </c>
      <c r="X284" s="17">
        <v>18658.92172528724</v>
      </c>
      <c r="Y284" s="17">
        <v>27238.444671679077</v>
      </c>
      <c r="Z284" s="17">
        <v>17959.36831090468</v>
      </c>
      <c r="AA284" s="17">
        <v>14423.292361537589</v>
      </c>
      <c r="AB284" s="17">
        <v>8433.7826517288049</v>
      </c>
      <c r="AC284" s="17">
        <v>2804.0432693167654</v>
      </c>
      <c r="AE284" s="322"/>
      <c r="AF284" s="323"/>
      <c r="AG284" s="4" t="s">
        <v>158</v>
      </c>
      <c r="AH284" s="132">
        <f>U284/U284</f>
        <v>1</v>
      </c>
      <c r="AI284" s="132">
        <f t="shared" ref="AI284" si="33">V284/V284</f>
        <v>1</v>
      </c>
      <c r="AJ284" s="132">
        <f t="shared" ref="AJ284" si="34">W284/W284</f>
        <v>1</v>
      </c>
      <c r="AK284" s="132">
        <f t="shared" ref="AK284" si="35">X284/X284</f>
        <v>1</v>
      </c>
      <c r="AL284" s="132">
        <f t="shared" ref="AL284" si="36">Y284/Y284</f>
        <v>1</v>
      </c>
      <c r="AM284" s="132">
        <f t="shared" ref="AM284" si="37">Z284/Z284</f>
        <v>1</v>
      </c>
      <c r="AN284" s="132">
        <f t="shared" ref="AN284" si="38">AA284/AA284</f>
        <v>1</v>
      </c>
      <c r="AO284" s="132">
        <f t="shared" ref="AO284" si="39">AB284/AB284</f>
        <v>1</v>
      </c>
      <c r="AP284" s="132">
        <f t="shared" ref="AP284" si="40">AC284/AC284</f>
        <v>1</v>
      </c>
    </row>
    <row r="285" spans="1:42" ht="16.899999999999999" customHeight="1" x14ac:dyDescent="0.25">
      <c r="A285" s="290"/>
      <c r="B285" s="293"/>
      <c r="C285" s="293"/>
      <c r="D285" s="4" t="s">
        <v>77</v>
      </c>
      <c r="E285" s="73">
        <v>5.780089153046062E-2</v>
      </c>
      <c r="F285" s="66">
        <v>0.17280832095096582</v>
      </c>
      <c r="G285" s="45">
        <v>0.10505200594353641</v>
      </c>
      <c r="H285" s="68">
        <v>12716</v>
      </c>
      <c r="I285" s="68">
        <v>21455</v>
      </c>
      <c r="J285" s="68">
        <v>17909</v>
      </c>
      <c r="K285" s="68">
        <v>15071</v>
      </c>
      <c r="L285" s="66">
        <v>0.12852897473997027</v>
      </c>
      <c r="M285" s="66">
        <v>8.9450222882615157E-2</v>
      </c>
      <c r="N285" s="46">
        <v>1</v>
      </c>
      <c r="Q285" s="104" t="s">
        <v>63</v>
      </c>
      <c r="R285" s="105" t="s">
        <v>64</v>
      </c>
      <c r="S285" s="105" t="s">
        <v>65</v>
      </c>
      <c r="T285" s="4" t="s">
        <v>75</v>
      </c>
      <c r="U285" s="75">
        <v>314</v>
      </c>
      <c r="V285" s="68">
        <v>987</v>
      </c>
      <c r="W285" s="50">
        <v>589</v>
      </c>
      <c r="X285" s="68">
        <v>350</v>
      </c>
      <c r="Y285" s="68">
        <v>642</v>
      </c>
      <c r="Z285" s="68">
        <v>681</v>
      </c>
      <c r="AA285" s="68">
        <v>733</v>
      </c>
      <c r="AB285" s="68">
        <v>721</v>
      </c>
      <c r="AC285" s="68">
        <v>515</v>
      </c>
      <c r="AE285" s="320" t="s">
        <v>63</v>
      </c>
      <c r="AF285" s="292" t="s">
        <v>65</v>
      </c>
      <c r="AG285" s="12" t="s">
        <v>157</v>
      </c>
      <c r="AH285" s="132">
        <f>U285/U286</f>
        <v>0.66609992465166623</v>
      </c>
      <c r="AI285" s="132">
        <f t="shared" ref="AI285" si="41">V285/V286</f>
        <v>0.81720002710800543</v>
      </c>
      <c r="AJ285" s="132">
        <f t="shared" ref="AJ285" si="42">W285/W286</f>
        <v>0.70331483276879969</v>
      </c>
      <c r="AK285" s="132">
        <f t="shared" ref="AK285" si="43">X285/X286</f>
        <v>0.64364856496771505</v>
      </c>
      <c r="AL285" s="132">
        <f t="shared" ref="AL285" si="44">Y285/Y286</f>
        <v>0.68170076527906531</v>
      </c>
      <c r="AM285" s="132">
        <f t="shared" ref="AM285" si="45">Z285/Z286</f>
        <v>0.98847132596974063</v>
      </c>
      <c r="AN285" s="132">
        <f t="shared" ref="AN285" si="46">AA285/AA286</f>
        <v>1.5546914883694793</v>
      </c>
      <c r="AO285" s="132">
        <f t="shared" ref="AO285" si="47">AB285/AB286</f>
        <v>2.7068213055956374</v>
      </c>
      <c r="AP285" s="132">
        <f t="shared" ref="AP285" si="48">AC285/AC286</f>
        <v>4.9983603381616346</v>
      </c>
    </row>
    <row r="286" spans="1:42" ht="16.899999999999999" customHeight="1" x14ac:dyDescent="0.25">
      <c r="A286" s="290"/>
      <c r="B286" s="293"/>
      <c r="C286" s="293"/>
      <c r="D286" s="4" t="s">
        <v>100</v>
      </c>
      <c r="E286" s="73">
        <v>5.7211771800038235E-3</v>
      </c>
      <c r="F286" s="66">
        <v>6.8445584877233458E-3</v>
      </c>
      <c r="G286" s="45">
        <v>5.7676619350628157E-3</v>
      </c>
      <c r="H286" s="17">
        <v>14716.198380654841</v>
      </c>
      <c r="I286" s="17">
        <v>24459.106388222415</v>
      </c>
      <c r="J286" s="17">
        <v>17494.780112643792</v>
      </c>
      <c r="K286" s="17">
        <v>12404.310473553352</v>
      </c>
      <c r="L286" s="66">
        <v>2.0640943040542151E-2</v>
      </c>
      <c r="M286" s="66">
        <v>3.84418901660281E-2</v>
      </c>
      <c r="N286" s="46">
        <v>8.1305527567768696E-3</v>
      </c>
      <c r="Q286" s="3"/>
      <c r="R286" s="106"/>
      <c r="S286" s="129"/>
      <c r="T286" s="4" t="s">
        <v>76</v>
      </c>
      <c r="U286" s="72">
        <v>471.40074391121544</v>
      </c>
      <c r="V286" s="17">
        <v>1207.7826324760424</v>
      </c>
      <c r="W286" s="43">
        <v>837.46278701564324</v>
      </c>
      <c r="X286" s="17">
        <v>543.77500246202794</v>
      </c>
      <c r="Y286" s="17">
        <v>941.76218173554025</v>
      </c>
      <c r="Z286" s="17">
        <v>688.94259459868942</v>
      </c>
      <c r="AA286" s="17">
        <v>471.47617741752202</v>
      </c>
      <c r="AB286" s="17">
        <v>266.36409226923223</v>
      </c>
      <c r="AC286" s="17">
        <v>103.03378811408658</v>
      </c>
      <c r="AE286" s="321"/>
      <c r="AF286" s="323"/>
      <c r="AG286" s="4" t="s">
        <v>158</v>
      </c>
      <c r="AH286" s="132">
        <f>U286/U286</f>
        <v>1</v>
      </c>
      <c r="AI286" s="132">
        <f t="shared" ref="AI286" si="49">V286/V286</f>
        <v>1</v>
      </c>
      <c r="AJ286" s="132">
        <f t="shared" ref="AJ286" si="50">W286/W286</f>
        <v>1</v>
      </c>
      <c r="AK286" s="132">
        <f t="shared" ref="AK286" si="51">X286/X286</f>
        <v>1</v>
      </c>
      <c r="AL286" s="132">
        <f t="shared" ref="AL286" si="52">Y286/Y286</f>
        <v>1</v>
      </c>
      <c r="AM286" s="132">
        <f t="shared" ref="AM286" si="53">Z286/Z286</f>
        <v>1</v>
      </c>
      <c r="AN286" s="132">
        <f t="shared" ref="AN286" si="54">AA286/AA286</f>
        <v>1</v>
      </c>
      <c r="AO286" s="132">
        <f t="shared" ref="AO286" si="55">AB286/AB286</f>
        <v>1</v>
      </c>
      <c r="AP286" s="132">
        <f t="shared" ref="AP286" si="56">AC286/AC286</f>
        <v>1</v>
      </c>
    </row>
    <row r="287" spans="1:42" ht="16.899999999999999" customHeight="1" x14ac:dyDescent="0.25">
      <c r="A287" s="290"/>
      <c r="B287" s="293"/>
      <c r="C287" s="294"/>
      <c r="D287" s="39" t="s">
        <v>79</v>
      </c>
      <c r="E287" s="74">
        <v>4.6995319797714748E-4</v>
      </c>
      <c r="F287" s="67">
        <v>1.4050271703018574E-3</v>
      </c>
      <c r="G287" s="48">
        <v>8.5413087652916016E-4</v>
      </c>
      <c r="H287" s="66">
        <v>9.111493264545717E-2</v>
      </c>
      <c r="I287" s="66">
        <v>0.15373316136428777</v>
      </c>
      <c r="J287" s="66">
        <v>0.12832473488105475</v>
      </c>
      <c r="K287" s="66">
        <v>0.10798939524218974</v>
      </c>
      <c r="L287" s="67">
        <v>1.0450116098977701E-3</v>
      </c>
      <c r="M287" s="67">
        <v>7.2727975625255228E-4</v>
      </c>
      <c r="N287" s="49">
        <v>8.1305527567768696E-3</v>
      </c>
      <c r="Q287" s="3"/>
      <c r="R287" s="106"/>
      <c r="S287" s="105" t="s">
        <v>66</v>
      </c>
      <c r="T287" s="4" t="s">
        <v>75</v>
      </c>
      <c r="U287" s="75">
        <v>9718</v>
      </c>
      <c r="V287" s="68">
        <v>24138</v>
      </c>
      <c r="W287" s="50">
        <v>15361</v>
      </c>
      <c r="X287" s="68">
        <v>9702</v>
      </c>
      <c r="Y287" s="68">
        <v>17041</v>
      </c>
      <c r="Z287" s="68">
        <v>14516</v>
      </c>
      <c r="AA287" s="68">
        <v>11721</v>
      </c>
      <c r="AB287" s="68">
        <v>7373</v>
      </c>
      <c r="AC287" s="68">
        <v>3146</v>
      </c>
      <c r="AE287" s="321"/>
      <c r="AF287" s="292" t="s">
        <v>66</v>
      </c>
      <c r="AG287" s="12" t="s">
        <v>157</v>
      </c>
      <c r="AH287" s="132">
        <f>U287/U288</f>
        <v>1.0117733460001772</v>
      </c>
      <c r="AI287" s="132">
        <f t="shared" ref="AI287" si="57">V287/V288</f>
        <v>0.98086470127278247</v>
      </c>
      <c r="AJ287" s="132">
        <f t="shared" ref="AJ287" si="58">W287/W288</f>
        <v>0.90022397316436464</v>
      </c>
      <c r="AK287" s="132">
        <f t="shared" ref="AK287" si="59">X287/X288</f>
        <v>0.87566629616067626</v>
      </c>
      <c r="AL287" s="132">
        <f t="shared" ref="AL287" si="60">Y287/Y288</f>
        <v>0.88807661230733137</v>
      </c>
      <c r="AM287" s="132">
        <f t="shared" ref="AM287" si="61">Z287/Z288</f>
        <v>1.0340952096118512</v>
      </c>
      <c r="AN287" s="132">
        <f t="shared" ref="AN287" si="62">AA287/AA288</f>
        <v>1.2201171039995917</v>
      </c>
      <c r="AO287" s="132">
        <f t="shared" ref="AO287" si="63">AB287/AB288</f>
        <v>1.3585172534742664</v>
      </c>
      <c r="AP287" s="132">
        <f t="shared" ref="AP287" si="64">AC287/AC288</f>
        <v>1.4985652378186705</v>
      </c>
    </row>
    <row r="288" spans="1:42" ht="16.899999999999999" customHeight="1" x14ac:dyDescent="0.25">
      <c r="A288" s="290"/>
      <c r="B288" s="293"/>
      <c r="C288" s="294" t="s">
        <v>66</v>
      </c>
      <c r="D288" s="4" t="s">
        <v>75</v>
      </c>
      <c r="E288" s="75">
        <v>11522</v>
      </c>
      <c r="F288" s="68">
        <v>28241</v>
      </c>
      <c r="G288" s="50">
        <v>18715</v>
      </c>
      <c r="H288" s="66">
        <v>0.14568701809057893</v>
      </c>
      <c r="I288" s="66">
        <v>0.14789513955428107</v>
      </c>
      <c r="J288" s="66">
        <v>0.17259524107822635</v>
      </c>
      <c r="K288" s="66">
        <v>0.20484973698875916</v>
      </c>
      <c r="L288" s="68">
        <v>9831</v>
      </c>
      <c r="M288" s="68">
        <v>4100</v>
      </c>
      <c r="N288" s="51">
        <v>139560</v>
      </c>
      <c r="Q288" s="3"/>
      <c r="R288" s="106"/>
      <c r="S288" s="129"/>
      <c r="T288" s="4" t="s">
        <v>76</v>
      </c>
      <c r="U288" s="72">
        <v>9604.9179773493433</v>
      </c>
      <c r="V288" s="17">
        <v>24608.898626567177</v>
      </c>
      <c r="W288" s="43">
        <v>17063.531363205941</v>
      </c>
      <c r="X288" s="17">
        <v>11079.563119578805</v>
      </c>
      <c r="Y288" s="17">
        <v>19188.659811370781</v>
      </c>
      <c r="Z288" s="17">
        <v>14037.392171508654</v>
      </c>
      <c r="AA288" s="17">
        <v>9606.4549554941095</v>
      </c>
      <c r="AB288" s="17">
        <v>5427.2406045225562</v>
      </c>
      <c r="AC288" s="17">
        <v>2099.3413704026361</v>
      </c>
      <c r="AE288" s="321"/>
      <c r="AF288" s="323"/>
      <c r="AG288" s="4" t="s">
        <v>158</v>
      </c>
      <c r="AH288" s="132">
        <f>U288/U288</f>
        <v>1</v>
      </c>
      <c r="AI288" s="132">
        <f t="shared" ref="AI288" si="65">V288/V288</f>
        <v>1</v>
      </c>
      <c r="AJ288" s="132">
        <f t="shared" ref="AJ288" si="66">W288/W288</f>
        <v>1</v>
      </c>
      <c r="AK288" s="132">
        <f t="shared" ref="AK288" si="67">X288/X288</f>
        <v>1</v>
      </c>
      <c r="AL288" s="132">
        <f t="shared" ref="AL288" si="68">Y288/Y288</f>
        <v>1</v>
      </c>
      <c r="AM288" s="132">
        <f t="shared" ref="AM288" si="69">Z288/Z288</f>
        <v>1</v>
      </c>
      <c r="AN288" s="132">
        <f t="shared" ref="AN288" si="70">AA288/AA288</f>
        <v>1</v>
      </c>
      <c r="AO288" s="132">
        <f t="shared" ref="AO288" si="71">AB288/AB288</f>
        <v>1</v>
      </c>
      <c r="AP288" s="132">
        <f t="shared" ref="AP288" si="72">AC288/AC288</f>
        <v>1</v>
      </c>
    </row>
    <row r="289" spans="1:42" ht="16.899999999999999" customHeight="1" x14ac:dyDescent="0.25">
      <c r="A289" s="290"/>
      <c r="B289" s="293"/>
      <c r="C289" s="293"/>
      <c r="D289" s="4" t="s">
        <v>76</v>
      </c>
      <c r="E289" s="72">
        <v>11463.841486840101</v>
      </c>
      <c r="F289" s="17">
        <v>28648.391600281244</v>
      </c>
      <c r="G289" s="43">
        <v>20667.387664272199</v>
      </c>
      <c r="H289" s="67">
        <v>1.5362274718450919E-2</v>
      </c>
      <c r="I289" s="67">
        <v>2.5919912243186887E-2</v>
      </c>
      <c r="J289" s="67">
        <v>2.1635968695559726E-2</v>
      </c>
      <c r="K289" s="67">
        <v>1.8207364130369125E-2</v>
      </c>
      <c r="L289" s="17">
        <v>7065.6568351007918</v>
      </c>
      <c r="M289" s="17">
        <v>2640.32705843125</v>
      </c>
      <c r="N289" s="18">
        <v>139560</v>
      </c>
      <c r="Q289" s="3"/>
      <c r="R289" s="106"/>
      <c r="S289" s="105" t="s">
        <v>67</v>
      </c>
      <c r="T289" s="4" t="s">
        <v>75</v>
      </c>
      <c r="U289" s="75">
        <v>46211</v>
      </c>
      <c r="V289" s="68">
        <v>118976</v>
      </c>
      <c r="W289" s="50">
        <v>83968</v>
      </c>
      <c r="X289" s="68">
        <v>54826</v>
      </c>
      <c r="Y289" s="68">
        <v>94679</v>
      </c>
      <c r="Z289" s="68">
        <v>67001</v>
      </c>
      <c r="AA289" s="68">
        <v>43798</v>
      </c>
      <c r="AB289" s="68">
        <v>23686</v>
      </c>
      <c r="AC289" s="68">
        <v>8632</v>
      </c>
      <c r="AE289" s="321"/>
      <c r="AF289" s="292" t="s">
        <v>67</v>
      </c>
      <c r="AG289" s="12" t="s">
        <v>157</v>
      </c>
      <c r="AH289" s="132">
        <f>U289/U290</f>
        <v>1.000959971997835</v>
      </c>
      <c r="AI289" s="132">
        <f t="shared" ref="AI289" si="73">V289/V290</f>
        <v>1.0058476158666307</v>
      </c>
      <c r="AJ289" s="132">
        <f t="shared" ref="AJ289" si="74">W289/W290</f>
        <v>1.0237876782992421</v>
      </c>
      <c r="AK289" s="132">
        <f t="shared" ref="AK289" si="75">X289/X290</f>
        <v>1.0295061139556529</v>
      </c>
      <c r="AL289" s="132">
        <f t="shared" ref="AL289" si="76">Y289/Y290</f>
        <v>1.0265356187760704</v>
      </c>
      <c r="AM289" s="132">
        <f t="shared" ref="AM289" si="77">Z289/Z290</f>
        <v>0.99302425348090828</v>
      </c>
      <c r="AN289" s="132">
        <f t="shared" ref="AN289" si="78">AA289/AA290</f>
        <v>0.94854105506863906</v>
      </c>
      <c r="AO289" s="132">
        <f t="shared" ref="AO289" si="79">AB289/AB290</f>
        <v>0.90798286711107989</v>
      </c>
      <c r="AP289" s="132">
        <f>AC289/AC290</f>
        <v>0.855447520406589</v>
      </c>
    </row>
    <row r="290" spans="1:42" ht="16.899999999999999" customHeight="1" x14ac:dyDescent="0.25">
      <c r="A290" s="290"/>
      <c r="B290" s="293"/>
      <c r="C290" s="293"/>
      <c r="D290" s="4" t="s">
        <v>77</v>
      </c>
      <c r="E290" s="73">
        <v>8.2559472628260244E-2</v>
      </c>
      <c r="F290" s="66">
        <v>0.20235740899971341</v>
      </c>
      <c r="G290" s="45">
        <v>0.13410002866150761</v>
      </c>
      <c r="H290" s="68">
        <v>74101</v>
      </c>
      <c r="I290" s="68">
        <v>122790</v>
      </c>
      <c r="J290" s="68">
        <v>85049</v>
      </c>
      <c r="K290" s="68">
        <v>57591</v>
      </c>
      <c r="L290" s="66">
        <v>7.0442820292347372E-2</v>
      </c>
      <c r="M290" s="66">
        <v>2.9378045285182001E-2</v>
      </c>
      <c r="N290" s="46">
        <v>1</v>
      </c>
      <c r="Q290" s="3"/>
      <c r="R290" s="106"/>
      <c r="S290" s="129"/>
      <c r="T290" s="4" t="s">
        <v>76</v>
      </c>
      <c r="U290" s="72">
        <v>46166.681278739437</v>
      </c>
      <c r="V290" s="17">
        <v>118284.31874095678</v>
      </c>
      <c r="W290" s="43">
        <v>82017.005849778419</v>
      </c>
      <c r="X290" s="17">
        <v>53254.661877959166</v>
      </c>
      <c r="Y290" s="17">
        <v>92231.578006893673</v>
      </c>
      <c r="Z290" s="17">
        <v>67471.665233892651</v>
      </c>
      <c r="AA290" s="17">
        <v>46174.068867088368</v>
      </c>
      <c r="AB290" s="17">
        <v>26086.39530320821</v>
      </c>
      <c r="AC290" s="17">
        <v>10090.624841483277</v>
      </c>
      <c r="AE290" s="322"/>
      <c r="AF290" s="323"/>
      <c r="AG290" s="4" t="s">
        <v>158</v>
      </c>
      <c r="AH290" s="132">
        <f>U290/U290</f>
        <v>1</v>
      </c>
      <c r="AI290" s="132">
        <f t="shared" ref="AI290" si="80">V290/V290</f>
        <v>1</v>
      </c>
      <c r="AJ290" s="132">
        <f t="shared" ref="AJ290" si="81">W290/W290</f>
        <v>1</v>
      </c>
      <c r="AK290" s="132">
        <f t="shared" ref="AK290" si="82">X290/X290</f>
        <v>1</v>
      </c>
      <c r="AL290" s="132">
        <f t="shared" ref="AL290" si="83">Y290/Y290</f>
        <v>1</v>
      </c>
      <c r="AM290" s="132">
        <f t="shared" ref="AM290" si="84">Z290/Z290</f>
        <v>1</v>
      </c>
      <c r="AN290" s="132">
        <f t="shared" ref="AN290" si="85">AA290/AA290</f>
        <v>1</v>
      </c>
      <c r="AO290" s="132">
        <f t="shared" ref="AO290" si="86">AB290/AB290</f>
        <v>1</v>
      </c>
      <c r="AP290" s="132">
        <f t="shared" ref="AP290" si="87">AC290/AC290</f>
        <v>1</v>
      </c>
    </row>
    <row r="291" spans="1:42" ht="16.899999999999999" customHeight="1" x14ac:dyDescent="0.25">
      <c r="A291" s="290"/>
      <c r="B291" s="293"/>
      <c r="C291" s="293"/>
      <c r="D291" s="4" t="s">
        <v>100</v>
      </c>
      <c r="E291" s="73">
        <v>0.1694586207403703</v>
      </c>
      <c r="F291" s="66">
        <v>0.16620565455872313</v>
      </c>
      <c r="G291" s="45">
        <v>0.15267580355686083</v>
      </c>
      <c r="H291" s="17">
        <v>71857.142583075401</v>
      </c>
      <c r="I291" s="17">
        <v>119430.40245390472</v>
      </c>
      <c r="J291" s="17">
        <v>85424.569341654773</v>
      </c>
      <c r="K291" s="17">
        <v>60568.516629577818</v>
      </c>
      <c r="L291" s="66">
        <v>0.23459087980528312</v>
      </c>
      <c r="M291" s="66">
        <v>0.26181353767560667</v>
      </c>
      <c r="N291" s="46">
        <v>0.16860326043622287</v>
      </c>
    </row>
    <row r="292" spans="1:42" ht="16.899999999999999" customHeight="1" x14ac:dyDescent="0.25">
      <c r="A292" s="290"/>
      <c r="B292" s="293"/>
      <c r="C292" s="294"/>
      <c r="D292" s="39" t="s">
        <v>79</v>
      </c>
      <c r="E292" s="74">
        <v>1.3919796265019777E-2</v>
      </c>
      <c r="F292" s="67">
        <v>3.4118118930777951E-2</v>
      </c>
      <c r="G292" s="48">
        <v>2.2609702056921123E-2</v>
      </c>
      <c r="H292" s="66">
        <v>0.10873986722469081</v>
      </c>
      <c r="I292" s="66">
        <v>0.18018877338389205</v>
      </c>
      <c r="J292" s="66">
        <v>0.12480556224062736</v>
      </c>
      <c r="K292" s="66">
        <v>8.451218867946679E-2</v>
      </c>
      <c r="L292" s="67">
        <v>1.1876889175612691E-2</v>
      </c>
      <c r="M292" s="67">
        <v>4.9532342203246907E-3</v>
      </c>
      <c r="N292" s="49">
        <v>0.16860326043622287</v>
      </c>
      <c r="AE292" s="326" t="s">
        <v>64</v>
      </c>
      <c r="AF292" s="326"/>
      <c r="AG292" s="329" t="s">
        <v>159</v>
      </c>
      <c r="AH292" s="329"/>
      <c r="AI292" s="329"/>
      <c r="AJ292" s="329"/>
      <c r="AK292" s="329"/>
      <c r="AL292" s="329"/>
      <c r="AM292" s="329"/>
      <c r="AN292" s="329"/>
      <c r="AO292" s="329"/>
    </row>
    <row r="293" spans="1:42" ht="16.899999999999999" customHeight="1" x14ac:dyDescent="0.25">
      <c r="A293" s="290"/>
      <c r="B293" s="293"/>
      <c r="C293" s="294" t="s">
        <v>67</v>
      </c>
      <c r="D293" s="4" t="s">
        <v>75</v>
      </c>
      <c r="E293" s="75">
        <v>56082</v>
      </c>
      <c r="F293" s="68">
        <v>140512</v>
      </c>
      <c r="G293" s="50">
        <v>103158</v>
      </c>
      <c r="H293" s="66">
        <v>0.84897402701557001</v>
      </c>
      <c r="I293" s="66">
        <v>0.84642480474808535</v>
      </c>
      <c r="J293" s="66">
        <v>0.81964669487196784</v>
      </c>
      <c r="K293" s="66">
        <v>0.7827948512321431</v>
      </c>
      <c r="L293" s="68">
        <v>31211</v>
      </c>
      <c r="M293" s="68">
        <v>10958</v>
      </c>
      <c r="N293" s="51">
        <v>681452</v>
      </c>
      <c r="AE293" s="326"/>
      <c r="AF293" s="326"/>
      <c r="AG293" t="s">
        <v>91</v>
      </c>
      <c r="AH293" t="s">
        <v>92</v>
      </c>
      <c r="AI293" t="s">
        <v>93</v>
      </c>
      <c r="AJ293" t="s">
        <v>94</v>
      </c>
      <c r="AK293" t="s">
        <v>95</v>
      </c>
      <c r="AL293" t="s">
        <v>96</v>
      </c>
      <c r="AM293" t="s">
        <v>97</v>
      </c>
      <c r="AN293" t="s">
        <v>98</v>
      </c>
      <c r="AO293" t="s">
        <v>99</v>
      </c>
    </row>
    <row r="294" spans="1:42" ht="16.899999999999999" customHeight="1" x14ac:dyDescent="0.25">
      <c r="A294" s="290"/>
      <c r="B294" s="293"/>
      <c r="C294" s="293"/>
      <c r="D294" s="4" t="s">
        <v>76</v>
      </c>
      <c r="E294" s="72">
        <v>55976.337839568369</v>
      </c>
      <c r="F294" s="17">
        <v>139886.09739749826</v>
      </c>
      <c r="G294" s="43">
        <v>100915.96917880209</v>
      </c>
      <c r="H294" s="67">
        <v>8.952185584397071E-2</v>
      </c>
      <c r="I294" s="67">
        <v>0.14834332436918751</v>
      </c>
      <c r="J294" s="67">
        <v>0.10274819931814502</v>
      </c>
      <c r="K294" s="67">
        <v>6.9576027312858349E-2</v>
      </c>
      <c r="L294" s="17">
        <v>34500.616090520962</v>
      </c>
      <c r="M294" s="17">
        <v>12892.348485397624</v>
      </c>
      <c r="N294" s="18">
        <v>681452</v>
      </c>
      <c r="AE294" s="328" t="s">
        <v>65</v>
      </c>
      <c r="AF294" t="s">
        <v>62</v>
      </c>
      <c r="AG294" s="132">
        <v>0.89360103718964234</v>
      </c>
      <c r="AH294" s="132">
        <v>0.95446675442349038</v>
      </c>
      <c r="AI294" s="132">
        <v>0.72896057309648399</v>
      </c>
      <c r="AJ294" s="132">
        <v>0.7248252406096749</v>
      </c>
      <c r="AK294" s="132">
        <v>0.77902419177548132</v>
      </c>
      <c r="AL294" s="132">
        <v>0.80499371585767621</v>
      </c>
      <c r="AM294" s="132">
        <v>1.4226894893147644</v>
      </c>
      <c r="AN294" s="132">
        <v>1.9906822750072413</v>
      </c>
      <c r="AO294" s="132">
        <v>3.6173989120566747</v>
      </c>
    </row>
    <row r="295" spans="1:42" ht="16.899999999999999" customHeight="1" x14ac:dyDescent="0.25">
      <c r="A295" s="290"/>
      <c r="B295" s="293"/>
      <c r="C295" s="293"/>
      <c r="D295" s="4" t="s">
        <v>77</v>
      </c>
      <c r="E295" s="73">
        <v>8.2297799404800337E-2</v>
      </c>
      <c r="F295" s="66">
        <v>0.20619500713183025</v>
      </c>
      <c r="G295" s="45">
        <v>0.15137970099141246</v>
      </c>
      <c r="H295" s="68">
        <v>87283</v>
      </c>
      <c r="I295" s="68">
        <v>145069</v>
      </c>
      <c r="J295" s="68">
        <v>103763</v>
      </c>
      <c r="K295" s="68">
        <v>73571</v>
      </c>
      <c r="L295" s="66">
        <v>4.5800731379466199E-2</v>
      </c>
      <c r="M295" s="66">
        <v>1.6080369563813739E-2</v>
      </c>
      <c r="N295" s="46">
        <v>1</v>
      </c>
      <c r="AE295" s="328"/>
      <c r="AF295" t="s">
        <v>63</v>
      </c>
      <c r="AG295" s="132">
        <v>0.66609992465166623</v>
      </c>
      <c r="AH295" s="132">
        <v>0.81720002710800543</v>
      </c>
      <c r="AI295" s="132">
        <v>0.70331483276879969</v>
      </c>
      <c r="AJ295" s="132">
        <v>0.64364856496771505</v>
      </c>
      <c r="AK295" s="132">
        <v>0.68170076527906531</v>
      </c>
      <c r="AL295" s="132">
        <v>0.98847132596974063</v>
      </c>
      <c r="AM295" s="132">
        <v>1.5546914883694793</v>
      </c>
      <c r="AN295" s="132">
        <v>2.7068213055956374</v>
      </c>
      <c r="AO295" s="132">
        <v>4.9983603381616346</v>
      </c>
    </row>
    <row r="296" spans="1:42" ht="16.899999999999999" customHeight="1" x14ac:dyDescent="0.25">
      <c r="A296" s="290"/>
      <c r="B296" s="293"/>
      <c r="C296" s="293"/>
      <c r="D296" s="4" t="s">
        <v>100</v>
      </c>
      <c r="E296" s="73">
        <v>0.82482020207962581</v>
      </c>
      <c r="F296" s="66">
        <v>0.82694978695355348</v>
      </c>
      <c r="G296" s="45">
        <v>0.84155653450807633</v>
      </c>
      <c r="H296" s="17">
        <v>87283</v>
      </c>
      <c r="I296" s="17">
        <v>145069</v>
      </c>
      <c r="J296" s="17">
        <v>103763</v>
      </c>
      <c r="K296" s="17">
        <v>73571</v>
      </c>
      <c r="L296" s="66">
        <v>0.74476817715417487</v>
      </c>
      <c r="M296" s="66">
        <v>0.69974457215836527</v>
      </c>
      <c r="N296" s="46">
        <v>0.82326618680700026</v>
      </c>
      <c r="AE296" s="328" t="s">
        <v>66</v>
      </c>
      <c r="AF296" t="s">
        <v>62</v>
      </c>
      <c r="AG296" s="132">
        <v>0.95924274214769645</v>
      </c>
      <c r="AH296" s="132">
        <v>0.99302285212979247</v>
      </c>
      <c r="AI296" s="132">
        <v>0.92468684321541328</v>
      </c>
      <c r="AJ296" s="132">
        <v>0.84048149322736898</v>
      </c>
      <c r="AK296" s="132">
        <v>0.84318228425845365</v>
      </c>
      <c r="AL296" s="132">
        <v>0.98302429753339005</v>
      </c>
      <c r="AM296" s="132">
        <v>1.20851445715543</v>
      </c>
      <c r="AN296" s="132">
        <v>1.5164598762752235</v>
      </c>
      <c r="AO296" s="132">
        <v>1.7702520811595466</v>
      </c>
    </row>
    <row r="297" spans="1:42" ht="16.899999999999999" customHeight="1" x14ac:dyDescent="0.25">
      <c r="A297" s="290"/>
      <c r="B297" s="294"/>
      <c r="C297" s="294"/>
      <c r="D297" s="39" t="s">
        <v>79</v>
      </c>
      <c r="E297" s="74">
        <v>6.7752995498597396E-2</v>
      </c>
      <c r="F297" s="67">
        <v>0.16975337726006412</v>
      </c>
      <c r="G297" s="48">
        <v>0.12462578919518402</v>
      </c>
      <c r="H297" s="66">
        <v>0.10544710791526829</v>
      </c>
      <c r="I297" s="66">
        <v>0.17525871588006894</v>
      </c>
      <c r="J297" s="66">
        <v>0.12535669326915874</v>
      </c>
      <c r="K297" s="66">
        <v>8.8881559713050701E-2</v>
      </c>
      <c r="L297" s="67">
        <v>3.7706193475744859E-2</v>
      </c>
      <c r="M297" s="67">
        <v>1.3238424533248283E-2</v>
      </c>
      <c r="N297" s="49">
        <v>0.82326618680700026</v>
      </c>
      <c r="AE297" s="328"/>
      <c r="AF297" t="s">
        <v>63</v>
      </c>
      <c r="AG297" s="132">
        <v>1.0117733460001772</v>
      </c>
      <c r="AH297" s="132">
        <v>0.98086470127278247</v>
      </c>
      <c r="AI297" s="132">
        <v>0.90022397316436464</v>
      </c>
      <c r="AJ297" s="132">
        <v>0.87566629616067626</v>
      </c>
      <c r="AK297" s="132">
        <v>0.88807661230733137</v>
      </c>
      <c r="AL297" s="132">
        <v>1.0340952096118512</v>
      </c>
      <c r="AM297" s="132">
        <v>1.2201171039995917</v>
      </c>
      <c r="AN297" s="132">
        <v>1.3585172534742664</v>
      </c>
      <c r="AO297" s="132">
        <v>1.4985652378186705</v>
      </c>
    </row>
    <row r="298" spans="1:42" ht="16.899999999999999" customHeight="1" x14ac:dyDescent="0.25">
      <c r="A298" s="290"/>
      <c r="B298" s="294" t="s">
        <v>17</v>
      </c>
      <c r="C298" s="293"/>
      <c r="D298" s="4" t="s">
        <v>75</v>
      </c>
      <c r="E298" s="75">
        <v>67993</v>
      </c>
      <c r="F298" s="68">
        <v>169916</v>
      </c>
      <c r="G298" s="50">
        <v>122580</v>
      </c>
      <c r="H298" s="66">
        <v>1</v>
      </c>
      <c r="I298" s="66">
        <v>1</v>
      </c>
      <c r="J298" s="66">
        <v>1</v>
      </c>
      <c r="K298" s="66">
        <v>1</v>
      </c>
      <c r="L298" s="68">
        <v>41907</v>
      </c>
      <c r="M298" s="68">
        <v>15660</v>
      </c>
      <c r="N298" s="51">
        <v>827742</v>
      </c>
      <c r="AE298" s="328" t="s">
        <v>67</v>
      </c>
      <c r="AF298" t="s">
        <v>62</v>
      </c>
      <c r="AG298" s="132">
        <v>1.0087456866814679</v>
      </c>
      <c r="AH298" s="132">
        <v>1.0017314722436264</v>
      </c>
      <c r="AI298" s="132">
        <v>1.0167990808244558</v>
      </c>
      <c r="AJ298" s="132">
        <v>1.0330178926619231</v>
      </c>
      <c r="AK298" s="132">
        <v>1.0320339629827746</v>
      </c>
      <c r="AL298" s="132">
        <v>1.0049351228596111</v>
      </c>
      <c r="AM298" s="132">
        <v>0.95630038234416004</v>
      </c>
      <c r="AN298" s="132">
        <v>0.8922449523236744</v>
      </c>
      <c r="AO298" s="132">
        <v>0.82951644343446751</v>
      </c>
    </row>
    <row r="299" spans="1:42" ht="16.899999999999999" customHeight="1" x14ac:dyDescent="0.25">
      <c r="A299" s="290"/>
      <c r="B299" s="293"/>
      <c r="C299" s="293"/>
      <c r="D299" s="4" t="s">
        <v>76</v>
      </c>
      <c r="E299" s="72">
        <v>67993</v>
      </c>
      <c r="F299" s="17">
        <v>169916</v>
      </c>
      <c r="G299" s="43">
        <v>122580</v>
      </c>
      <c r="H299" s="69">
        <v>0.10544710791526829</v>
      </c>
      <c r="I299" s="69">
        <v>0.17525871588006894</v>
      </c>
      <c r="J299" s="69">
        <v>0.12535669326915874</v>
      </c>
      <c r="K299" s="69">
        <v>8.8881559713050701E-2</v>
      </c>
      <c r="L299" s="17">
        <v>41907</v>
      </c>
      <c r="M299" s="17">
        <v>15660</v>
      </c>
      <c r="N299" s="18">
        <v>827742</v>
      </c>
      <c r="AE299" s="328"/>
      <c r="AF299" t="s">
        <v>63</v>
      </c>
      <c r="AG299" s="132">
        <v>1.000959971997835</v>
      </c>
      <c r="AH299" s="132">
        <v>1.0058476158666307</v>
      </c>
      <c r="AI299" s="132">
        <v>1.0237876782992421</v>
      </c>
      <c r="AJ299" s="132">
        <v>1.0295061139556529</v>
      </c>
      <c r="AK299" s="132">
        <v>1.0265356187760704</v>
      </c>
      <c r="AL299" s="132">
        <v>0.99302425348090828</v>
      </c>
      <c r="AM299" s="132">
        <v>0.94854105506863906</v>
      </c>
      <c r="AN299" s="132">
        <v>0.90798286711107989</v>
      </c>
      <c r="AO299" s="132">
        <v>0.855447520406589</v>
      </c>
    </row>
    <row r="300" spans="1:42" ht="16.899999999999999" customHeight="1" x14ac:dyDescent="0.25">
      <c r="A300" s="290"/>
      <c r="B300" s="293"/>
      <c r="C300" s="293"/>
      <c r="D300" s="4" t="s">
        <v>77</v>
      </c>
      <c r="E300" s="73">
        <v>8.2142744961594308E-2</v>
      </c>
      <c r="F300" s="66">
        <v>0.20527652336114394</v>
      </c>
      <c r="G300" s="45">
        <v>0.14808962212863427</v>
      </c>
      <c r="L300" s="66">
        <v>5.0628094261255321E-2</v>
      </c>
      <c r="M300" s="66">
        <v>1.8918938509825525E-2</v>
      </c>
      <c r="N300" s="46">
        <v>1</v>
      </c>
    </row>
    <row r="301" spans="1:42" ht="16.899999999999999" customHeight="1" x14ac:dyDescent="0.25">
      <c r="A301" s="290"/>
      <c r="B301" s="293"/>
      <c r="C301" s="293"/>
      <c r="D301" s="4" t="s">
        <v>100</v>
      </c>
      <c r="E301" s="73">
        <v>1</v>
      </c>
      <c r="F301" s="66">
        <v>1</v>
      </c>
      <c r="G301" s="45">
        <v>1</v>
      </c>
      <c r="L301" s="66">
        <v>1</v>
      </c>
      <c r="M301" s="66">
        <v>1</v>
      </c>
      <c r="N301" s="46">
        <v>1</v>
      </c>
    </row>
    <row r="302" spans="1:42" ht="16.899999999999999" customHeight="1" x14ac:dyDescent="0.25">
      <c r="A302" s="307"/>
      <c r="B302" s="308"/>
      <c r="C302" s="308"/>
      <c r="D302" s="5" t="s">
        <v>79</v>
      </c>
      <c r="E302" s="76">
        <v>8.2142744961594308E-2</v>
      </c>
      <c r="F302" s="69">
        <v>0.20527652336114394</v>
      </c>
      <c r="G302" s="53">
        <v>0.14808962212863427</v>
      </c>
      <c r="L302" s="69">
        <v>5.0628094261255321E-2</v>
      </c>
      <c r="M302" s="69">
        <v>1.8918938509825525E-2</v>
      </c>
      <c r="N302" s="54">
        <v>1</v>
      </c>
    </row>
    <row r="304" spans="1:42" ht="19.899999999999999" customHeight="1" x14ac:dyDescent="0.25">
      <c r="A304" s="295" t="s">
        <v>80</v>
      </c>
      <c r="B304" s="296"/>
      <c r="C304" s="296"/>
      <c r="D304" s="296"/>
      <c r="E304" s="297"/>
    </row>
    <row r="305" spans="1:7" ht="45" customHeight="1" x14ac:dyDescent="0.25">
      <c r="A305" s="312" t="s">
        <v>61</v>
      </c>
      <c r="B305" s="313"/>
      <c r="C305" s="77" t="s">
        <v>81</v>
      </c>
      <c r="D305" s="10" t="s">
        <v>82</v>
      </c>
      <c r="E305" s="11" t="s">
        <v>83</v>
      </c>
    </row>
    <row r="306" spans="1:7" ht="18" customHeight="1" x14ac:dyDescent="0.25">
      <c r="A306" s="289" t="s">
        <v>62</v>
      </c>
      <c r="B306" s="12" t="s">
        <v>84</v>
      </c>
      <c r="C306" s="78" t="s">
        <v>105</v>
      </c>
      <c r="D306" s="65">
        <v>16</v>
      </c>
      <c r="E306" s="61">
        <v>0</v>
      </c>
    </row>
    <row r="307" spans="1:7" ht="16.899999999999999" customHeight="1" x14ac:dyDescent="0.25">
      <c r="A307" s="290"/>
      <c r="B307" s="4" t="s">
        <v>86</v>
      </c>
      <c r="C307" s="79">
        <v>1492.5247847287046</v>
      </c>
      <c r="D307" s="68">
        <v>16</v>
      </c>
      <c r="E307" s="63">
        <v>0</v>
      </c>
    </row>
    <row r="308" spans="1:7" ht="16.899999999999999" customHeight="1" x14ac:dyDescent="0.25">
      <c r="A308" s="291"/>
      <c r="B308" s="39" t="s">
        <v>87</v>
      </c>
      <c r="C308" s="80">
        <v>167717</v>
      </c>
      <c r="D308" s="81"/>
      <c r="E308" s="82"/>
    </row>
    <row r="309" spans="1:7" ht="18" customHeight="1" x14ac:dyDescent="0.25">
      <c r="A309" s="291" t="s">
        <v>63</v>
      </c>
      <c r="B309" s="4" t="s">
        <v>84</v>
      </c>
      <c r="C309" s="83" t="s">
        <v>106</v>
      </c>
      <c r="D309" s="68">
        <v>16</v>
      </c>
      <c r="E309" s="63">
        <v>0</v>
      </c>
    </row>
    <row r="310" spans="1:7" ht="16.899999999999999" customHeight="1" x14ac:dyDescent="0.25">
      <c r="A310" s="290"/>
      <c r="B310" s="4" t="s">
        <v>86</v>
      </c>
      <c r="C310" s="79">
        <v>4737.7917583014441</v>
      </c>
      <c r="D310" s="68">
        <v>16</v>
      </c>
      <c r="E310" s="63">
        <v>0</v>
      </c>
    </row>
    <row r="311" spans="1:7" ht="16.899999999999999" customHeight="1" x14ac:dyDescent="0.25">
      <c r="A311" s="291"/>
      <c r="B311" s="39" t="s">
        <v>87</v>
      </c>
      <c r="C311" s="80">
        <v>660025</v>
      </c>
      <c r="D311" s="81"/>
      <c r="E311" s="82"/>
    </row>
    <row r="312" spans="1:7" ht="18" customHeight="1" x14ac:dyDescent="0.25">
      <c r="A312" s="291" t="s">
        <v>17</v>
      </c>
      <c r="B312" s="4" t="s">
        <v>84</v>
      </c>
      <c r="C312" s="83" t="s">
        <v>101</v>
      </c>
      <c r="D312" s="68">
        <v>16</v>
      </c>
      <c r="E312" s="63">
        <v>0</v>
      </c>
    </row>
    <row r="313" spans="1:7" ht="16.899999999999999" customHeight="1" x14ac:dyDescent="0.25">
      <c r="A313" s="290"/>
      <c r="B313" s="4" t="s">
        <v>86</v>
      </c>
      <c r="C313" s="79">
        <v>6086.5186484975675</v>
      </c>
      <c r="D313" s="68">
        <v>16</v>
      </c>
      <c r="E313" s="63">
        <v>0</v>
      </c>
    </row>
    <row r="314" spans="1:7" ht="16.899999999999999" customHeight="1" x14ac:dyDescent="0.25">
      <c r="A314" s="307"/>
      <c r="B314" s="5" t="s">
        <v>87</v>
      </c>
      <c r="C314" s="84">
        <v>827742</v>
      </c>
      <c r="D314" s="30"/>
      <c r="E314" s="21"/>
    </row>
    <row r="315" spans="1:7" ht="30" customHeight="1" x14ac:dyDescent="0.25">
      <c r="A315" s="309" t="s">
        <v>102</v>
      </c>
      <c r="B315" s="309"/>
      <c r="C315" s="309"/>
      <c r="D315" s="309"/>
      <c r="E315" s="316"/>
    </row>
    <row r="316" spans="1:7" ht="30" customHeight="1" x14ac:dyDescent="0.25">
      <c r="A316" s="309" t="s">
        <v>107</v>
      </c>
      <c r="B316" s="309"/>
      <c r="C316" s="309"/>
      <c r="D316" s="309"/>
      <c r="E316" s="316"/>
    </row>
    <row r="317" spans="1:7" ht="30" customHeight="1" x14ac:dyDescent="0.25">
      <c r="A317" s="309" t="s">
        <v>108</v>
      </c>
      <c r="B317" s="310"/>
      <c r="C317" s="310"/>
      <c r="D317" s="310"/>
      <c r="E317" s="311"/>
    </row>
    <row r="319" spans="1:7" ht="19.899999999999999" customHeight="1" x14ac:dyDescent="0.25">
      <c r="A319" s="295" t="s">
        <v>71</v>
      </c>
      <c r="B319" s="296"/>
      <c r="C319" s="296"/>
      <c r="D319" s="296"/>
      <c r="E319" s="296"/>
      <c r="F319" s="296"/>
      <c r="G319" s="297"/>
    </row>
    <row r="320" spans="1:7" ht="16.149999999999999" customHeight="1" x14ac:dyDescent="0.25">
      <c r="A320" s="298" t="s">
        <v>1</v>
      </c>
      <c r="B320" s="301" t="s">
        <v>72</v>
      </c>
      <c r="C320" s="302"/>
      <c r="D320" s="303"/>
      <c r="E320" s="302"/>
      <c r="F320" s="303"/>
      <c r="G320" s="287"/>
    </row>
    <row r="321" spans="1:27" ht="16.149999999999999" customHeight="1" x14ac:dyDescent="0.25">
      <c r="A321" s="299"/>
      <c r="B321" s="304" t="s">
        <v>5</v>
      </c>
      <c r="C321" s="305"/>
      <c r="D321" s="305" t="s">
        <v>6</v>
      </c>
      <c r="E321" s="305"/>
      <c r="F321" s="305" t="s">
        <v>17</v>
      </c>
      <c r="G321" s="306"/>
    </row>
    <row r="322" spans="1:27" ht="16.149999999999999" customHeight="1" x14ac:dyDescent="0.25">
      <c r="A322" s="300"/>
      <c r="B322" s="31" t="s">
        <v>4</v>
      </c>
      <c r="C322" s="32" t="s">
        <v>8</v>
      </c>
      <c r="D322" s="33" t="s">
        <v>4</v>
      </c>
      <c r="E322" s="32" t="s">
        <v>8</v>
      </c>
      <c r="F322" s="33" t="s">
        <v>4</v>
      </c>
      <c r="G322" s="34" t="s">
        <v>8</v>
      </c>
      <c r="H322" s="123"/>
      <c r="I322" s="123"/>
      <c r="J322" s="123"/>
      <c r="K322" s="123"/>
    </row>
    <row r="323" spans="1:27" ht="30" customHeight="1" x14ac:dyDescent="0.25">
      <c r="A323" s="35" t="s">
        <v>109</v>
      </c>
      <c r="B323" s="24">
        <v>827742</v>
      </c>
      <c r="C323" s="36">
        <v>1</v>
      </c>
      <c r="D323" s="37">
        <v>0</v>
      </c>
      <c r="E323" s="36">
        <v>0</v>
      </c>
      <c r="F323" s="37">
        <v>827742</v>
      </c>
      <c r="G323" s="38">
        <v>1</v>
      </c>
      <c r="H323" s="126"/>
      <c r="I323" s="126"/>
      <c r="J323" s="126"/>
      <c r="K323" s="126"/>
    </row>
    <row r="324" spans="1:27" x14ac:dyDescent="0.25">
      <c r="H324" s="33" t="s">
        <v>115</v>
      </c>
      <c r="I324" s="33" t="s">
        <v>116</v>
      </c>
      <c r="J324" s="33" t="s">
        <v>117</v>
      </c>
      <c r="K324" s="33" t="s">
        <v>118</v>
      </c>
    </row>
    <row r="325" spans="1:27" ht="19.899999999999999" customHeight="1" x14ac:dyDescent="0.25">
      <c r="A325" s="122" t="s">
        <v>110</v>
      </c>
      <c r="B325" s="123"/>
      <c r="C325" s="123"/>
      <c r="D325" s="123"/>
      <c r="E325" s="123"/>
      <c r="F325" s="123"/>
      <c r="G325" s="123"/>
      <c r="H325" s="65">
        <v>693</v>
      </c>
      <c r="I325" s="65">
        <v>585</v>
      </c>
      <c r="J325" s="65">
        <v>599</v>
      </c>
      <c r="K325" s="65">
        <v>494</v>
      </c>
      <c r="L325" s="123"/>
      <c r="M325" s="123"/>
      <c r="N325" s="124"/>
    </row>
    <row r="326" spans="1:27" ht="16.149999999999999" customHeight="1" x14ac:dyDescent="0.25">
      <c r="A326" s="281" t="s">
        <v>1</v>
      </c>
      <c r="B326" s="282"/>
      <c r="C326" s="283"/>
      <c r="D326" s="128" t="s">
        <v>69</v>
      </c>
      <c r="E326" s="127"/>
      <c r="F326" s="126"/>
      <c r="G326" s="127"/>
      <c r="H326" s="17">
        <v>671.61617992079653</v>
      </c>
      <c r="I326" s="17">
        <v>651.15970918474591</v>
      </c>
      <c r="J326" s="17">
        <v>718.82216922664304</v>
      </c>
      <c r="K326" s="17">
        <v>642.09414286093977</v>
      </c>
      <c r="L326" s="126"/>
      <c r="M326" s="126"/>
      <c r="N326" s="287" t="s">
        <v>17</v>
      </c>
      <c r="Q326" s="326" t="s">
        <v>64</v>
      </c>
      <c r="R326" s="325" t="s">
        <v>69</v>
      </c>
      <c r="S326" s="325"/>
      <c r="T326" s="325"/>
      <c r="U326" s="325"/>
      <c r="V326" s="325"/>
      <c r="W326" s="325"/>
      <c r="X326" s="325"/>
      <c r="Y326" s="325"/>
      <c r="Z326" s="325"/>
      <c r="AA326" s="325"/>
    </row>
    <row r="327" spans="1:27" ht="28.9" customHeight="1" x14ac:dyDescent="0.25">
      <c r="A327" s="284"/>
      <c r="B327" s="285"/>
      <c r="C327" s="286"/>
      <c r="D327" s="31" t="s">
        <v>111</v>
      </c>
      <c r="E327" s="32" t="s">
        <v>112</v>
      </c>
      <c r="F327" s="33" t="s">
        <v>113</v>
      </c>
      <c r="G327" s="32" t="s">
        <v>114</v>
      </c>
      <c r="H327" s="66">
        <v>0.10297176820208023</v>
      </c>
      <c r="I327" s="66">
        <v>8.692421991084695E-2</v>
      </c>
      <c r="J327" s="66">
        <v>8.9004457652303123E-2</v>
      </c>
      <c r="K327" s="66">
        <v>7.3402674591381875E-2</v>
      </c>
      <c r="L327" s="33" t="s">
        <v>119</v>
      </c>
      <c r="M327" s="33" t="s">
        <v>120</v>
      </c>
      <c r="N327" s="288"/>
      <c r="Q327" s="327"/>
      <c r="R327" s="31" t="s">
        <v>111</v>
      </c>
      <c r="S327" s="32" t="s">
        <v>112</v>
      </c>
      <c r="T327" s="33" t="s">
        <v>113</v>
      </c>
      <c r="U327" s="32" t="s">
        <v>114</v>
      </c>
      <c r="V327" s="33" t="s">
        <v>115</v>
      </c>
      <c r="W327" s="33" t="s">
        <v>116</v>
      </c>
      <c r="X327" s="33" t="s">
        <v>117</v>
      </c>
      <c r="Y327" s="33" t="s">
        <v>118</v>
      </c>
      <c r="Z327" s="33" t="s">
        <v>119</v>
      </c>
      <c r="AA327" s="33" t="s">
        <v>120</v>
      </c>
    </row>
    <row r="328" spans="1:27" ht="16.899999999999999" customHeight="1" x14ac:dyDescent="0.25">
      <c r="A328" s="289" t="s">
        <v>64</v>
      </c>
      <c r="B328" s="292" t="s">
        <v>65</v>
      </c>
      <c r="C328" s="12" t="s">
        <v>75</v>
      </c>
      <c r="D328" s="13">
        <v>963</v>
      </c>
      <c r="E328" s="40">
        <v>338</v>
      </c>
      <c r="F328" s="65">
        <v>801</v>
      </c>
      <c r="G328" s="40">
        <v>641</v>
      </c>
      <c r="H328" s="66">
        <v>8.3894242409568547E-3</v>
      </c>
      <c r="I328" s="66">
        <v>7.3044650884027569E-3</v>
      </c>
      <c r="J328" s="66">
        <v>6.7752516683633069E-3</v>
      </c>
      <c r="K328" s="66">
        <v>6.2553024451394781E-3</v>
      </c>
      <c r="L328" s="65">
        <v>623</v>
      </c>
      <c r="M328" s="65">
        <v>993</v>
      </c>
      <c r="N328" s="41">
        <v>6730</v>
      </c>
      <c r="Q328" s="134" t="s">
        <v>65</v>
      </c>
      <c r="R328" s="133">
        <f>D328/D329</f>
        <v>1.3284073939203391</v>
      </c>
      <c r="S328" s="133">
        <f t="shared" ref="S328:AA328" si="88">E328/E329</f>
        <v>0.59252550315898633</v>
      </c>
      <c r="T328" s="133">
        <f t="shared" si="88"/>
        <v>1.0876994178551056</v>
      </c>
      <c r="U328" s="133">
        <f t="shared" si="88"/>
        <v>0.98255724509332143</v>
      </c>
      <c r="V328" s="133">
        <f>H325/H326</f>
        <v>1.0318393462196298</v>
      </c>
      <c r="W328" s="133">
        <f>I325/I326</f>
        <v>0.89839710864854017</v>
      </c>
      <c r="X328" s="133">
        <f>J325/J326</f>
        <v>0.83330763246276096</v>
      </c>
      <c r="Y328" s="133">
        <f>K325/K326</f>
        <v>0.76935758641079377</v>
      </c>
      <c r="Z328" s="133">
        <f t="shared" si="88"/>
        <v>0.89744271690638733</v>
      </c>
      <c r="AA328" s="133">
        <f t="shared" si="88"/>
        <v>1.4866397779998395</v>
      </c>
    </row>
    <row r="329" spans="1:27" ht="16.899999999999999" customHeight="1" x14ac:dyDescent="0.25">
      <c r="A329" s="290"/>
      <c r="B329" s="293"/>
      <c r="C329" s="4" t="s">
        <v>76</v>
      </c>
      <c r="D329" s="42">
        <v>724.92821434698249</v>
      </c>
      <c r="E329" s="43">
        <v>570.43958141546511</v>
      </c>
      <c r="F329" s="17">
        <v>736.41668539230818</v>
      </c>
      <c r="G329" s="43">
        <v>652.37929209826245</v>
      </c>
      <c r="H329" s="67">
        <v>8.3721739382561233E-4</v>
      </c>
      <c r="I329" s="67">
        <v>7.0674195582681569E-4</v>
      </c>
      <c r="J329" s="67">
        <v>7.236554385303633E-4</v>
      </c>
      <c r="K329" s="67">
        <v>5.9680431825375542E-4</v>
      </c>
      <c r="L329" s="17">
        <v>694.19472492636589</v>
      </c>
      <c r="M329" s="17">
        <v>667.94930062749017</v>
      </c>
      <c r="N329" s="18">
        <v>6730</v>
      </c>
      <c r="Q329" s="135" t="s">
        <v>66</v>
      </c>
      <c r="R329" s="133">
        <f>D333/D334</f>
        <v>1.0342692968981895</v>
      </c>
      <c r="S329" s="133">
        <f t="shared" ref="S329" si="89">E333/E334</f>
        <v>0.81434045667389909</v>
      </c>
      <c r="T329" s="133">
        <f t="shared" ref="T329" si="90">F333/F334</f>
        <v>0.98074321722008351</v>
      </c>
      <c r="U329" s="133">
        <f t="shared" ref="U329" si="91">G333/G334</f>
        <v>0.98370918958060227</v>
      </c>
      <c r="V329" s="133">
        <f>H330/H331</f>
        <v>1.0098867862469565</v>
      </c>
      <c r="W329" s="133">
        <f>I330/I331</f>
        <v>0.98355207648628651</v>
      </c>
      <c r="X329" s="133">
        <f>J330/J331</f>
        <v>0.99079482873266056</v>
      </c>
      <c r="Y329" s="133">
        <f>K330/K331</f>
        <v>0.99060425856659728</v>
      </c>
      <c r="Z329" s="133">
        <f t="shared" ref="Z329" si="92">L333/L334</f>
        <v>1.0356003256174995</v>
      </c>
      <c r="AA329" s="133">
        <f t="shared" ref="AA329" si="93">M333/M334</f>
        <v>1.1465379907562741</v>
      </c>
    </row>
    <row r="330" spans="1:27" ht="16.899999999999999" customHeight="1" x14ac:dyDescent="0.25">
      <c r="A330" s="290"/>
      <c r="B330" s="293"/>
      <c r="C330" s="4" t="s">
        <v>77</v>
      </c>
      <c r="D330" s="44">
        <v>0.14309063893016344</v>
      </c>
      <c r="E330" s="45">
        <v>5.022288261515602E-2</v>
      </c>
      <c r="F330" s="66">
        <v>0.1190193164933135</v>
      </c>
      <c r="G330" s="45">
        <v>9.5245170876671614E-2</v>
      </c>
      <c r="H330" s="68">
        <v>14065</v>
      </c>
      <c r="I330" s="68">
        <v>13281</v>
      </c>
      <c r="J330" s="68">
        <v>14769</v>
      </c>
      <c r="K330" s="68">
        <v>13190</v>
      </c>
      <c r="L330" s="66">
        <v>9.257057949479941E-2</v>
      </c>
      <c r="M330" s="66">
        <v>0.14754829123328381</v>
      </c>
      <c r="N330" s="46">
        <v>1</v>
      </c>
      <c r="Q330" s="135" t="s">
        <v>67</v>
      </c>
      <c r="R330" s="133">
        <f>D338/D339</f>
        <v>0.98973837506354789</v>
      </c>
      <c r="S330" s="133">
        <f t="shared" ref="S330" si="94">E338/E339</f>
        <v>1.0420469075302892</v>
      </c>
      <c r="T330" s="133">
        <f t="shared" ref="T330" si="95">F338/F339</f>
        <v>1.0030776335275269</v>
      </c>
      <c r="U330" s="133">
        <f t="shared" ref="U330" si="96">G338/G339</f>
        <v>1.0035085893689548</v>
      </c>
      <c r="V330" s="133">
        <f>H335/H336</f>
        <v>0.99766076159629236</v>
      </c>
      <c r="W330" s="133">
        <f>I335/I336</f>
        <v>1.0043719288583337</v>
      </c>
      <c r="X330" s="133">
        <f>J335/J336</f>
        <v>1.0035314495160268</v>
      </c>
      <c r="Y330" s="133">
        <f>K335/K336</f>
        <v>1.0042020466854613</v>
      </c>
      <c r="Z330" s="133">
        <f t="shared" ref="Z330" si="97">L338/L339</f>
        <v>0.99372197758909186</v>
      </c>
      <c r="AA330" s="133">
        <f t="shared" ref="AA330" si="98">M338/M339</f>
        <v>0.96518327380962343</v>
      </c>
    </row>
    <row r="331" spans="1:27" ht="30" customHeight="1" x14ac:dyDescent="0.25">
      <c r="A331" s="290"/>
      <c r="B331" s="293"/>
      <c r="C331" s="4" t="s">
        <v>121</v>
      </c>
      <c r="D331" s="44">
        <v>1.0800686398761791E-2</v>
      </c>
      <c r="E331" s="45">
        <v>4.8175598631698974E-3</v>
      </c>
      <c r="F331" s="66">
        <v>8.8435975003864249E-3</v>
      </c>
      <c r="G331" s="45">
        <v>7.9887335177845908E-3</v>
      </c>
      <c r="H331" s="17">
        <v>13927.303725073754</v>
      </c>
      <c r="I331" s="17">
        <v>13503.097921816217</v>
      </c>
      <c r="J331" s="17">
        <v>14906.214255166464</v>
      </c>
      <c r="K331" s="17">
        <v>13315.105286429829</v>
      </c>
      <c r="L331" s="66">
        <v>7.2967053559925511E-3</v>
      </c>
      <c r="M331" s="66">
        <v>1.2087203145350748E-2</v>
      </c>
      <c r="N331" s="46">
        <v>8.1305527567768696E-3</v>
      </c>
    </row>
    <row r="332" spans="1:27" ht="16.899999999999999" customHeight="1" x14ac:dyDescent="0.25">
      <c r="A332" s="290"/>
      <c r="B332" s="294"/>
      <c r="C332" s="39" t="s">
        <v>79</v>
      </c>
      <c r="D332" s="47">
        <v>1.163405988822604E-3</v>
      </c>
      <c r="E332" s="48">
        <v>4.0833979669993787E-4</v>
      </c>
      <c r="F332" s="67">
        <v>9.6769283182440908E-4</v>
      </c>
      <c r="G332" s="48">
        <v>7.7439588664100648E-4</v>
      </c>
      <c r="H332" s="66">
        <v>0.10078102608197191</v>
      </c>
      <c r="I332" s="66">
        <v>9.5163370593293203E-2</v>
      </c>
      <c r="J332" s="66">
        <v>0.10582545141874462</v>
      </c>
      <c r="K332" s="66">
        <v>9.4511321295500147E-2</v>
      </c>
      <c r="L332" s="67">
        <v>7.5264998030787371E-4</v>
      </c>
      <c r="M332" s="67">
        <v>1.1996491660444921E-3</v>
      </c>
      <c r="N332" s="49">
        <v>8.1305527567768696E-3</v>
      </c>
    </row>
    <row r="333" spans="1:27" ht="16.899999999999999" customHeight="1" x14ac:dyDescent="0.25">
      <c r="A333" s="290"/>
      <c r="B333" s="294" t="s">
        <v>66</v>
      </c>
      <c r="C333" s="4" t="s">
        <v>75</v>
      </c>
      <c r="D333" s="16">
        <v>15548</v>
      </c>
      <c r="E333" s="50">
        <v>9633</v>
      </c>
      <c r="F333" s="68">
        <v>14977</v>
      </c>
      <c r="G333" s="50">
        <v>13308</v>
      </c>
      <c r="H333" s="66">
        <v>0.17027020483269573</v>
      </c>
      <c r="I333" s="66">
        <v>0.16583008690440515</v>
      </c>
      <c r="J333" s="66">
        <v>0.16705123854767559</v>
      </c>
      <c r="K333" s="66">
        <v>0.16701910779633547</v>
      </c>
      <c r="L333" s="68">
        <v>14908</v>
      </c>
      <c r="M333" s="68">
        <v>15881</v>
      </c>
      <c r="N333" s="51">
        <v>139560</v>
      </c>
    </row>
    <row r="334" spans="1:27" ht="16.899999999999999" customHeight="1" x14ac:dyDescent="0.25">
      <c r="A334" s="290"/>
      <c r="B334" s="293"/>
      <c r="C334" s="4" t="s">
        <v>76</v>
      </c>
      <c r="D334" s="42">
        <v>15032.835303754067</v>
      </c>
      <c r="E334" s="43">
        <v>11829.204752205396</v>
      </c>
      <c r="F334" s="17">
        <v>15271.07171075045</v>
      </c>
      <c r="G334" s="43">
        <v>13528.388410881651</v>
      </c>
      <c r="H334" s="67">
        <v>1.699200958752848E-2</v>
      </c>
      <c r="I334" s="67">
        <v>1.604485455612981E-2</v>
      </c>
      <c r="J334" s="67">
        <v>1.7842516146335453E-2</v>
      </c>
      <c r="K334" s="67">
        <v>1.5934916918556748E-2</v>
      </c>
      <c r="L334" s="17">
        <v>14395.514979305144</v>
      </c>
      <c r="M334" s="17">
        <v>13851.263654617018</v>
      </c>
      <c r="N334" s="18">
        <v>139560</v>
      </c>
    </row>
    <row r="335" spans="1:27" ht="16.899999999999999" customHeight="1" x14ac:dyDescent="0.25">
      <c r="A335" s="290"/>
      <c r="B335" s="293"/>
      <c r="C335" s="4" t="s">
        <v>77</v>
      </c>
      <c r="D335" s="44">
        <v>0.11140728002292921</v>
      </c>
      <c r="E335" s="45">
        <v>6.9024075666380053E-2</v>
      </c>
      <c r="F335" s="66">
        <v>0.1073158498137002</v>
      </c>
      <c r="G335" s="45">
        <v>9.5356835769561499E-2</v>
      </c>
      <c r="H335" s="68">
        <v>67846</v>
      </c>
      <c r="I335" s="68">
        <v>66222</v>
      </c>
      <c r="J335" s="68">
        <v>73042</v>
      </c>
      <c r="K335" s="68">
        <v>65289</v>
      </c>
      <c r="L335" s="66">
        <v>0.10682143880768129</v>
      </c>
      <c r="M335" s="66">
        <v>0.1137933505302379</v>
      </c>
      <c r="N335" s="46">
        <v>1</v>
      </c>
    </row>
    <row r="336" spans="1:27" ht="30" customHeight="1" x14ac:dyDescent="0.25">
      <c r="A336" s="290"/>
      <c r="B336" s="293"/>
      <c r="C336" s="4" t="s">
        <v>121</v>
      </c>
      <c r="D336" s="44">
        <v>0.17438117562611455</v>
      </c>
      <c r="E336" s="45">
        <v>0.13730045610034208</v>
      </c>
      <c r="F336" s="66">
        <v>0.16535650407401684</v>
      </c>
      <c r="G336" s="45">
        <v>0.16585657668436402</v>
      </c>
      <c r="H336" s="17">
        <v>68005.080095005454</v>
      </c>
      <c r="I336" s="17">
        <v>65933.742368999039</v>
      </c>
      <c r="J336" s="17">
        <v>72784.963575606889</v>
      </c>
      <c r="K336" s="17">
        <v>65015.800570709231</v>
      </c>
      <c r="L336" s="66">
        <v>0.17460559140792448</v>
      </c>
      <c r="M336" s="66">
        <v>0.19331004345550376</v>
      </c>
      <c r="N336" s="46">
        <v>0.16860326043622287</v>
      </c>
    </row>
    <row r="337" spans="1:14" ht="16.899999999999999" customHeight="1" x14ac:dyDescent="0.25">
      <c r="A337" s="290"/>
      <c r="B337" s="294"/>
      <c r="C337" s="39" t="s">
        <v>79</v>
      </c>
      <c r="D337" s="47">
        <v>1.8783630648197144E-2</v>
      </c>
      <c r="E337" s="48">
        <v>1.163768420594823E-2</v>
      </c>
      <c r="F337" s="67">
        <v>1.8093802175073875E-2</v>
      </c>
      <c r="G337" s="48">
        <v>1.6077473415629508E-2</v>
      </c>
      <c r="H337" s="66">
        <v>9.9560937527514784E-2</v>
      </c>
      <c r="I337" s="66">
        <v>9.7177790952260756E-2</v>
      </c>
      <c r="J337" s="66">
        <v>0.10718583260449746</v>
      </c>
      <c r="K337" s="66">
        <v>9.5808655635319873E-2</v>
      </c>
      <c r="L337" s="67">
        <v>1.8010442867463533E-2</v>
      </c>
      <c r="M337" s="67">
        <v>1.9185929915360101E-2</v>
      </c>
      <c r="N337" s="49">
        <v>0.16860326043622287</v>
      </c>
    </row>
    <row r="338" spans="1:14" ht="16.899999999999999" customHeight="1" x14ac:dyDescent="0.25">
      <c r="A338" s="290"/>
      <c r="B338" s="294" t="s">
        <v>67</v>
      </c>
      <c r="C338" s="4" t="s">
        <v>75</v>
      </c>
      <c r="D338" s="16">
        <v>72650</v>
      </c>
      <c r="E338" s="50">
        <v>60189</v>
      </c>
      <c r="F338" s="68">
        <v>74796</v>
      </c>
      <c r="G338" s="50">
        <v>66289</v>
      </c>
      <c r="H338" s="66">
        <v>0.82134037092634737</v>
      </c>
      <c r="I338" s="66">
        <v>0.82686544800719208</v>
      </c>
      <c r="J338" s="66">
        <v>0.82617350978396109</v>
      </c>
      <c r="K338" s="66">
        <v>0.82672558975852506</v>
      </c>
      <c r="L338" s="68">
        <v>69850</v>
      </c>
      <c r="M338" s="68">
        <v>65279</v>
      </c>
      <c r="N338" s="51">
        <v>681452</v>
      </c>
    </row>
    <row r="339" spans="1:14" ht="16.899999999999999" customHeight="1" x14ac:dyDescent="0.25">
      <c r="A339" s="290"/>
      <c r="B339" s="293"/>
      <c r="C339" s="4" t="s">
        <v>76</v>
      </c>
      <c r="D339" s="42">
        <v>73403.236481898944</v>
      </c>
      <c r="E339" s="43">
        <v>57760.355666379139</v>
      </c>
      <c r="F339" s="17">
        <v>74566.511603857245</v>
      </c>
      <c r="G339" s="43">
        <v>66057.232297020091</v>
      </c>
      <c r="H339" s="67">
        <v>8.1965153393207063E-2</v>
      </c>
      <c r="I339" s="67">
        <v>8.0003189399595526E-2</v>
      </c>
      <c r="J339" s="67">
        <v>8.824247168803806E-2</v>
      </c>
      <c r="K339" s="67">
        <v>7.8876026587994807E-2</v>
      </c>
      <c r="L339" s="17">
        <v>70291.290295768486</v>
      </c>
      <c r="M339" s="17">
        <v>67633.787044755489</v>
      </c>
      <c r="N339" s="18">
        <v>681452</v>
      </c>
    </row>
    <row r="340" spans="1:14" ht="16.899999999999999" customHeight="1" x14ac:dyDescent="0.25">
      <c r="A340" s="290"/>
      <c r="B340" s="293"/>
      <c r="C340" s="4" t="s">
        <v>77</v>
      </c>
      <c r="D340" s="44">
        <v>0.106610590327712</v>
      </c>
      <c r="E340" s="45">
        <v>8.8324636217958122E-2</v>
      </c>
      <c r="F340" s="66">
        <v>0.10975974830215481</v>
      </c>
      <c r="G340" s="45">
        <v>9.7276110423037868E-2</v>
      </c>
      <c r="H340" s="68">
        <v>82604</v>
      </c>
      <c r="I340" s="68">
        <v>80088</v>
      </c>
      <c r="J340" s="68">
        <v>88410</v>
      </c>
      <c r="K340" s="68">
        <v>78973</v>
      </c>
      <c r="L340" s="66">
        <v>0.10250171692210162</v>
      </c>
      <c r="M340" s="66">
        <v>9.5793981087442692E-2</v>
      </c>
      <c r="N340" s="46">
        <v>1</v>
      </c>
    </row>
    <row r="341" spans="1:14" ht="30" customHeight="1" x14ac:dyDescent="0.25">
      <c r="A341" s="290"/>
      <c r="B341" s="293"/>
      <c r="C341" s="4" t="s">
        <v>121</v>
      </c>
      <c r="D341" s="44">
        <v>0.8148181379751237</v>
      </c>
      <c r="E341" s="45">
        <v>0.85788198403648808</v>
      </c>
      <c r="F341" s="66">
        <v>0.82579989842559665</v>
      </c>
      <c r="G341" s="45">
        <v>0.82615468979785134</v>
      </c>
      <c r="H341" s="17">
        <v>82604</v>
      </c>
      <c r="I341" s="17">
        <v>80088</v>
      </c>
      <c r="J341" s="17">
        <v>88410</v>
      </c>
      <c r="K341" s="17">
        <v>78973</v>
      </c>
      <c r="L341" s="66">
        <v>0.818097703236083</v>
      </c>
      <c r="M341" s="66">
        <v>0.79460275339914554</v>
      </c>
      <c r="N341" s="46">
        <v>0.82326618680700026</v>
      </c>
    </row>
    <row r="342" spans="1:14" ht="16.899999999999999" customHeight="1" x14ac:dyDescent="0.25">
      <c r="A342" s="291"/>
      <c r="B342" s="294"/>
      <c r="C342" s="39" t="s">
        <v>79</v>
      </c>
      <c r="D342" s="47">
        <v>8.7768894172338727E-2</v>
      </c>
      <c r="E342" s="48">
        <v>7.2714686460273847E-2</v>
      </c>
      <c r="F342" s="67">
        <v>9.0361489449611115E-2</v>
      </c>
      <c r="G342" s="48">
        <v>8.0084132495391092E-2</v>
      </c>
      <c r="H342" s="66">
        <v>9.9794380374561162E-2</v>
      </c>
      <c r="I342" s="66">
        <v>9.6754785911552149E-2</v>
      </c>
      <c r="J342" s="66">
        <v>0.10680864327290389</v>
      </c>
      <c r="K342" s="66">
        <v>9.5407747824805308E-2</v>
      </c>
      <c r="L342" s="67">
        <v>8.4386197631629176E-2</v>
      </c>
      <c r="M342" s="67">
        <v>7.8863945528920842E-2</v>
      </c>
      <c r="N342" s="49">
        <v>0.82326618680700026</v>
      </c>
    </row>
    <row r="343" spans="1:14" ht="16.899999999999999" customHeight="1" x14ac:dyDescent="0.25">
      <c r="A343" s="291" t="s">
        <v>17</v>
      </c>
      <c r="B343" s="293"/>
      <c r="C343" s="4" t="s">
        <v>75</v>
      </c>
      <c r="D343" s="16">
        <v>89161</v>
      </c>
      <c r="E343" s="50">
        <v>70160</v>
      </c>
      <c r="F343" s="68">
        <v>90574</v>
      </c>
      <c r="G343" s="50">
        <v>80238</v>
      </c>
      <c r="H343" s="66">
        <v>1</v>
      </c>
      <c r="I343" s="66">
        <v>1</v>
      </c>
      <c r="J343" s="66">
        <v>1</v>
      </c>
      <c r="K343" s="66">
        <v>1</v>
      </c>
      <c r="L343" s="68">
        <v>85381</v>
      </c>
      <c r="M343" s="68">
        <v>82153</v>
      </c>
      <c r="N343" s="51">
        <v>827742</v>
      </c>
    </row>
    <row r="344" spans="1:14" ht="16.899999999999999" customHeight="1" x14ac:dyDescent="0.25">
      <c r="A344" s="290"/>
      <c r="B344" s="293"/>
      <c r="C344" s="4" t="s">
        <v>76</v>
      </c>
      <c r="D344" s="42">
        <v>89161</v>
      </c>
      <c r="E344" s="43">
        <v>70160</v>
      </c>
      <c r="F344" s="17">
        <v>90574</v>
      </c>
      <c r="G344" s="43">
        <v>80238</v>
      </c>
      <c r="H344" s="69">
        <v>9.9794380374561162E-2</v>
      </c>
      <c r="I344" s="69">
        <v>9.6754785911552149E-2</v>
      </c>
      <c r="J344" s="69">
        <v>0.10680864327290389</v>
      </c>
      <c r="K344" s="69">
        <v>9.5407747824805308E-2</v>
      </c>
      <c r="L344" s="17">
        <v>85381</v>
      </c>
      <c r="M344" s="17">
        <v>82153</v>
      </c>
      <c r="N344" s="18">
        <v>827742</v>
      </c>
    </row>
    <row r="345" spans="1:14" ht="16.899999999999999" customHeight="1" x14ac:dyDescent="0.25">
      <c r="A345" s="290"/>
      <c r="B345" s="293"/>
      <c r="C345" s="4" t="s">
        <v>77</v>
      </c>
      <c r="D345" s="44">
        <v>0.10771593080935847</v>
      </c>
      <c r="E345" s="45">
        <v>8.4760710462922037E-2</v>
      </c>
      <c r="F345" s="66">
        <v>0.10942298445650939</v>
      </c>
      <c r="G345" s="45">
        <v>9.693600179766157E-2</v>
      </c>
      <c r="L345" s="66">
        <v>0.10314929047940058</v>
      </c>
      <c r="M345" s="66">
        <v>9.9249524610325435E-2</v>
      </c>
      <c r="N345" s="46">
        <v>1</v>
      </c>
    </row>
    <row r="346" spans="1:14" ht="30" customHeight="1" x14ac:dyDescent="0.25">
      <c r="A346" s="290"/>
      <c r="B346" s="293"/>
      <c r="C346" s="4" t="s">
        <v>121</v>
      </c>
      <c r="D346" s="44">
        <v>1</v>
      </c>
      <c r="E346" s="45">
        <v>1</v>
      </c>
      <c r="F346" s="66">
        <v>1</v>
      </c>
      <c r="G346" s="45">
        <v>1</v>
      </c>
      <c r="L346" s="66">
        <v>1</v>
      </c>
      <c r="M346" s="66">
        <v>1</v>
      </c>
      <c r="N346" s="46">
        <v>1</v>
      </c>
    </row>
    <row r="347" spans="1:14" ht="16.899999999999999" customHeight="1" x14ac:dyDescent="0.25">
      <c r="A347" s="307"/>
      <c r="B347" s="308"/>
      <c r="C347" s="5" t="s">
        <v>79</v>
      </c>
      <c r="D347" s="52">
        <v>0.10771593080935847</v>
      </c>
      <c r="E347" s="53">
        <v>8.4760710462922037E-2</v>
      </c>
      <c r="F347" s="69">
        <v>0.10942298445650939</v>
      </c>
      <c r="G347" s="53">
        <v>9.693600179766157E-2</v>
      </c>
      <c r="L347" s="69">
        <v>0.10314929047940058</v>
      </c>
      <c r="M347" s="69">
        <v>9.9249524610325435E-2</v>
      </c>
      <c r="N347" s="54">
        <v>1</v>
      </c>
    </row>
    <row r="349" spans="1:14" ht="19.899999999999999" customHeight="1" x14ac:dyDescent="0.25">
      <c r="A349" s="295" t="s">
        <v>222</v>
      </c>
      <c r="B349" s="296"/>
      <c r="C349" s="296"/>
      <c r="D349" s="297"/>
    </row>
    <row r="350" spans="1:14" ht="45" customHeight="1" x14ac:dyDescent="0.25">
      <c r="A350" s="55" t="s">
        <v>1</v>
      </c>
      <c r="B350" s="9" t="s">
        <v>81</v>
      </c>
      <c r="C350" s="56" t="s">
        <v>82</v>
      </c>
      <c r="D350" s="11" t="s">
        <v>83</v>
      </c>
    </row>
    <row r="351" spans="1:14" ht="18" customHeight="1" x14ac:dyDescent="0.25">
      <c r="A351" s="57" t="s">
        <v>84</v>
      </c>
      <c r="B351" s="60" t="s">
        <v>122</v>
      </c>
      <c r="C351" s="40">
        <v>18</v>
      </c>
      <c r="D351" s="61">
        <v>1.0367077979431311E-278</v>
      </c>
    </row>
    <row r="352" spans="1:14" ht="16.899999999999999" customHeight="1" x14ac:dyDescent="0.25">
      <c r="A352" s="58" t="s">
        <v>86</v>
      </c>
      <c r="B352" s="62">
        <v>1369.6837056227105</v>
      </c>
      <c r="C352" s="50">
        <v>18</v>
      </c>
      <c r="D352" s="63">
        <v>4.5841592813200178E-280</v>
      </c>
    </row>
    <row r="353" spans="1:26" ht="16.899999999999999" customHeight="1" x14ac:dyDescent="0.25">
      <c r="A353" s="59" t="s">
        <v>87</v>
      </c>
      <c r="B353" s="19">
        <v>827742</v>
      </c>
      <c r="C353" s="64"/>
      <c r="D353" s="21"/>
    </row>
    <row r="354" spans="1:26" ht="30" customHeight="1" x14ac:dyDescent="0.25">
      <c r="A354" s="309" t="s">
        <v>123</v>
      </c>
      <c r="B354" s="310"/>
      <c r="C354" s="310"/>
      <c r="D354" s="311"/>
    </row>
    <row r="357" spans="1:26" x14ac:dyDescent="0.25">
      <c r="A357" s="1" t="s">
        <v>70</v>
      </c>
    </row>
    <row r="359" spans="1:26" ht="19.899999999999999" customHeight="1" x14ac:dyDescent="0.25">
      <c r="A359" s="295" t="s">
        <v>71</v>
      </c>
      <c r="B359" s="296"/>
      <c r="C359" s="296"/>
      <c r="D359" s="296"/>
      <c r="E359" s="296"/>
      <c r="F359" s="296"/>
      <c r="G359" s="297"/>
    </row>
    <row r="360" spans="1:26" ht="16.149999999999999" customHeight="1" x14ac:dyDescent="0.25">
      <c r="A360" s="298" t="s">
        <v>1</v>
      </c>
      <c r="B360" s="301" t="s">
        <v>72</v>
      </c>
      <c r="C360" s="302"/>
      <c r="D360" s="303"/>
      <c r="E360" s="302"/>
      <c r="F360" s="303"/>
      <c r="G360" s="287"/>
    </row>
    <row r="361" spans="1:26" ht="16.149999999999999" customHeight="1" x14ac:dyDescent="0.25">
      <c r="A361" s="299"/>
      <c r="B361" s="304" t="s">
        <v>5</v>
      </c>
      <c r="C361" s="305"/>
      <c r="D361" s="305" t="s">
        <v>6</v>
      </c>
      <c r="E361" s="305"/>
      <c r="F361" s="305" t="s">
        <v>17</v>
      </c>
      <c r="G361" s="306"/>
    </row>
    <row r="362" spans="1:26" ht="16.149999999999999" customHeight="1" x14ac:dyDescent="0.25">
      <c r="A362" s="300"/>
      <c r="B362" s="31" t="s">
        <v>4</v>
      </c>
      <c r="C362" s="32" t="s">
        <v>8</v>
      </c>
      <c r="D362" s="33" t="s">
        <v>4</v>
      </c>
      <c r="E362" s="32" t="s">
        <v>8</v>
      </c>
      <c r="F362" s="33" t="s">
        <v>4</v>
      </c>
      <c r="G362" s="34" t="s">
        <v>8</v>
      </c>
      <c r="H362" s="123"/>
      <c r="I362" s="123"/>
      <c r="J362" s="123"/>
      <c r="K362" s="123"/>
    </row>
    <row r="363" spans="1:26" ht="30" customHeight="1" x14ac:dyDescent="0.25">
      <c r="A363" s="35" t="s">
        <v>124</v>
      </c>
      <c r="B363" s="24">
        <v>827742</v>
      </c>
      <c r="C363" s="36">
        <v>1</v>
      </c>
      <c r="D363" s="37">
        <v>0</v>
      </c>
      <c r="E363" s="36">
        <v>0</v>
      </c>
      <c r="F363" s="37">
        <v>827742</v>
      </c>
      <c r="G363" s="38">
        <v>1</v>
      </c>
      <c r="H363" s="126"/>
      <c r="I363" s="126"/>
      <c r="J363" s="126"/>
      <c r="K363" s="126"/>
    </row>
    <row r="364" spans="1:26" x14ac:dyDescent="0.25">
      <c r="H364" s="33" t="s">
        <v>115</v>
      </c>
      <c r="I364" s="33" t="s">
        <v>116</v>
      </c>
      <c r="J364" s="33" t="s">
        <v>117</v>
      </c>
      <c r="K364" s="33" t="s">
        <v>118</v>
      </c>
    </row>
    <row r="365" spans="1:26" ht="19.899999999999999" customHeight="1" x14ac:dyDescent="0.25">
      <c r="A365" s="122" t="s">
        <v>125</v>
      </c>
      <c r="B365" s="123"/>
      <c r="C365" s="123"/>
      <c r="D365" s="123"/>
      <c r="E365" s="123"/>
      <c r="F365" s="123"/>
      <c r="G365" s="123"/>
      <c r="H365" s="65">
        <v>7992</v>
      </c>
      <c r="I365" s="65">
        <v>9356</v>
      </c>
      <c r="J365" s="65">
        <v>10535</v>
      </c>
      <c r="K365" s="65">
        <v>9660</v>
      </c>
      <c r="L365" s="123"/>
      <c r="M365" s="123"/>
      <c r="N365" s="124"/>
    </row>
    <row r="366" spans="1:26" ht="16.149999999999999" customHeight="1" x14ac:dyDescent="0.25">
      <c r="A366" s="281" t="s">
        <v>1</v>
      </c>
      <c r="B366" s="282"/>
      <c r="C366" s="283"/>
      <c r="D366" s="128" t="s">
        <v>69</v>
      </c>
      <c r="E366" s="127"/>
      <c r="F366" s="126"/>
      <c r="G366" s="127"/>
      <c r="H366" s="17">
        <v>6785.3193048075364</v>
      </c>
      <c r="I366" s="17">
        <v>6578.6481584841649</v>
      </c>
      <c r="J366" s="17">
        <v>7262.2400820545527</v>
      </c>
      <c r="K366" s="17">
        <v>6487.0589978519874</v>
      </c>
      <c r="L366" s="126"/>
      <c r="M366" s="126"/>
      <c r="N366" s="287" t="s">
        <v>17</v>
      </c>
      <c r="P366" s="324" t="s">
        <v>159</v>
      </c>
      <c r="Q366" s="301" t="s">
        <v>69</v>
      </c>
      <c r="R366" s="302"/>
      <c r="S366" s="303"/>
      <c r="T366" s="302"/>
      <c r="U366" s="303"/>
      <c r="V366" s="303"/>
      <c r="W366" s="303"/>
      <c r="X366" s="303"/>
      <c r="Y366" s="303"/>
      <c r="Z366" s="303"/>
    </row>
    <row r="367" spans="1:26" ht="28.9" customHeight="1" x14ac:dyDescent="0.25">
      <c r="A367" s="284"/>
      <c r="B367" s="285"/>
      <c r="C367" s="286"/>
      <c r="D367" s="31" t="s">
        <v>111</v>
      </c>
      <c r="E367" s="32" t="s">
        <v>112</v>
      </c>
      <c r="F367" s="33" t="s">
        <v>113</v>
      </c>
      <c r="G367" s="32" t="s">
        <v>114</v>
      </c>
      <c r="H367" s="66">
        <v>0.11754151162619682</v>
      </c>
      <c r="I367" s="66">
        <v>0.13760240024708426</v>
      </c>
      <c r="J367" s="66">
        <v>0.15494242054329121</v>
      </c>
      <c r="K367" s="66">
        <v>0.14207344873737002</v>
      </c>
      <c r="L367" s="33" t="s">
        <v>119</v>
      </c>
      <c r="M367" s="33" t="s">
        <v>120</v>
      </c>
      <c r="N367" s="288"/>
      <c r="P367" s="324"/>
      <c r="Q367" s="31" t="s">
        <v>111</v>
      </c>
      <c r="R367" s="32" t="s">
        <v>112</v>
      </c>
      <c r="S367" s="33" t="s">
        <v>113</v>
      </c>
      <c r="T367" s="32" t="s">
        <v>114</v>
      </c>
      <c r="U367" s="33" t="s">
        <v>115</v>
      </c>
      <c r="V367" s="33" t="s">
        <v>116</v>
      </c>
      <c r="W367" s="33" t="s">
        <v>117</v>
      </c>
      <c r="X367" s="33" t="s">
        <v>118</v>
      </c>
      <c r="Y367" s="33" t="s">
        <v>119</v>
      </c>
      <c r="Z367" s="33" t="s">
        <v>120</v>
      </c>
    </row>
    <row r="368" spans="1:26" ht="16.899999999999999" customHeight="1" x14ac:dyDescent="0.25">
      <c r="A368" s="289" t="s">
        <v>52</v>
      </c>
      <c r="B368" s="317" t="s">
        <v>160</v>
      </c>
      <c r="C368" s="12" t="s">
        <v>75</v>
      </c>
      <c r="D368" s="13">
        <v>310</v>
      </c>
      <c r="E368" s="40">
        <v>1463</v>
      </c>
      <c r="F368" s="65">
        <v>4740</v>
      </c>
      <c r="G368" s="40">
        <v>7320</v>
      </c>
      <c r="H368" s="66">
        <v>9.675076267493099E-2</v>
      </c>
      <c r="I368" s="66">
        <v>0.11682149635401058</v>
      </c>
      <c r="J368" s="66">
        <v>0.11916072842438638</v>
      </c>
      <c r="K368" s="66">
        <v>0.12232028668025779</v>
      </c>
      <c r="L368" s="65">
        <v>11906</v>
      </c>
      <c r="M368" s="65">
        <v>4711</v>
      </c>
      <c r="N368" s="41">
        <v>67993</v>
      </c>
      <c r="P368" s="136" t="s">
        <v>160</v>
      </c>
      <c r="Q368" s="132">
        <f>D368/D369</f>
        <v>4.2327006173792397E-2</v>
      </c>
      <c r="R368" s="132">
        <f t="shared" ref="R368:Z368" si="99">E368/E369</f>
        <v>0.25385489033757769</v>
      </c>
      <c r="S368" s="132">
        <f t="shared" si="99"/>
        <v>0.63709703261590866</v>
      </c>
      <c r="T368" s="132">
        <f t="shared" si="99"/>
        <v>1.110610498501563</v>
      </c>
      <c r="U368" s="132">
        <f>H365/H366</f>
        <v>1.1778369802490365</v>
      </c>
      <c r="V368" s="132">
        <f>I365/I366</f>
        <v>1.4221766804680105</v>
      </c>
      <c r="W368" s="132">
        <f>J365/J366</f>
        <v>1.4506543271727743</v>
      </c>
      <c r="X368" s="132">
        <f>K365/K366</f>
        <v>1.48911856716559</v>
      </c>
      <c r="Y368" s="132">
        <f t="shared" si="99"/>
        <v>1.6976002464466358</v>
      </c>
      <c r="Z368" s="132">
        <f t="shared" si="99"/>
        <v>0.69810454483397588</v>
      </c>
    </row>
    <row r="369" spans="1:26" ht="16.899999999999999" customHeight="1" x14ac:dyDescent="0.25">
      <c r="A369" s="290"/>
      <c r="B369" s="293"/>
      <c r="C369" s="4" t="s">
        <v>76</v>
      </c>
      <c r="D369" s="42">
        <v>7323.9292835207098</v>
      </c>
      <c r="E369" s="43">
        <v>5763.1349865054563</v>
      </c>
      <c r="F369" s="17">
        <v>7439.9969821514433</v>
      </c>
      <c r="G369" s="43">
        <v>6590.9695702284043</v>
      </c>
      <c r="H369" s="67">
        <v>9.6551824119109585E-3</v>
      </c>
      <c r="I369" s="67">
        <v>1.1303038869599465E-2</v>
      </c>
      <c r="J369" s="67">
        <v>1.2727395734419661E-2</v>
      </c>
      <c r="K369" s="67">
        <v>1.1670303065447928E-2</v>
      </c>
      <c r="L369" s="17">
        <v>7013.4297075658833</v>
      </c>
      <c r="M369" s="17">
        <v>6748.2729268298572</v>
      </c>
      <c r="N369" s="18">
        <v>67993</v>
      </c>
      <c r="P369" s="136" t="s">
        <v>92</v>
      </c>
      <c r="Q369" s="132">
        <f>D373/D374</f>
        <v>0.52872095899959759</v>
      </c>
      <c r="R369" s="132">
        <f t="shared" ref="R369:Z369" si="100">E373/E374</f>
        <v>1.134062782292883</v>
      </c>
      <c r="S369" s="132">
        <f t="shared" si="100"/>
        <v>0.61954370234211209</v>
      </c>
      <c r="T369" s="132">
        <f t="shared" si="100"/>
        <v>0.97037348414350688</v>
      </c>
      <c r="U369" s="132">
        <f>H370/H371</f>
        <v>1.0444862359782525</v>
      </c>
      <c r="V369" s="132">
        <f>I370/I371</f>
        <v>1.62029794986291</v>
      </c>
      <c r="W369" s="132">
        <f>J370/J371</f>
        <v>1.1136459135284178</v>
      </c>
      <c r="X369" s="132">
        <f>K370/K371</f>
        <v>1.0056563695887086</v>
      </c>
      <c r="Y369" s="132">
        <f t="shared" si="100"/>
        <v>1.1378629812151848</v>
      </c>
      <c r="Z369" s="132">
        <f t="shared" si="100"/>
        <v>0.92492433285757691</v>
      </c>
    </row>
    <row r="370" spans="1:26" ht="16.899999999999999" customHeight="1" x14ac:dyDescent="0.25">
      <c r="A370" s="290"/>
      <c r="B370" s="293"/>
      <c r="C370" s="4" t="s">
        <v>100</v>
      </c>
      <c r="D370" s="44">
        <v>4.5592928683835104E-3</v>
      </c>
      <c r="E370" s="45">
        <v>2.1516920859500247E-2</v>
      </c>
      <c r="F370" s="66">
        <v>6.9713058697218833E-2</v>
      </c>
      <c r="G370" s="45">
        <v>0.10765814127924933</v>
      </c>
      <c r="H370" s="68">
        <v>17711</v>
      </c>
      <c r="I370" s="68">
        <v>26638</v>
      </c>
      <c r="J370" s="68">
        <v>20211</v>
      </c>
      <c r="K370" s="68">
        <v>16303</v>
      </c>
      <c r="L370" s="66">
        <v>0.17510626093862602</v>
      </c>
      <c r="M370" s="66">
        <v>6.9286544203079725E-2</v>
      </c>
      <c r="N370" s="46">
        <v>1</v>
      </c>
      <c r="P370" s="137" t="s">
        <v>93</v>
      </c>
      <c r="Q370" s="132">
        <f>D378/D379</f>
        <v>0.88277491366558536</v>
      </c>
      <c r="R370" s="132">
        <f t="shared" ref="R370:Z370" si="101">E378/E379</f>
        <v>1.0424478801268731</v>
      </c>
      <c r="S370" s="132">
        <f t="shared" si="101"/>
        <v>0.88965468031856576</v>
      </c>
      <c r="T370" s="132">
        <f t="shared" si="101"/>
        <v>0.9994601181406999</v>
      </c>
      <c r="U370" s="132">
        <f>H375/H376</f>
        <v>1.0028779075644787</v>
      </c>
      <c r="V370" s="132">
        <f>I375/I376</f>
        <v>0.91533013636052718</v>
      </c>
      <c r="W370" s="132">
        <f>J375/J376</f>
        <v>1.0539538608969481</v>
      </c>
      <c r="X370" s="132">
        <f>K375/K376</f>
        <v>0.95758202123876879</v>
      </c>
      <c r="Y370" s="132">
        <f t="shared" si="101"/>
        <v>0.93395781528814359</v>
      </c>
      <c r="Z370" s="132">
        <f t="shared" si="101"/>
        <v>1.3441551009556632</v>
      </c>
    </row>
    <row r="371" spans="1:26" ht="17.45" customHeight="1" x14ac:dyDescent="0.25">
      <c r="A371" s="290"/>
      <c r="B371" s="293"/>
      <c r="C371" s="4" t="s">
        <v>121</v>
      </c>
      <c r="D371" s="44">
        <v>3.476856473121656E-3</v>
      </c>
      <c r="E371" s="45">
        <v>2.0852337514253135E-2</v>
      </c>
      <c r="F371" s="66">
        <v>5.2332899065957117E-2</v>
      </c>
      <c r="G371" s="45">
        <v>9.1228594930083007E-2</v>
      </c>
      <c r="H371" s="17">
        <v>16956.661935723932</v>
      </c>
      <c r="I371" s="17">
        <v>16440.186202947294</v>
      </c>
      <c r="J371" s="17">
        <v>18148.497430358737</v>
      </c>
      <c r="K371" s="17">
        <v>16211.30287939962</v>
      </c>
      <c r="L371" s="66">
        <v>0.13944554409060564</v>
      </c>
      <c r="M371" s="66">
        <v>5.7344223582827161E-2</v>
      </c>
      <c r="N371" s="46">
        <v>8.2142744961594308E-2</v>
      </c>
      <c r="P371" s="137" t="s">
        <v>94</v>
      </c>
      <c r="Q371" s="132">
        <f>D383/D384</f>
        <v>1.1619089254191852</v>
      </c>
      <c r="R371" s="132">
        <f t="shared" ref="R371:Z371" si="102">E383/E384</f>
        <v>1.0253888369332846</v>
      </c>
      <c r="S371" s="132">
        <f t="shared" si="102"/>
        <v>1.0455705470772907</v>
      </c>
      <c r="T371" s="132">
        <f t="shared" si="102"/>
        <v>0.93678364539954873</v>
      </c>
      <c r="U371" s="132">
        <f>H380/H381</f>
        <v>0.93681623369223721</v>
      </c>
      <c r="V371" s="132">
        <f>I380/I381</f>
        <v>0.75014375477375073</v>
      </c>
      <c r="W371" s="132">
        <f>J380/J381</f>
        <v>0.93203824567772608</v>
      </c>
      <c r="X371" s="132">
        <f>K380/K381</f>
        <v>0.98205044587899171</v>
      </c>
      <c r="Y371" s="132">
        <f t="shared" si="102"/>
        <v>0.94233375890067306</v>
      </c>
      <c r="Z371" s="132">
        <f t="shared" si="102"/>
        <v>1.2715293854054235</v>
      </c>
    </row>
    <row r="372" spans="1:26" ht="16.899999999999999" customHeight="1" x14ac:dyDescent="0.25">
      <c r="A372" s="290"/>
      <c r="B372" s="294"/>
      <c r="C372" s="39" t="s">
        <v>79</v>
      </c>
      <c r="D372" s="47">
        <v>3.7451283129284247E-4</v>
      </c>
      <c r="E372" s="48">
        <v>1.7674589425207372E-3</v>
      </c>
      <c r="F372" s="67">
        <v>5.7264220010583011E-3</v>
      </c>
      <c r="G372" s="48">
        <v>8.8433352421406677E-3</v>
      </c>
      <c r="H372" s="66">
        <v>0.10423385672920737</v>
      </c>
      <c r="I372" s="66">
        <v>0.15677158125191271</v>
      </c>
      <c r="J372" s="66">
        <v>0.11894700911038396</v>
      </c>
      <c r="K372" s="66">
        <v>9.5947409308128714E-2</v>
      </c>
      <c r="L372" s="67">
        <v>1.4383708933459945E-2</v>
      </c>
      <c r="M372" s="67">
        <v>5.6913869297438094E-3</v>
      </c>
      <c r="N372" s="49">
        <v>8.2142744961594308E-2</v>
      </c>
      <c r="P372" s="137" t="s">
        <v>95</v>
      </c>
      <c r="Q372" s="132">
        <f>D388/D389</f>
        <v>1.3730748248142037</v>
      </c>
      <c r="R372" s="132">
        <f t="shared" ref="R372:Z372" si="103">E388/E389</f>
        <v>1.1391369074298801</v>
      </c>
      <c r="S372" s="132">
        <f t="shared" si="103"/>
        <v>1.0885175400301923</v>
      </c>
      <c r="T372" s="132">
        <f t="shared" si="103"/>
        <v>0.85177441021721034</v>
      </c>
      <c r="U372" s="132">
        <f>H385/H386</f>
        <v>0.84906677796877283</v>
      </c>
      <c r="V372" s="132">
        <f>I385/I386</f>
        <v>0.68174110612483119</v>
      </c>
      <c r="W372" s="132">
        <f>J385/J386</f>
        <v>0.87824014418955576</v>
      </c>
      <c r="X372" s="132">
        <f>K385/K386</f>
        <v>1.0273319450067118</v>
      </c>
      <c r="Y372" s="132">
        <f t="shared" si="103"/>
        <v>0.97000992477937675</v>
      </c>
      <c r="Z372" s="132">
        <f t="shared" si="103"/>
        <v>1.1214034698513453</v>
      </c>
    </row>
    <row r="373" spans="1:26" ht="16.899999999999999" customHeight="1" x14ac:dyDescent="0.25">
      <c r="A373" s="290"/>
      <c r="B373" s="294" t="s">
        <v>92</v>
      </c>
      <c r="C373" s="4" t="s">
        <v>75</v>
      </c>
      <c r="D373" s="16">
        <v>9677</v>
      </c>
      <c r="E373" s="50">
        <v>16333</v>
      </c>
      <c r="F373" s="68">
        <v>11519</v>
      </c>
      <c r="G373" s="50">
        <v>15983</v>
      </c>
      <c r="H373" s="66">
        <v>0.21440850322018304</v>
      </c>
      <c r="I373" s="66">
        <v>0.33260912995704722</v>
      </c>
      <c r="J373" s="66">
        <v>0.22860536138445878</v>
      </c>
      <c r="K373" s="66">
        <v>0.20643764324515973</v>
      </c>
      <c r="L373" s="68">
        <v>19943</v>
      </c>
      <c r="M373" s="68">
        <v>15598</v>
      </c>
      <c r="N373" s="51">
        <v>169916</v>
      </c>
      <c r="P373" s="137" t="s">
        <v>96</v>
      </c>
      <c r="Q373" s="132">
        <f>D393/D394</f>
        <v>1.5052436417653066</v>
      </c>
      <c r="R373" s="132">
        <f t="shared" ref="R373:Z373" si="104">E393/E394</f>
        <v>1.1146073298823427</v>
      </c>
      <c r="S373" s="132">
        <f t="shared" si="104"/>
        <v>1.1572074935358982</v>
      </c>
      <c r="T373" s="132">
        <f t="shared" si="104"/>
        <v>0.92728739062572729</v>
      </c>
      <c r="U373" s="132">
        <f>H390/H391</f>
        <v>0.9127988986299691</v>
      </c>
      <c r="V373" s="132">
        <f>I390/I391</f>
        <v>0.71517029637723195</v>
      </c>
      <c r="W373" s="132">
        <f>J390/J391</f>
        <v>0.87035882954814137</v>
      </c>
      <c r="X373" s="132">
        <f>K390/K391</f>
        <v>0.97981835432440478</v>
      </c>
      <c r="Y373" s="132">
        <f t="shared" si="104"/>
        <v>0.87927962336297105</v>
      </c>
      <c r="Z373" s="132">
        <f t="shared" si="104"/>
        <v>0.90120546743289798</v>
      </c>
    </row>
    <row r="374" spans="1:26" ht="16.899999999999999" customHeight="1" x14ac:dyDescent="0.25">
      <c r="A374" s="290"/>
      <c r="B374" s="293"/>
      <c r="C374" s="4" t="s">
        <v>76</v>
      </c>
      <c r="D374" s="42">
        <v>18302.660099402954</v>
      </c>
      <c r="E374" s="43">
        <v>14402.200879017859</v>
      </c>
      <c r="F374" s="17">
        <v>18592.715826912252</v>
      </c>
      <c r="G374" s="43">
        <v>16470.977681451466</v>
      </c>
      <c r="H374" s="67">
        <v>2.1396763725895263E-2</v>
      </c>
      <c r="I374" s="67">
        <v>3.2181525161221733E-2</v>
      </c>
      <c r="J374" s="67">
        <v>2.4417028494385932E-2</v>
      </c>
      <c r="K374" s="67">
        <v>1.9695750608281326E-2</v>
      </c>
      <c r="L374" s="17">
        <v>17526.71484109783</v>
      </c>
      <c r="M374" s="17">
        <v>16864.082223688059</v>
      </c>
      <c r="N374" s="18">
        <v>169916</v>
      </c>
      <c r="P374" s="137" t="s">
        <v>97</v>
      </c>
      <c r="Q374" s="132">
        <f>D398/D399</f>
        <v>1.4831978543932511</v>
      </c>
      <c r="R374" s="132">
        <f t="shared" ref="R374:Z374" si="105">E398/E399</f>
        <v>1.0024166034541491</v>
      </c>
      <c r="S374" s="132">
        <f t="shared" si="105"/>
        <v>1.2687633898865471</v>
      </c>
      <c r="T374" s="132">
        <f t="shared" si="105"/>
        <v>1.0778668590952383</v>
      </c>
      <c r="U374" s="132">
        <f>H395/H396</f>
        <v>0.99959515530818044</v>
      </c>
      <c r="V374" s="132">
        <f>I395/I396</f>
        <v>0.75607447743109379</v>
      </c>
      <c r="W374" s="132">
        <f>J395/J396</f>
        <v>0.89182786051974194</v>
      </c>
      <c r="X374" s="132">
        <f>K395/K396</f>
        <v>0.89553811260783855</v>
      </c>
      <c r="Y374" s="132">
        <f t="shared" si="105"/>
        <v>0.78826728843285454</v>
      </c>
      <c r="Z374" s="132">
        <f t="shared" si="105"/>
        <v>0.77623772794224433</v>
      </c>
    </row>
    <row r="375" spans="1:26" ht="16.899999999999999" customHeight="1" x14ac:dyDescent="0.25">
      <c r="A375" s="290"/>
      <c r="B375" s="293"/>
      <c r="C375" s="4" t="s">
        <v>100</v>
      </c>
      <c r="D375" s="44">
        <v>5.6951670237058313E-2</v>
      </c>
      <c r="E375" s="45">
        <v>9.6123967136702848E-2</v>
      </c>
      <c r="F375" s="66">
        <v>6.7792320911509218E-2</v>
      </c>
      <c r="G375" s="45">
        <v>9.4064125803338103E-2</v>
      </c>
      <c r="H375" s="68">
        <v>12268</v>
      </c>
      <c r="I375" s="68">
        <v>10856</v>
      </c>
      <c r="J375" s="68">
        <v>13799</v>
      </c>
      <c r="K375" s="68">
        <v>11199</v>
      </c>
      <c r="L375" s="66">
        <v>0.11736975917512182</v>
      </c>
      <c r="M375" s="66">
        <v>9.1798300336636926E-2</v>
      </c>
      <c r="N375" s="46">
        <v>1</v>
      </c>
      <c r="P375" s="137" t="s">
        <v>98</v>
      </c>
      <c r="Q375" s="132">
        <f>D403/D404</f>
        <v>1.2824399509093132</v>
      </c>
      <c r="R375" s="132">
        <f t="shared" ref="R375:Z375" si="106">E403/E404</f>
        <v>0.84429711522002659</v>
      </c>
      <c r="S375" s="132">
        <f t="shared" si="106"/>
        <v>1.5982679617877567</v>
      </c>
      <c r="T375" s="132">
        <f t="shared" si="106"/>
        <v>1.3265893566467948</v>
      </c>
      <c r="U375" s="132">
        <f>H400/H401</f>
        <v>1.187207399573408</v>
      </c>
      <c r="V375" s="132">
        <f>I400/I401</f>
        <v>0.82496798263838333</v>
      </c>
      <c r="W375" s="132">
        <f>J400/J401</f>
        <v>0.87622293936703388</v>
      </c>
      <c r="X375" s="132">
        <f>K400/K401</f>
        <v>0.70855955406418869</v>
      </c>
      <c r="Y375" s="132">
        <f t="shared" si="106"/>
        <v>0.61767275342134986</v>
      </c>
      <c r="Z375" s="132">
        <f t="shared" si="106"/>
        <v>0.64098097261480746</v>
      </c>
    </row>
    <row r="376" spans="1:26" ht="16.899999999999999" customHeight="1" x14ac:dyDescent="0.25">
      <c r="A376" s="290"/>
      <c r="B376" s="293"/>
      <c r="C376" s="4" t="s">
        <v>121</v>
      </c>
      <c r="D376" s="44">
        <v>0.10853400029160731</v>
      </c>
      <c r="E376" s="45">
        <v>0.23279646522234893</v>
      </c>
      <c r="F376" s="66">
        <v>0.12717777728708018</v>
      </c>
      <c r="G376" s="45">
        <v>0.19919489518681921</v>
      </c>
      <c r="H376" s="17">
        <v>12232.795146313705</v>
      </c>
      <c r="I376" s="17">
        <v>11860.201657038062</v>
      </c>
      <c r="J376" s="17">
        <v>13092.603492392556</v>
      </c>
      <c r="K376" s="17">
        <v>11695.081728364634</v>
      </c>
      <c r="L376" s="66">
        <v>0.23357655684519976</v>
      </c>
      <c r="M376" s="66">
        <v>0.18986525142112887</v>
      </c>
      <c r="N376" s="46">
        <v>0.20527652336114394</v>
      </c>
      <c r="P376" s="137" t="s">
        <v>99</v>
      </c>
      <c r="Q376" s="132">
        <f>D408/D409</f>
        <v>0.45706996268019351</v>
      </c>
      <c r="R376" s="132">
        <f t="shared" ref="R376:Z376" si="107">E408/E409</f>
        <v>0.66824739402438649</v>
      </c>
      <c r="S376" s="132">
        <f t="shared" si="107"/>
        <v>2.58817304992332</v>
      </c>
      <c r="T376" s="132">
        <f t="shared" si="107"/>
        <v>1.8128904822329814</v>
      </c>
      <c r="U376" s="132">
        <f>H405/H406</f>
        <v>1.5517219347406663</v>
      </c>
      <c r="V376" s="132">
        <f>I405/I406</f>
        <v>0.9418023268274629</v>
      </c>
      <c r="W376" s="132">
        <f>J405/J406</f>
        <v>0.59308032369216745</v>
      </c>
      <c r="X376" s="132">
        <f>K405/K406</f>
        <v>0.39823695988439334</v>
      </c>
      <c r="Y376" s="132">
        <f t="shared" si="107"/>
        <v>0.40920737926520123</v>
      </c>
      <c r="Z376" s="132">
        <f t="shared" si="107"/>
        <v>0.46002967642889281</v>
      </c>
    </row>
    <row r="377" spans="1:26" ht="16.899999999999999" customHeight="1" x14ac:dyDescent="0.25">
      <c r="A377" s="290"/>
      <c r="B377" s="294"/>
      <c r="C377" s="39" t="s">
        <v>79</v>
      </c>
      <c r="D377" s="47">
        <v>1.1690840865873665E-2</v>
      </c>
      <c r="E377" s="48">
        <v>1.9731993785503211E-2</v>
      </c>
      <c r="F377" s="67">
        <v>1.3916171947297586E-2</v>
      </c>
      <c r="G377" s="48">
        <v>1.930915671791452E-2</v>
      </c>
      <c r="H377" s="66">
        <v>0.10008157937673356</v>
      </c>
      <c r="I377" s="66">
        <v>8.8562571381954627E-2</v>
      </c>
      <c r="J377" s="66">
        <v>0.11257138195464186</v>
      </c>
      <c r="K377" s="66">
        <v>9.1360744003915806E-2</v>
      </c>
      <c r="L377" s="67">
        <v>2.4093256111203734E-2</v>
      </c>
      <c r="M377" s="67">
        <v>1.8844035943566956E-2</v>
      </c>
      <c r="N377" s="49">
        <v>0.20527652336114394</v>
      </c>
      <c r="P377" s="137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 spans="1:26" ht="22.15" customHeight="1" x14ac:dyDescent="0.25">
      <c r="A378" s="290"/>
      <c r="B378" s="294" t="s">
        <v>93</v>
      </c>
      <c r="C378" s="4" t="s">
        <v>75</v>
      </c>
      <c r="D378" s="16">
        <v>11656</v>
      </c>
      <c r="E378" s="50">
        <v>10831</v>
      </c>
      <c r="F378" s="68">
        <v>11933</v>
      </c>
      <c r="G378" s="50">
        <v>11876</v>
      </c>
      <c r="H378" s="66">
        <v>0.14851581037237907</v>
      </c>
      <c r="I378" s="66">
        <v>0.13555089401658177</v>
      </c>
      <c r="J378" s="66">
        <v>0.1560796290012442</v>
      </c>
      <c r="K378" s="66">
        <v>0.1418079596824231</v>
      </c>
      <c r="L378" s="68">
        <v>11809</v>
      </c>
      <c r="M378" s="68">
        <v>16353</v>
      </c>
      <c r="N378" s="51">
        <v>122580</v>
      </c>
      <c r="P378" t="s">
        <v>159</v>
      </c>
      <c r="Q378" s="31" t="s">
        <v>111</v>
      </c>
      <c r="R378" s="32" t="s">
        <v>112</v>
      </c>
      <c r="S378" s="33" t="s">
        <v>113</v>
      </c>
      <c r="T378" s="32" t="s">
        <v>114</v>
      </c>
      <c r="U378" s="33" t="s">
        <v>115</v>
      </c>
      <c r="V378" s="33" t="s">
        <v>116</v>
      </c>
      <c r="W378" s="33" t="s">
        <v>117</v>
      </c>
      <c r="X378" s="33" t="s">
        <v>118</v>
      </c>
      <c r="Y378" s="33" t="s">
        <v>119</v>
      </c>
      <c r="Z378" s="33" t="s">
        <v>120</v>
      </c>
    </row>
    <row r="379" spans="1:26" ht="16.899999999999999" customHeight="1" x14ac:dyDescent="0.25">
      <c r="A379" s="290"/>
      <c r="B379" s="293"/>
      <c r="C379" s="4" t="s">
        <v>76</v>
      </c>
      <c r="D379" s="42">
        <v>13203.818798611161</v>
      </c>
      <c r="E379" s="43">
        <v>10389.967888544981</v>
      </c>
      <c r="F379" s="17">
        <v>13413.069434678921</v>
      </c>
      <c r="G379" s="43">
        <v>11882.415100357357</v>
      </c>
      <c r="H379" s="67">
        <v>1.482104327193739E-2</v>
      </c>
      <c r="I379" s="67">
        <v>1.3115197730693863E-2</v>
      </c>
      <c r="J379" s="67">
        <v>1.6670653416161075E-2</v>
      </c>
      <c r="K379" s="67">
        <v>1.3529578056930785E-2</v>
      </c>
      <c r="L379" s="17">
        <v>12644.040026964924</v>
      </c>
      <c r="M379" s="17">
        <v>12166.006726733691</v>
      </c>
      <c r="N379" s="18">
        <v>122580</v>
      </c>
      <c r="P379" s="136" t="s">
        <v>211</v>
      </c>
      <c r="Q379" s="236">
        <f>D368+D373+D378</f>
        <v>21643</v>
      </c>
      <c r="R379" s="236">
        <f t="shared" ref="R379:Z379" si="108">E368+E373+E378</f>
        <v>28627</v>
      </c>
      <c r="S379" s="236">
        <f t="shared" si="108"/>
        <v>28192</v>
      </c>
      <c r="T379" s="236">
        <f t="shared" si="108"/>
        <v>35179</v>
      </c>
      <c r="U379" s="236">
        <f t="shared" ref="U379:X380" si="109">H365+H370+H375</f>
        <v>37971</v>
      </c>
      <c r="V379" s="236">
        <f t="shared" si="109"/>
        <v>46850</v>
      </c>
      <c r="W379" s="236">
        <f t="shared" si="109"/>
        <v>44545</v>
      </c>
      <c r="X379" s="236">
        <f t="shared" si="109"/>
        <v>37162</v>
      </c>
      <c r="Y379" s="236">
        <f t="shared" si="108"/>
        <v>43658</v>
      </c>
      <c r="Z379" s="236">
        <f t="shared" si="108"/>
        <v>36662</v>
      </c>
    </row>
    <row r="380" spans="1:26" ht="16.899999999999999" customHeight="1" x14ac:dyDescent="0.25">
      <c r="A380" s="290"/>
      <c r="B380" s="293"/>
      <c r="C380" s="4" t="s">
        <v>100</v>
      </c>
      <c r="D380" s="44">
        <v>9.508892152063958E-2</v>
      </c>
      <c r="E380" s="45">
        <v>8.8358622940120743E-2</v>
      </c>
      <c r="F380" s="66">
        <v>9.7348670256159245E-2</v>
      </c>
      <c r="G380" s="45">
        <v>9.688366780877794E-2</v>
      </c>
      <c r="H380" s="68">
        <v>8160</v>
      </c>
      <c r="I380" s="68">
        <v>6335</v>
      </c>
      <c r="J380" s="68">
        <v>8689</v>
      </c>
      <c r="K380" s="68">
        <v>8178</v>
      </c>
      <c r="L380" s="66">
        <v>9.6337085984663076E-2</v>
      </c>
      <c r="M380" s="66">
        <v>0.13340675477239353</v>
      </c>
      <c r="N380" s="46">
        <v>1</v>
      </c>
      <c r="P380" s="136"/>
      <c r="Q380" s="236">
        <f>D369+D374+D379</f>
        <v>38830.408181534825</v>
      </c>
      <c r="R380" s="236">
        <f t="shared" ref="R380:Z380" si="110">E369+E374+E379</f>
        <v>30555.3037540683</v>
      </c>
      <c r="S380" s="236">
        <f t="shared" si="110"/>
        <v>39445.782243742615</v>
      </c>
      <c r="T380" s="236">
        <f t="shared" si="110"/>
        <v>34944.362352037228</v>
      </c>
      <c r="U380" s="236">
        <f t="shared" si="109"/>
        <v>35974.776386845173</v>
      </c>
      <c r="V380" s="236">
        <f t="shared" si="109"/>
        <v>34879.036018469516</v>
      </c>
      <c r="W380" s="236">
        <f t="shared" si="109"/>
        <v>38503.341004805843</v>
      </c>
      <c r="X380" s="236">
        <f t="shared" si="109"/>
        <v>34393.443605616238</v>
      </c>
      <c r="Y380" s="236">
        <f t="shared" si="110"/>
        <v>37184.184575628635</v>
      </c>
      <c r="Z380" s="236">
        <f t="shared" si="110"/>
        <v>35778.361877251606</v>
      </c>
    </row>
    <row r="381" spans="1:26" ht="14.45" customHeight="1" x14ac:dyDescent="0.25">
      <c r="A381" s="290"/>
      <c r="B381" s="293"/>
      <c r="C381" s="4" t="s">
        <v>121</v>
      </c>
      <c r="D381" s="44">
        <v>0.13072980338937429</v>
      </c>
      <c r="E381" s="45">
        <v>0.15437571265678449</v>
      </c>
      <c r="F381" s="66">
        <v>0.13174862543334731</v>
      </c>
      <c r="G381" s="45">
        <v>0.14800967122809641</v>
      </c>
      <c r="H381" s="17">
        <v>8710.3529022328221</v>
      </c>
      <c r="I381" s="17">
        <v>8445.0479787180066</v>
      </c>
      <c r="J381" s="17">
        <v>9322.5788107888693</v>
      </c>
      <c r="K381" s="17">
        <v>8327.4744533924822</v>
      </c>
      <c r="L381" s="66">
        <v>0.13830945995010599</v>
      </c>
      <c r="M381" s="66">
        <v>0.19905542098280038</v>
      </c>
      <c r="N381" s="46">
        <v>0.14808962212863427</v>
      </c>
      <c r="P381" s="235" t="s">
        <v>209</v>
      </c>
      <c r="Q381" s="236">
        <f>D383+D388+D393</f>
        <v>49204</v>
      </c>
      <c r="R381" s="236">
        <f t="shared" ref="R381:Z381" si="111">E383+E388+E393</f>
        <v>31396</v>
      </c>
      <c r="S381" s="236">
        <f t="shared" si="111"/>
        <v>40404</v>
      </c>
      <c r="T381" s="236">
        <f t="shared" si="111"/>
        <v>29231</v>
      </c>
      <c r="U381" s="236">
        <f t="shared" ref="U381:X382" si="112">H380+H385+H390</f>
        <v>29904</v>
      </c>
      <c r="V381" s="236">
        <f t="shared" si="112"/>
        <v>23084</v>
      </c>
      <c r="W381" s="236">
        <f t="shared" si="112"/>
        <v>31943</v>
      </c>
      <c r="X381" s="236">
        <f t="shared" si="112"/>
        <v>32097</v>
      </c>
      <c r="Y381" s="236">
        <f t="shared" si="111"/>
        <v>32410</v>
      </c>
      <c r="Z381" s="236">
        <f t="shared" si="111"/>
        <v>36442</v>
      </c>
    </row>
    <row r="382" spans="1:26" ht="16.899999999999999" customHeight="1" x14ac:dyDescent="0.25">
      <c r="A382" s="290"/>
      <c r="B382" s="294"/>
      <c r="C382" s="39" t="s">
        <v>79</v>
      </c>
      <c r="D382" s="47">
        <v>1.4081682456610876E-2</v>
      </c>
      <c r="E382" s="48">
        <v>1.3084995083008956E-2</v>
      </c>
      <c r="F382" s="67">
        <v>1.4416327792959642E-2</v>
      </c>
      <c r="G382" s="48">
        <v>1.4347465756238055E-2</v>
      </c>
      <c r="H382" s="66">
        <v>9.3488995566146899E-2</v>
      </c>
      <c r="I382" s="66">
        <v>7.2579998396022138E-2</v>
      </c>
      <c r="J382" s="66">
        <v>9.9549740499295394E-2</v>
      </c>
      <c r="K382" s="66">
        <v>9.3695221291660455E-2</v>
      </c>
      <c r="L382" s="67">
        <v>1.4266522660442505E-2</v>
      </c>
      <c r="M382" s="67">
        <v>1.9756155903651137E-2</v>
      </c>
      <c r="N382" s="49">
        <v>0.14808962212863427</v>
      </c>
      <c r="P382" s="235"/>
      <c r="Q382" s="236">
        <f>D384+D389+D394</f>
        <v>36204.940083987523</v>
      </c>
      <c r="R382" s="236">
        <f t="shared" ref="R382:Z382" si="113">E384+E389+E394</f>
        <v>28489.346197245039</v>
      </c>
      <c r="S382" s="236">
        <f t="shared" si="113"/>
        <v>36778.706420599658</v>
      </c>
      <c r="T382" s="236">
        <f t="shared" si="113"/>
        <v>32581.644244221025</v>
      </c>
      <c r="U382" s="236">
        <f t="shared" si="112"/>
        <v>33542.388159595626</v>
      </c>
      <c r="V382" s="236">
        <f t="shared" si="112"/>
        <v>32520.734866661351</v>
      </c>
      <c r="W382" s="236">
        <f t="shared" si="112"/>
        <v>35899.98713367209</v>
      </c>
      <c r="X382" s="236">
        <f t="shared" si="112"/>
        <v>32067.97516013444</v>
      </c>
      <c r="Y382" s="236">
        <f t="shared" si="113"/>
        <v>34670.023769483727</v>
      </c>
      <c r="Z382" s="236">
        <f t="shared" si="113"/>
        <v>33359.253964399541</v>
      </c>
    </row>
    <row r="383" spans="1:26" ht="16.899999999999999" customHeight="1" x14ac:dyDescent="0.25">
      <c r="A383" s="290"/>
      <c r="B383" s="294" t="s">
        <v>94</v>
      </c>
      <c r="C383" s="4" t="s">
        <v>75</v>
      </c>
      <c r="D383" s="16">
        <v>10924</v>
      </c>
      <c r="E383" s="50">
        <v>7586</v>
      </c>
      <c r="F383" s="68">
        <v>9986</v>
      </c>
      <c r="G383" s="50">
        <v>7926</v>
      </c>
      <c r="H383" s="66">
        <v>9.8784562490920533E-2</v>
      </c>
      <c r="I383" s="66">
        <v>7.9100489461592247E-2</v>
      </c>
      <c r="J383" s="66">
        <v>9.8280737473136523E-2</v>
      </c>
      <c r="K383" s="66">
        <v>0.10355437934483938</v>
      </c>
      <c r="L383" s="68">
        <v>8484</v>
      </c>
      <c r="M383" s="68">
        <v>11015</v>
      </c>
      <c r="N383" s="51">
        <v>87283</v>
      </c>
      <c r="P383" s="235" t="s">
        <v>210</v>
      </c>
      <c r="Q383" s="236">
        <f>D398+D403+D408</f>
        <v>18314</v>
      </c>
      <c r="R383" s="236">
        <f t="shared" ref="R383:Z383" si="114">E398+E403+E408</f>
        <v>10137</v>
      </c>
      <c r="S383" s="236">
        <f t="shared" si="114"/>
        <v>21978</v>
      </c>
      <c r="T383" s="236">
        <f t="shared" si="114"/>
        <v>15828</v>
      </c>
      <c r="U383" s="236">
        <f t="shared" ref="U383:X384" si="115">H395+H400+H405</f>
        <v>14729</v>
      </c>
      <c r="V383" s="236">
        <f t="shared" si="115"/>
        <v>10154</v>
      </c>
      <c r="W383" s="236">
        <f t="shared" si="115"/>
        <v>11922</v>
      </c>
      <c r="X383" s="236">
        <f t="shared" si="115"/>
        <v>9714</v>
      </c>
      <c r="Y383" s="236">
        <f t="shared" si="114"/>
        <v>9313</v>
      </c>
      <c r="Z383" s="236">
        <f t="shared" si="114"/>
        <v>9049</v>
      </c>
    </row>
    <row r="384" spans="1:26" ht="16.899999999999999" customHeight="1" x14ac:dyDescent="0.25">
      <c r="A384" s="290"/>
      <c r="B384" s="293"/>
      <c r="C384" s="4" t="s">
        <v>76</v>
      </c>
      <c r="D384" s="42">
        <v>9401.7695888332364</v>
      </c>
      <c r="E384" s="43">
        <v>7398.1690913352231</v>
      </c>
      <c r="F384" s="17">
        <v>9550.7663523175106</v>
      </c>
      <c r="G384" s="43">
        <v>8460.8650449052966</v>
      </c>
      <c r="H384" s="67">
        <v>9.8581442043535299E-3</v>
      </c>
      <c r="I384" s="67">
        <v>7.653350923355345E-3</v>
      </c>
      <c r="J384" s="67">
        <v>1.0497232229366155E-2</v>
      </c>
      <c r="K384" s="67">
        <v>9.8798901106866635E-3</v>
      </c>
      <c r="L384" s="17">
        <v>9003.1795209135216</v>
      </c>
      <c r="M384" s="17">
        <v>8662.7962565630351</v>
      </c>
      <c r="N384" s="18">
        <v>87283</v>
      </c>
      <c r="Q384" s="236">
        <f>D399+D404+D409</f>
        <v>14125.651734477651</v>
      </c>
      <c r="R384" s="236">
        <f t="shared" ref="R384:Z384" si="116">E399+E404+E409</f>
        <v>11115.350048686669</v>
      </c>
      <c r="S384" s="236">
        <f t="shared" si="116"/>
        <v>14349.511335657729</v>
      </c>
      <c r="T384" s="236">
        <f t="shared" si="116"/>
        <v>12711.993403741746</v>
      </c>
      <c r="U384" s="236">
        <f t="shared" si="115"/>
        <v>13086.835453559201</v>
      </c>
      <c r="V384" s="236">
        <f t="shared" si="115"/>
        <v>12688.229114869127</v>
      </c>
      <c r="W384" s="236">
        <f t="shared" si="115"/>
        <v>14006.671861522069</v>
      </c>
      <c r="X384" s="236">
        <f t="shared" si="115"/>
        <v>12511.581234249319</v>
      </c>
      <c r="Y384" s="236">
        <f t="shared" si="116"/>
        <v>13526.791654887635</v>
      </c>
      <c r="Z384" s="236">
        <f t="shared" si="116"/>
        <v>13015.384158348859</v>
      </c>
    </row>
    <row r="385" spans="1:26" ht="16.899999999999999" customHeight="1" x14ac:dyDescent="0.25">
      <c r="A385" s="290"/>
      <c r="B385" s="293"/>
      <c r="C385" s="4" t="s">
        <v>100</v>
      </c>
      <c r="D385" s="44">
        <v>0.12515610141722902</v>
      </c>
      <c r="E385" s="45">
        <v>8.6912686319214505E-2</v>
      </c>
      <c r="F385" s="66">
        <v>0.11440944972102242</v>
      </c>
      <c r="G385" s="45">
        <v>9.0808061134470625E-2</v>
      </c>
      <c r="H385" s="68">
        <v>12292</v>
      </c>
      <c r="I385" s="68">
        <v>9569</v>
      </c>
      <c r="J385" s="68">
        <v>13608</v>
      </c>
      <c r="K385" s="68">
        <v>14219</v>
      </c>
      <c r="L385" s="66">
        <v>9.7201058625390968E-2</v>
      </c>
      <c r="M385" s="66">
        <v>0.12619868702954756</v>
      </c>
      <c r="N385" s="46">
        <v>1</v>
      </c>
    </row>
    <row r="386" spans="1:26" ht="30" customHeight="1" x14ac:dyDescent="0.25">
      <c r="A386" s="290"/>
      <c r="B386" s="293"/>
      <c r="C386" s="4" t="s">
        <v>121</v>
      </c>
      <c r="D386" s="44">
        <v>0.12251993584639025</v>
      </c>
      <c r="E386" s="45">
        <v>0.10812428734321551</v>
      </c>
      <c r="F386" s="66">
        <v>0.11025239031068519</v>
      </c>
      <c r="G386" s="45">
        <v>9.8781126149704634E-2</v>
      </c>
      <c r="H386" s="17">
        <v>14477.070966557212</v>
      </c>
      <c r="I386" s="17">
        <v>14036.120037402959</v>
      </c>
      <c r="J386" s="17">
        <v>15494.623070956894</v>
      </c>
      <c r="K386" s="17">
        <v>13840.706569196682</v>
      </c>
      <c r="L386" s="66">
        <v>9.9366369566999679E-2</v>
      </c>
      <c r="M386" s="66">
        <v>0.13407909632028045</v>
      </c>
      <c r="N386" s="46">
        <v>0.10544710791526829</v>
      </c>
    </row>
    <row r="387" spans="1:26" ht="16.899999999999999" customHeight="1" x14ac:dyDescent="0.25">
      <c r="A387" s="290"/>
      <c r="B387" s="294"/>
      <c r="C387" s="39" t="s">
        <v>79</v>
      </c>
      <c r="D387" s="47">
        <v>1.319734893239681E-2</v>
      </c>
      <c r="E387" s="48">
        <v>9.1646914135080741E-3</v>
      </c>
      <c r="F387" s="67">
        <v>1.2064145591259113E-2</v>
      </c>
      <c r="G387" s="48">
        <v>9.5754474220228047E-3</v>
      </c>
      <c r="H387" s="66">
        <v>8.473209300401878E-2</v>
      </c>
      <c r="I387" s="66">
        <v>6.5961714770212801E-2</v>
      </c>
      <c r="J387" s="66">
        <v>9.3803638268685929E-2</v>
      </c>
      <c r="K387" s="66">
        <v>9.8015427141567121E-2</v>
      </c>
      <c r="L387" s="67">
        <v>1.024957051834992E-2</v>
      </c>
      <c r="M387" s="67">
        <v>1.330728656996987E-2</v>
      </c>
      <c r="N387" s="49">
        <v>0.10544710791526829</v>
      </c>
      <c r="P387" s="235" t="s">
        <v>159</v>
      </c>
      <c r="Q387" t="s">
        <v>111</v>
      </c>
      <c r="R387" t="s">
        <v>112</v>
      </c>
      <c r="S387" t="s">
        <v>113</v>
      </c>
      <c r="T387" t="s">
        <v>114</v>
      </c>
      <c r="U387" t="s">
        <v>115</v>
      </c>
      <c r="V387" t="s">
        <v>116</v>
      </c>
      <c r="W387" t="s">
        <v>117</v>
      </c>
      <c r="X387" t="s">
        <v>118</v>
      </c>
      <c r="Y387" t="s">
        <v>119</v>
      </c>
      <c r="Z387" t="s">
        <v>120</v>
      </c>
    </row>
    <row r="388" spans="1:26" ht="16.899999999999999" customHeight="1" x14ac:dyDescent="0.25">
      <c r="A388" s="290"/>
      <c r="B388" s="294" t="s">
        <v>95</v>
      </c>
      <c r="C388" s="4" t="s">
        <v>75</v>
      </c>
      <c r="D388" s="16">
        <v>21456</v>
      </c>
      <c r="E388" s="50">
        <v>14007</v>
      </c>
      <c r="F388" s="68">
        <v>17279</v>
      </c>
      <c r="G388" s="50">
        <v>11978</v>
      </c>
      <c r="H388" s="66">
        <v>0.14880635320323471</v>
      </c>
      <c r="I388" s="66">
        <v>0.11948107082209569</v>
      </c>
      <c r="J388" s="66">
        <v>0.15391923990498813</v>
      </c>
      <c r="K388" s="66">
        <v>0.18004887746444986</v>
      </c>
      <c r="L388" s="68">
        <v>14515</v>
      </c>
      <c r="M388" s="68">
        <v>16146</v>
      </c>
      <c r="N388" s="51">
        <v>145069</v>
      </c>
      <c r="P388" s="235" t="s">
        <v>211</v>
      </c>
      <c r="Q388" s="230">
        <f>Q379/Q380</f>
        <v>0.55737245662774104</v>
      </c>
      <c r="R388" s="230">
        <f t="shared" ref="R388:Z388" si="117">R379/R380</f>
        <v>0.93689135707539628</v>
      </c>
      <c r="S388" s="230">
        <f t="shared" si="117"/>
        <v>0.7147025206851404</v>
      </c>
      <c r="T388" s="230">
        <f t="shared" si="117"/>
        <v>1.0067146066538282</v>
      </c>
      <c r="U388" s="230">
        <f t="shared" si="117"/>
        <v>1.0554895349922115</v>
      </c>
      <c r="V388" s="230">
        <f t="shared" si="117"/>
        <v>1.3432137280167804</v>
      </c>
      <c r="W388" s="230">
        <f t="shared" si="117"/>
        <v>1.1569125908954254</v>
      </c>
      <c r="X388" s="230">
        <f t="shared" si="117"/>
        <v>1.0804966326178422</v>
      </c>
      <c r="Y388" s="230">
        <f t="shared" si="117"/>
        <v>1.1741013147996917</v>
      </c>
      <c r="Z388" s="230">
        <f t="shared" si="117"/>
        <v>1.0246975567461691</v>
      </c>
    </row>
    <row r="389" spans="1:26" ht="16.899999999999999" customHeight="1" x14ac:dyDescent="0.25">
      <c r="A389" s="290"/>
      <c r="B389" s="293"/>
      <c r="C389" s="4" t="s">
        <v>76</v>
      </c>
      <c r="D389" s="42">
        <v>15626.242366582825</v>
      </c>
      <c r="E389" s="43">
        <v>12296.151506145636</v>
      </c>
      <c r="F389" s="17">
        <v>15873.882932121362</v>
      </c>
      <c r="G389" s="43">
        <v>14062.40884478497</v>
      </c>
      <c r="H389" s="67">
        <v>1.4850037813714901E-2</v>
      </c>
      <c r="I389" s="67">
        <v>1.1560365427874869E-2</v>
      </c>
      <c r="J389" s="67">
        <v>1.6439905187848387E-2</v>
      </c>
      <c r="K389" s="67">
        <v>1.7178057897267507E-2</v>
      </c>
      <c r="L389" s="17">
        <v>14963.764420556165</v>
      </c>
      <c r="M389" s="17">
        <v>14398.029285695302</v>
      </c>
      <c r="N389" s="18">
        <v>145069</v>
      </c>
      <c r="P389" s="235" t="s">
        <v>209</v>
      </c>
      <c r="Q389" s="230">
        <f>Q381/Q382</f>
        <v>1.3590410558851225</v>
      </c>
      <c r="R389" s="230">
        <f t="shared" ref="R389:Z389" si="118">R381/R382</f>
        <v>1.1020259918437876</v>
      </c>
      <c r="S389" s="230">
        <f t="shared" si="118"/>
        <v>1.0985704482898786</v>
      </c>
      <c r="T389" s="230">
        <f t="shared" si="118"/>
        <v>0.89716159752080882</v>
      </c>
      <c r="U389" s="230">
        <f t="shared" si="118"/>
        <v>0.89152864899529294</v>
      </c>
      <c r="V389" s="230">
        <f t="shared" si="118"/>
        <v>0.70982405823998074</v>
      </c>
      <c r="W389" s="230">
        <f t="shared" si="118"/>
        <v>0.88977747766486892</v>
      </c>
      <c r="X389" s="230">
        <f t="shared" si="118"/>
        <v>1.0009051036032248</v>
      </c>
      <c r="Y389" s="230">
        <f t="shared" si="118"/>
        <v>0.93481331929535683</v>
      </c>
      <c r="Z389" s="230">
        <f t="shared" si="118"/>
        <v>1.0924105208974493</v>
      </c>
    </row>
    <row r="390" spans="1:26" ht="16.899999999999999" customHeight="1" x14ac:dyDescent="0.25">
      <c r="A390" s="290"/>
      <c r="B390" s="293"/>
      <c r="C390" s="4" t="s">
        <v>100</v>
      </c>
      <c r="D390" s="44">
        <v>0.14790203282575878</v>
      </c>
      <c r="E390" s="45">
        <v>9.6554053588292471E-2</v>
      </c>
      <c r="F390" s="66">
        <v>0.11910883786336157</v>
      </c>
      <c r="G390" s="45">
        <v>8.2567605760017648E-2</v>
      </c>
      <c r="H390" s="68">
        <v>9452</v>
      </c>
      <c r="I390" s="68">
        <v>7180</v>
      </c>
      <c r="J390" s="68">
        <v>9646</v>
      </c>
      <c r="K390" s="68">
        <v>9700</v>
      </c>
      <c r="L390" s="66">
        <v>0.10005583549896946</v>
      </c>
      <c r="M390" s="66">
        <v>0.11129876127911546</v>
      </c>
      <c r="N390" s="46">
        <v>1</v>
      </c>
      <c r="P390" s="235" t="s">
        <v>210</v>
      </c>
      <c r="Q390" s="230">
        <f>Q383/Q384</f>
        <v>1.2965065502287232</v>
      </c>
      <c r="R390" s="230">
        <f t="shared" ref="R390:Z390" si="119">R383/R384</f>
        <v>0.91198207484232441</v>
      </c>
      <c r="S390" s="230">
        <f t="shared" si="119"/>
        <v>1.5316201009149284</v>
      </c>
      <c r="T390" s="230">
        <f t="shared" si="119"/>
        <v>1.245123364785657</v>
      </c>
      <c r="U390" s="230">
        <f t="shared" si="119"/>
        <v>1.1254821726970048</v>
      </c>
      <c r="V390" s="230">
        <f t="shared" si="119"/>
        <v>0.80026928171565681</v>
      </c>
      <c r="W390" s="230">
        <f t="shared" si="119"/>
        <v>0.85116579569134465</v>
      </c>
      <c r="X390" s="230">
        <f t="shared" si="119"/>
        <v>0.77640066576147915</v>
      </c>
      <c r="Y390" s="230">
        <f t="shared" si="119"/>
        <v>0.68848550621646742</v>
      </c>
      <c r="Z390" s="230">
        <f t="shared" si="119"/>
        <v>0.6952541615297172</v>
      </c>
    </row>
    <row r="391" spans="1:26" ht="30" customHeight="1" x14ac:dyDescent="0.25">
      <c r="A391" s="290"/>
      <c r="B391" s="293"/>
      <c r="C391" s="4" t="s">
        <v>121</v>
      </c>
      <c r="D391" s="44">
        <v>0.24064333060418794</v>
      </c>
      <c r="E391" s="45">
        <v>0.1996436716077537</v>
      </c>
      <c r="F391" s="66">
        <v>0.19077218627862302</v>
      </c>
      <c r="G391" s="45">
        <v>0.14928088935417133</v>
      </c>
      <c r="H391" s="17">
        <v>10354.964290805588</v>
      </c>
      <c r="I391" s="17">
        <v>10039.566850540385</v>
      </c>
      <c r="J391" s="17">
        <v>11082.785251926325</v>
      </c>
      <c r="K391" s="17">
        <v>9899.7941375452738</v>
      </c>
      <c r="L391" s="66">
        <v>0.17000269380775582</v>
      </c>
      <c r="M391" s="66">
        <v>0.19653573210960038</v>
      </c>
      <c r="N391" s="46">
        <v>0.17525871588006894</v>
      </c>
    </row>
    <row r="392" spans="1:26" ht="16.899999999999999" customHeight="1" x14ac:dyDescent="0.25">
      <c r="A392" s="290"/>
      <c r="B392" s="294"/>
      <c r="C392" s="39" t="s">
        <v>79</v>
      </c>
      <c r="D392" s="47">
        <v>2.5921120349094284E-2</v>
      </c>
      <c r="E392" s="48">
        <v>1.6921939444899496E-2</v>
      </c>
      <c r="F392" s="67">
        <v>2.087486197390008E-2</v>
      </c>
      <c r="G392" s="48">
        <v>1.4470692558792474E-2</v>
      </c>
      <c r="H392" s="66">
        <v>9.1092200495359613E-2</v>
      </c>
      <c r="I392" s="66">
        <v>6.919614891628037E-2</v>
      </c>
      <c r="J392" s="66">
        <v>9.2961845744629595E-2</v>
      </c>
      <c r="K392" s="66">
        <v>9.3482262463498569E-2</v>
      </c>
      <c r="L392" s="67">
        <v>1.75356572458568E-2</v>
      </c>
      <c r="M392" s="67">
        <v>1.9506077980820109E-2</v>
      </c>
      <c r="N392" s="49">
        <v>0.17525871588006894</v>
      </c>
    </row>
    <row r="393" spans="1:26" ht="16.899999999999999" customHeight="1" x14ac:dyDescent="0.25">
      <c r="A393" s="290"/>
      <c r="B393" s="294" t="s">
        <v>96</v>
      </c>
      <c r="C393" s="4" t="s">
        <v>75</v>
      </c>
      <c r="D393" s="16">
        <v>16824</v>
      </c>
      <c r="E393" s="50">
        <v>9803</v>
      </c>
      <c r="F393" s="68">
        <v>13139</v>
      </c>
      <c r="G393" s="50">
        <v>9327</v>
      </c>
      <c r="H393" s="66">
        <v>0.11442545155198296</v>
      </c>
      <c r="I393" s="66">
        <v>8.9651383478174015E-2</v>
      </c>
      <c r="J393" s="66">
        <v>0.10910530482977039</v>
      </c>
      <c r="K393" s="66">
        <v>0.12282678890253632</v>
      </c>
      <c r="L393" s="68">
        <v>9411</v>
      </c>
      <c r="M393" s="68">
        <v>9281</v>
      </c>
      <c r="N393" s="51">
        <v>103763</v>
      </c>
    </row>
    <row r="394" spans="1:26" ht="16.899999999999999" customHeight="1" x14ac:dyDescent="0.25">
      <c r="A394" s="290"/>
      <c r="B394" s="293"/>
      <c r="C394" s="4" t="s">
        <v>76</v>
      </c>
      <c r="D394" s="42">
        <v>11176.928128571462</v>
      </c>
      <c r="E394" s="43">
        <v>8795.025599764178</v>
      </c>
      <c r="F394" s="17">
        <v>11354.057136160784</v>
      </c>
      <c r="G394" s="43">
        <v>10058.37035453076</v>
      </c>
      <c r="H394" s="67">
        <v>1.1419017036709505E-2</v>
      </c>
      <c r="I394" s="67">
        <v>8.6742004151051898E-3</v>
      </c>
      <c r="J394" s="67">
        <v>1.1653389582744382E-2</v>
      </c>
      <c r="K394" s="67">
        <v>1.171862730174378E-2</v>
      </c>
      <c r="L394" s="17">
        <v>10703.079828014043</v>
      </c>
      <c r="M394" s="17">
        <v>10298.428422141198</v>
      </c>
      <c r="N394" s="18">
        <v>103763</v>
      </c>
    </row>
    <row r="395" spans="1:26" ht="16.899999999999999" customHeight="1" x14ac:dyDescent="0.25">
      <c r="A395" s="290"/>
      <c r="B395" s="293"/>
      <c r="C395" s="4" t="s">
        <v>100</v>
      </c>
      <c r="D395" s="44">
        <v>0.16213871996761853</v>
      </c>
      <c r="E395" s="45">
        <v>9.4474909168007867E-2</v>
      </c>
      <c r="F395" s="66">
        <v>0.12662509757813478</v>
      </c>
      <c r="G395" s="45">
        <v>8.9887532164644443E-2</v>
      </c>
      <c r="H395" s="68">
        <v>7339</v>
      </c>
      <c r="I395" s="68">
        <v>5382</v>
      </c>
      <c r="J395" s="68">
        <v>7008</v>
      </c>
      <c r="K395" s="68">
        <v>6286</v>
      </c>
      <c r="L395" s="66">
        <v>9.069706928288504E-2</v>
      </c>
      <c r="M395" s="66">
        <v>8.9444214218941234E-2</v>
      </c>
      <c r="N395" s="46">
        <v>1</v>
      </c>
    </row>
    <row r="396" spans="1:26" ht="30" customHeight="1" x14ac:dyDescent="0.25">
      <c r="A396" s="290"/>
      <c r="B396" s="293"/>
      <c r="C396" s="4" t="s">
        <v>121</v>
      </c>
      <c r="D396" s="44">
        <v>0.18869236549612498</v>
      </c>
      <c r="E396" s="45">
        <v>0.13972348916761687</v>
      </c>
      <c r="F396" s="66">
        <v>0.1450637048159516</v>
      </c>
      <c r="G396" s="45">
        <v>0.11624168099902789</v>
      </c>
      <c r="H396" s="17">
        <v>7341.9723585368392</v>
      </c>
      <c r="I396" s="17">
        <v>7118.3463542988038</v>
      </c>
      <c r="J396" s="17">
        <v>7858.018694230811</v>
      </c>
      <c r="K396" s="17">
        <v>7019.2434152187516</v>
      </c>
      <c r="L396" s="66">
        <v>0.11022358604373338</v>
      </c>
      <c r="M396" s="66">
        <v>0.11297213735347461</v>
      </c>
      <c r="N396" s="46">
        <v>0.12535669326915874</v>
      </c>
    </row>
    <row r="397" spans="1:26" ht="16.899999999999999" customHeight="1" x14ac:dyDescent="0.25">
      <c r="A397" s="290"/>
      <c r="B397" s="294"/>
      <c r="C397" s="39" t="s">
        <v>79</v>
      </c>
      <c r="D397" s="47">
        <v>2.0325173786034777E-2</v>
      </c>
      <c r="E397" s="48">
        <v>1.1843062210205596E-2</v>
      </c>
      <c r="F397" s="67">
        <v>1.587330351727954E-2</v>
      </c>
      <c r="G397" s="48">
        <v>1.1268003798284973E-2</v>
      </c>
      <c r="H397" s="66">
        <v>9.9753979149393115E-2</v>
      </c>
      <c r="I397" s="66">
        <v>7.3153824197034159E-2</v>
      </c>
      <c r="J397" s="66">
        <v>9.5254923815090181E-2</v>
      </c>
      <c r="K397" s="66">
        <v>8.5441274415190768E-2</v>
      </c>
      <c r="L397" s="67">
        <v>1.1369484694506261E-2</v>
      </c>
      <c r="M397" s="67">
        <v>1.1212430926544746E-2</v>
      </c>
      <c r="N397" s="49">
        <v>0.12535669326915874</v>
      </c>
    </row>
    <row r="398" spans="1:26" ht="16.899999999999999" customHeight="1" x14ac:dyDescent="0.25">
      <c r="A398" s="290"/>
      <c r="B398" s="294" t="s">
        <v>97</v>
      </c>
      <c r="C398" s="4" t="s">
        <v>75</v>
      </c>
      <c r="D398" s="16">
        <v>11754</v>
      </c>
      <c r="E398" s="50">
        <v>6251</v>
      </c>
      <c r="F398" s="68">
        <v>10214</v>
      </c>
      <c r="G398" s="50">
        <v>7687</v>
      </c>
      <c r="H398" s="66">
        <v>8.8845576485400229E-2</v>
      </c>
      <c r="I398" s="66">
        <v>6.7201078813305365E-2</v>
      </c>
      <c r="J398" s="66">
        <v>7.9267051238547673E-2</v>
      </c>
      <c r="K398" s="66">
        <v>7.9596824231066315E-2</v>
      </c>
      <c r="L398" s="68">
        <v>5982</v>
      </c>
      <c r="M398" s="68">
        <v>5668</v>
      </c>
      <c r="N398" s="51">
        <v>73571</v>
      </c>
    </row>
    <row r="399" spans="1:26" ht="16.899999999999999" customHeight="1" x14ac:dyDescent="0.25">
      <c r="A399" s="290"/>
      <c r="B399" s="293"/>
      <c r="C399" s="4" t="s">
        <v>76</v>
      </c>
      <c r="D399" s="42">
        <v>7924.7687455753121</v>
      </c>
      <c r="E399" s="43">
        <v>6235.9302294676363</v>
      </c>
      <c r="F399" s="17">
        <v>8050.3583894498533</v>
      </c>
      <c r="G399" s="43">
        <v>7131.6785882557606</v>
      </c>
      <c r="H399" s="67">
        <v>8.8662892543811961E-3</v>
      </c>
      <c r="I399" s="67">
        <v>6.5020259936067037E-3</v>
      </c>
      <c r="J399" s="67">
        <v>8.4664061990330323E-3</v>
      </c>
      <c r="K399" s="67">
        <v>7.5941537338929284E-3</v>
      </c>
      <c r="L399" s="17">
        <v>7588.7964498599804</v>
      </c>
      <c r="M399" s="17">
        <v>7301.8867751062535</v>
      </c>
      <c r="N399" s="18">
        <v>73571</v>
      </c>
    </row>
    <row r="400" spans="1:26" ht="16.899999999999999" customHeight="1" x14ac:dyDescent="0.25">
      <c r="A400" s="290"/>
      <c r="B400" s="293"/>
      <c r="C400" s="4" t="s">
        <v>100</v>
      </c>
      <c r="D400" s="44">
        <v>0.1597640374604124</v>
      </c>
      <c r="E400" s="45">
        <v>8.4965543488602843E-2</v>
      </c>
      <c r="F400" s="66">
        <v>0.13883187669054384</v>
      </c>
      <c r="G400" s="45">
        <v>0.10448410379089587</v>
      </c>
      <c r="H400" s="68">
        <v>4965</v>
      </c>
      <c r="I400" s="68">
        <v>3345</v>
      </c>
      <c r="J400" s="68">
        <v>3922</v>
      </c>
      <c r="K400" s="68">
        <v>2833</v>
      </c>
      <c r="L400" s="66">
        <v>8.1309211509969975E-2</v>
      </c>
      <c r="M400" s="66">
        <v>7.704122548286689E-2</v>
      </c>
      <c r="N400" s="46">
        <v>1</v>
      </c>
    </row>
    <row r="401" spans="1:14" ht="30" customHeight="1" x14ac:dyDescent="0.25">
      <c r="A401" s="290"/>
      <c r="B401" s="293"/>
      <c r="C401" s="4" t="s">
        <v>121</v>
      </c>
      <c r="D401" s="44">
        <v>0.13182893866152243</v>
      </c>
      <c r="E401" s="45">
        <v>8.9096351197263404E-2</v>
      </c>
      <c r="F401" s="66">
        <v>0.11276966899993375</v>
      </c>
      <c r="G401" s="45">
        <v>9.5802487599391806E-2</v>
      </c>
      <c r="H401" s="17">
        <v>4182.0830983567348</v>
      </c>
      <c r="I401" s="17">
        <v>4054.7028131954162</v>
      </c>
      <c r="J401" s="17">
        <v>4476.0298136375832</v>
      </c>
      <c r="K401" s="17">
        <v>3998.2524880941164</v>
      </c>
      <c r="L401" s="66">
        <v>7.0062426066689304E-2</v>
      </c>
      <c r="M401" s="66">
        <v>6.8993219967621394E-2</v>
      </c>
      <c r="N401" s="46">
        <v>8.8881559713050701E-2</v>
      </c>
    </row>
    <row r="402" spans="1:14" ht="16.899999999999999" customHeight="1" x14ac:dyDescent="0.25">
      <c r="A402" s="290"/>
      <c r="B402" s="294"/>
      <c r="C402" s="39" t="s">
        <v>79</v>
      </c>
      <c r="D402" s="47">
        <v>1.4200076835535711E-2</v>
      </c>
      <c r="E402" s="48">
        <v>7.5518700271340585E-3</v>
      </c>
      <c r="F402" s="67">
        <v>1.2339593738145461E-2</v>
      </c>
      <c r="G402" s="48">
        <v>9.286710110155097E-3</v>
      </c>
      <c r="H402" s="66">
        <v>0.1184766268165223</v>
      </c>
      <c r="I402" s="66">
        <v>7.9819600544061856E-2</v>
      </c>
      <c r="J402" s="66">
        <v>9.358818335838881E-2</v>
      </c>
      <c r="K402" s="66">
        <v>6.7602071253012624E-2</v>
      </c>
      <c r="L402" s="67">
        <v>7.2268895380444634E-3</v>
      </c>
      <c r="M402" s="67">
        <v>6.8475442831220359E-3</v>
      </c>
      <c r="N402" s="49">
        <v>8.8881559713050701E-2</v>
      </c>
    </row>
    <row r="403" spans="1:14" ht="16.899999999999999" customHeight="1" x14ac:dyDescent="0.25">
      <c r="A403" s="290"/>
      <c r="B403" s="294" t="s">
        <v>98</v>
      </c>
      <c r="C403" s="4" t="s">
        <v>75</v>
      </c>
      <c r="D403" s="16">
        <v>5789</v>
      </c>
      <c r="E403" s="50">
        <v>2999</v>
      </c>
      <c r="F403" s="68">
        <v>7329</v>
      </c>
      <c r="G403" s="50">
        <v>5389</v>
      </c>
      <c r="H403" s="66">
        <v>6.0106048133262313E-2</v>
      </c>
      <c r="I403" s="66">
        <v>4.1766556787533722E-2</v>
      </c>
      <c r="J403" s="66">
        <v>4.4361497568148396E-2</v>
      </c>
      <c r="K403" s="66">
        <v>3.587301989287478E-2</v>
      </c>
      <c r="L403" s="68">
        <v>2670</v>
      </c>
      <c r="M403" s="68">
        <v>2666</v>
      </c>
      <c r="N403" s="51">
        <v>41907</v>
      </c>
    </row>
    <row r="404" spans="1:14" ht="16.899999999999999" customHeight="1" x14ac:dyDescent="0.25">
      <c r="A404" s="290"/>
      <c r="B404" s="293"/>
      <c r="C404" s="4" t="s">
        <v>76</v>
      </c>
      <c r="D404" s="42">
        <v>4514.0515124277854</v>
      </c>
      <c r="E404" s="43">
        <v>3552.0670933696733</v>
      </c>
      <c r="F404" s="17">
        <v>4585.5890096189396</v>
      </c>
      <c r="G404" s="43">
        <v>4062.2970273346045</v>
      </c>
      <c r="H404" s="67">
        <v>5.9982458302224604E-3</v>
      </c>
      <c r="I404" s="67">
        <v>4.0411142602405099E-3</v>
      </c>
      <c r="J404" s="67">
        <v>4.7381913688081551E-3</v>
      </c>
      <c r="K404" s="67">
        <v>3.4225640356536214E-3</v>
      </c>
      <c r="L404" s="17">
        <v>4322.6773161202409</v>
      </c>
      <c r="M404" s="17">
        <v>4159.2498278449084</v>
      </c>
      <c r="N404" s="18">
        <v>41907</v>
      </c>
    </row>
    <row r="405" spans="1:14" ht="16.899999999999999" customHeight="1" x14ac:dyDescent="0.25">
      <c r="A405" s="290"/>
      <c r="B405" s="293"/>
      <c r="C405" s="4" t="s">
        <v>100</v>
      </c>
      <c r="D405" s="44">
        <v>0.13813921301930465</v>
      </c>
      <c r="E405" s="45">
        <v>7.1563223327844996E-2</v>
      </c>
      <c r="F405" s="66">
        <v>0.17488725034003866</v>
      </c>
      <c r="G405" s="45">
        <v>0.12859426826067244</v>
      </c>
      <c r="H405" s="68">
        <v>2425</v>
      </c>
      <c r="I405" s="68">
        <v>1427</v>
      </c>
      <c r="J405" s="68">
        <v>992</v>
      </c>
      <c r="K405" s="68">
        <v>595</v>
      </c>
      <c r="L405" s="66">
        <v>6.3712506263869997E-2</v>
      </c>
      <c r="M405" s="66">
        <v>6.3617056816283671E-2</v>
      </c>
      <c r="N405" s="46">
        <v>1</v>
      </c>
    </row>
    <row r="406" spans="1:14" ht="30" customHeight="1" x14ac:dyDescent="0.25">
      <c r="A406" s="290"/>
      <c r="B406" s="293"/>
      <c r="C406" s="4" t="s">
        <v>121</v>
      </c>
      <c r="D406" s="44">
        <v>6.4927490719036349E-2</v>
      </c>
      <c r="E406" s="45">
        <v>4.2745153933865444E-2</v>
      </c>
      <c r="F406" s="66">
        <v>8.0917261024134962E-2</v>
      </c>
      <c r="G406" s="45">
        <v>6.7162690994291979E-2</v>
      </c>
      <c r="H406" s="17">
        <v>1562.7799966656278</v>
      </c>
      <c r="I406" s="17">
        <v>1515.1799473749068</v>
      </c>
      <c r="J406" s="17">
        <v>1672.6233536536747</v>
      </c>
      <c r="K406" s="17">
        <v>1494.0853309364511</v>
      </c>
      <c r="L406" s="66">
        <v>3.1271594382825216E-2</v>
      </c>
      <c r="M406" s="66">
        <v>3.2451645101213587E-2</v>
      </c>
      <c r="N406" s="46">
        <v>5.0628094261255321E-2</v>
      </c>
    </row>
    <row r="407" spans="1:14" ht="16.899999999999999" customHeight="1" x14ac:dyDescent="0.25">
      <c r="A407" s="290"/>
      <c r="B407" s="294"/>
      <c r="C407" s="39" t="s">
        <v>79</v>
      </c>
      <c r="D407" s="47">
        <v>6.9937250979169837E-3</v>
      </c>
      <c r="E407" s="48">
        <v>3.6231096162814016E-3</v>
      </c>
      <c r="F407" s="67">
        <v>8.8542081953072328E-3</v>
      </c>
      <c r="G407" s="48">
        <v>6.5104827349584775E-3</v>
      </c>
      <c r="H407" s="66">
        <v>0.15485312899106002</v>
      </c>
      <c r="I407" s="66">
        <v>9.1123882503192852E-2</v>
      </c>
      <c r="J407" s="66">
        <v>6.3346104725415076E-2</v>
      </c>
      <c r="K407" s="66">
        <v>3.7994891443167304E-2</v>
      </c>
      <c r="L407" s="67">
        <v>3.2256427727480304E-3</v>
      </c>
      <c r="M407" s="67">
        <v>3.2208103491184453E-3</v>
      </c>
      <c r="N407" s="49">
        <v>5.0628094261255321E-2</v>
      </c>
    </row>
    <row r="408" spans="1:14" ht="16.899999999999999" customHeight="1" x14ac:dyDescent="0.25">
      <c r="A408" s="290"/>
      <c r="B408" s="294" t="s">
        <v>99</v>
      </c>
      <c r="C408" s="4" t="s">
        <v>75</v>
      </c>
      <c r="D408" s="16">
        <v>771</v>
      </c>
      <c r="E408" s="50">
        <v>887</v>
      </c>
      <c r="F408" s="68">
        <v>4435</v>
      </c>
      <c r="G408" s="50">
        <v>2752</v>
      </c>
      <c r="H408" s="66">
        <v>2.9356931867706163E-2</v>
      </c>
      <c r="I408" s="66">
        <v>1.7817900309659376E-2</v>
      </c>
      <c r="J408" s="66">
        <v>1.1220450175319535E-2</v>
      </c>
      <c r="K408" s="66">
        <v>7.5342205563926909E-3</v>
      </c>
      <c r="L408" s="68">
        <v>661</v>
      </c>
      <c r="M408" s="68">
        <v>715</v>
      </c>
      <c r="N408" s="51">
        <v>15660</v>
      </c>
    </row>
    <row r="409" spans="1:14" ht="16.899999999999999" customHeight="1" x14ac:dyDescent="0.25">
      <c r="A409" s="290"/>
      <c r="B409" s="293"/>
      <c r="C409" s="4" t="s">
        <v>76</v>
      </c>
      <c r="D409" s="42">
        <v>1686.8314764745537</v>
      </c>
      <c r="E409" s="43">
        <v>1327.3527258493589</v>
      </c>
      <c r="F409" s="17">
        <v>1713.5639365889372</v>
      </c>
      <c r="G409" s="43">
        <v>1518.0177881513805</v>
      </c>
      <c r="H409" s="67">
        <v>2.929656825435945E-3</v>
      </c>
      <c r="I409" s="67">
        <v>1.7239671298544717E-3</v>
      </c>
      <c r="J409" s="67">
        <v>1.1984410601370958E-3</v>
      </c>
      <c r="K409" s="67">
        <v>7.1882301490077826E-4</v>
      </c>
      <c r="L409" s="17">
        <v>1615.3178889074131</v>
      </c>
      <c r="M409" s="17">
        <v>1554.2475553976965</v>
      </c>
      <c r="N409" s="18">
        <v>15660</v>
      </c>
    </row>
    <row r="410" spans="1:14" ht="16.899999999999999" customHeight="1" x14ac:dyDescent="0.25">
      <c r="A410" s="290"/>
      <c r="B410" s="293"/>
      <c r="C410" s="4" t="s">
        <v>100</v>
      </c>
      <c r="D410" s="44">
        <v>4.9233716475095786E-2</v>
      </c>
      <c r="E410" s="45">
        <v>5.664112388250319E-2</v>
      </c>
      <c r="F410" s="66">
        <v>0.28320561941251599</v>
      </c>
      <c r="G410" s="45">
        <v>0.17573435504469986</v>
      </c>
      <c r="H410" s="68">
        <v>82604</v>
      </c>
      <c r="I410" s="68">
        <v>80088</v>
      </c>
      <c r="J410" s="68">
        <v>88410</v>
      </c>
      <c r="K410" s="68">
        <v>78973</v>
      </c>
      <c r="L410" s="66">
        <v>4.2209450830140487E-2</v>
      </c>
      <c r="M410" s="66">
        <v>4.5657726692209452E-2</v>
      </c>
      <c r="N410" s="46">
        <v>1</v>
      </c>
    </row>
    <row r="411" spans="1:14" ht="30" customHeight="1" x14ac:dyDescent="0.25">
      <c r="A411" s="290"/>
      <c r="B411" s="293"/>
      <c r="C411" s="4" t="s">
        <v>121</v>
      </c>
      <c r="D411" s="44">
        <v>8.6472785186348291E-3</v>
      </c>
      <c r="E411" s="45">
        <v>1.2642531356898518E-2</v>
      </c>
      <c r="F411" s="66">
        <v>4.8965486784286888E-2</v>
      </c>
      <c r="G411" s="45">
        <v>3.4297963558413719E-2</v>
      </c>
      <c r="H411" s="17">
        <v>82604</v>
      </c>
      <c r="I411" s="17">
        <v>80088</v>
      </c>
      <c r="J411" s="17">
        <v>88410</v>
      </c>
      <c r="K411" s="17">
        <v>78973</v>
      </c>
      <c r="L411" s="66">
        <v>7.7417692460851947E-3</v>
      </c>
      <c r="M411" s="66">
        <v>8.7032731610531561E-3</v>
      </c>
      <c r="N411" s="46">
        <v>1.8918938509825525E-2</v>
      </c>
    </row>
    <row r="412" spans="1:14" ht="16.899999999999999" customHeight="1" x14ac:dyDescent="0.25">
      <c r="A412" s="291"/>
      <c r="B412" s="294"/>
      <c r="C412" s="39" t="s">
        <v>79</v>
      </c>
      <c r="D412" s="47">
        <v>9.3144965460252105E-4</v>
      </c>
      <c r="E412" s="48">
        <v>1.071589939860488E-3</v>
      </c>
      <c r="F412" s="67">
        <v>5.3579496993024396E-3</v>
      </c>
      <c r="G412" s="48">
        <v>3.324707457154524E-3</v>
      </c>
      <c r="H412" s="66">
        <v>9.9794380374561162E-2</v>
      </c>
      <c r="I412" s="66">
        <v>9.6754785911552149E-2</v>
      </c>
      <c r="J412" s="66">
        <v>0.10680864327290389</v>
      </c>
      <c r="K412" s="66">
        <v>9.5407747824805308E-2</v>
      </c>
      <c r="L412" s="67">
        <v>7.9855800478893183E-4</v>
      </c>
      <c r="M412" s="67">
        <v>8.6379572378833004E-4</v>
      </c>
      <c r="N412" s="49">
        <v>1.8918938509825525E-2</v>
      </c>
    </row>
    <row r="413" spans="1:14" ht="16.899999999999999" customHeight="1" x14ac:dyDescent="0.25">
      <c r="A413" s="291" t="s">
        <v>17</v>
      </c>
      <c r="B413" s="293"/>
      <c r="C413" s="4" t="s">
        <v>75</v>
      </c>
      <c r="D413" s="16">
        <v>89161</v>
      </c>
      <c r="E413" s="50">
        <v>70160</v>
      </c>
      <c r="F413" s="68">
        <v>90574</v>
      </c>
      <c r="G413" s="50">
        <v>80238</v>
      </c>
      <c r="H413" s="66">
        <v>1</v>
      </c>
      <c r="I413" s="66">
        <v>1</v>
      </c>
      <c r="J413" s="66">
        <v>1</v>
      </c>
      <c r="K413" s="66">
        <v>1</v>
      </c>
      <c r="L413" s="68">
        <v>85381</v>
      </c>
      <c r="M413" s="68">
        <v>82153</v>
      </c>
      <c r="N413" s="51">
        <v>827742</v>
      </c>
    </row>
    <row r="414" spans="1:14" ht="16.899999999999999" customHeight="1" x14ac:dyDescent="0.25">
      <c r="A414" s="290"/>
      <c r="B414" s="293"/>
      <c r="C414" s="4" t="s">
        <v>76</v>
      </c>
      <c r="D414" s="42">
        <v>89161</v>
      </c>
      <c r="E414" s="43">
        <v>70160</v>
      </c>
      <c r="F414" s="17">
        <v>90574</v>
      </c>
      <c r="G414" s="43">
        <v>80238</v>
      </c>
      <c r="H414" s="69">
        <v>9.9794380374561162E-2</v>
      </c>
      <c r="I414" s="69">
        <v>9.6754785911552149E-2</v>
      </c>
      <c r="J414" s="69">
        <v>0.10680864327290389</v>
      </c>
      <c r="K414" s="69">
        <v>9.5407747824805308E-2</v>
      </c>
      <c r="L414" s="17">
        <v>85381</v>
      </c>
      <c r="M414" s="17">
        <v>82153</v>
      </c>
      <c r="N414" s="18">
        <v>827742</v>
      </c>
    </row>
    <row r="415" spans="1:14" ht="16.899999999999999" customHeight="1" x14ac:dyDescent="0.25">
      <c r="A415" s="290"/>
      <c r="B415" s="293"/>
      <c r="C415" s="4" t="s">
        <v>100</v>
      </c>
      <c r="D415" s="44">
        <v>0.10771593080935847</v>
      </c>
      <c r="E415" s="45">
        <v>8.4760710462922037E-2</v>
      </c>
      <c r="F415" s="66">
        <v>0.10942298445650939</v>
      </c>
      <c r="G415" s="45">
        <v>9.693600179766157E-2</v>
      </c>
      <c r="L415" s="66">
        <v>0.10314929047940058</v>
      </c>
      <c r="M415" s="66">
        <v>9.9249524610325435E-2</v>
      </c>
      <c r="N415" s="46">
        <v>1</v>
      </c>
    </row>
    <row r="416" spans="1:14" ht="30" customHeight="1" x14ac:dyDescent="0.25">
      <c r="A416" s="290"/>
      <c r="B416" s="293"/>
      <c r="C416" s="4" t="s">
        <v>121</v>
      </c>
      <c r="D416" s="44">
        <v>1</v>
      </c>
      <c r="E416" s="45">
        <v>1</v>
      </c>
      <c r="F416" s="66">
        <v>1</v>
      </c>
      <c r="G416" s="45">
        <v>1</v>
      </c>
      <c r="L416" s="66">
        <v>1</v>
      </c>
      <c r="M416" s="66">
        <v>1</v>
      </c>
      <c r="N416" s="46">
        <v>1</v>
      </c>
    </row>
    <row r="417" spans="1:14" ht="16.899999999999999" customHeight="1" x14ac:dyDescent="0.25">
      <c r="A417" s="307"/>
      <c r="B417" s="308"/>
      <c r="C417" s="5" t="s">
        <v>79</v>
      </c>
      <c r="D417" s="52">
        <v>0.10771593080935847</v>
      </c>
      <c r="E417" s="53">
        <v>8.4760710462922037E-2</v>
      </c>
      <c r="F417" s="69">
        <v>0.10942298445650939</v>
      </c>
      <c r="G417" s="53">
        <v>9.693600179766157E-2</v>
      </c>
      <c r="L417" s="69">
        <v>0.10314929047940058</v>
      </c>
      <c r="M417" s="69">
        <v>9.9249524610325435E-2</v>
      </c>
      <c r="N417" s="54">
        <v>1</v>
      </c>
    </row>
    <row r="419" spans="1:14" ht="19.899999999999999" customHeight="1" x14ac:dyDescent="0.25">
      <c r="A419" s="295" t="s">
        <v>80</v>
      </c>
      <c r="B419" s="296"/>
      <c r="C419" s="296"/>
      <c r="D419" s="297"/>
    </row>
    <row r="420" spans="1:14" ht="45" customHeight="1" x14ac:dyDescent="0.25">
      <c r="A420" s="55" t="s">
        <v>1</v>
      </c>
      <c r="B420" s="9" t="s">
        <v>81</v>
      </c>
      <c r="C420" s="56" t="s">
        <v>82</v>
      </c>
      <c r="D420" s="11" t="s">
        <v>83</v>
      </c>
    </row>
    <row r="421" spans="1:14" ht="18" customHeight="1" x14ac:dyDescent="0.25">
      <c r="A421" s="57" t="s">
        <v>84</v>
      </c>
      <c r="B421" s="60" t="s">
        <v>126</v>
      </c>
      <c r="C421" s="40">
        <v>72</v>
      </c>
      <c r="D421" s="61">
        <v>0</v>
      </c>
    </row>
    <row r="422" spans="1:14" ht="16.899999999999999" customHeight="1" x14ac:dyDescent="0.25">
      <c r="A422" s="58" t="s">
        <v>86</v>
      </c>
      <c r="B422" s="62">
        <v>67550.059728865017</v>
      </c>
      <c r="C422" s="50">
        <v>72</v>
      </c>
      <c r="D422" s="63">
        <v>0</v>
      </c>
    </row>
    <row r="423" spans="1:14" ht="30" customHeight="1" x14ac:dyDescent="0.25">
      <c r="A423" s="58" t="s">
        <v>127</v>
      </c>
      <c r="B423" s="62">
        <v>20908.590244597621</v>
      </c>
      <c r="C423" s="50">
        <v>1</v>
      </c>
      <c r="D423" s="63">
        <v>0</v>
      </c>
    </row>
    <row r="424" spans="1:14" ht="16.899999999999999" customHeight="1" x14ac:dyDescent="0.25">
      <c r="A424" s="59" t="s">
        <v>87</v>
      </c>
      <c r="B424" s="19">
        <v>827742</v>
      </c>
      <c r="C424" s="64"/>
      <c r="D424" s="21"/>
    </row>
    <row r="425" spans="1:14" ht="30" customHeight="1" x14ac:dyDescent="0.25">
      <c r="A425" s="309" t="s">
        <v>128</v>
      </c>
      <c r="B425" s="310"/>
      <c r="C425" s="310"/>
      <c r="D425" s="311"/>
    </row>
    <row r="428" spans="1:14" x14ac:dyDescent="0.25">
      <c r="A428" s="1" t="s">
        <v>70</v>
      </c>
    </row>
    <row r="429" spans="1:14" ht="19.899999999999999" customHeight="1" x14ac:dyDescent="0.25">
      <c r="A429" s="295" t="s">
        <v>71</v>
      </c>
      <c r="B429" s="296"/>
      <c r="C429" s="296"/>
      <c r="D429" s="296"/>
      <c r="E429" s="296"/>
      <c r="F429" s="296"/>
      <c r="G429" s="297"/>
    </row>
    <row r="430" spans="1:14" ht="16.149999999999999" customHeight="1" x14ac:dyDescent="0.25">
      <c r="A430" s="298" t="s">
        <v>1</v>
      </c>
      <c r="B430" s="301" t="s">
        <v>72</v>
      </c>
      <c r="C430" s="302"/>
      <c r="D430" s="303"/>
      <c r="E430" s="302"/>
      <c r="F430" s="303"/>
      <c r="G430" s="287"/>
    </row>
    <row r="431" spans="1:14" ht="16.149999999999999" customHeight="1" x14ac:dyDescent="0.25">
      <c r="A431" s="299"/>
      <c r="B431" s="304" t="s">
        <v>5</v>
      </c>
      <c r="C431" s="305"/>
      <c r="D431" s="305" t="s">
        <v>6</v>
      </c>
      <c r="E431" s="305"/>
      <c r="F431" s="305" t="s">
        <v>17</v>
      </c>
      <c r="G431" s="306"/>
    </row>
    <row r="432" spans="1:14" ht="16.149999999999999" customHeight="1" x14ac:dyDescent="0.25">
      <c r="A432" s="300"/>
      <c r="B432" s="31" t="s">
        <v>4</v>
      </c>
      <c r="C432" s="32" t="s">
        <v>8</v>
      </c>
      <c r="D432" s="33" t="s">
        <v>4</v>
      </c>
      <c r="E432" s="32" t="s">
        <v>8</v>
      </c>
      <c r="F432" s="33" t="s">
        <v>4</v>
      </c>
      <c r="G432" s="34" t="s">
        <v>8</v>
      </c>
      <c r="H432" s="123"/>
      <c r="I432" s="123"/>
      <c r="J432" s="123"/>
      <c r="K432" s="123"/>
    </row>
    <row r="433" spans="1:15" ht="30" customHeight="1" x14ac:dyDescent="0.25">
      <c r="A433" s="35" t="s">
        <v>129</v>
      </c>
      <c r="B433" s="24">
        <v>827742</v>
      </c>
      <c r="C433" s="36">
        <v>1</v>
      </c>
      <c r="D433" s="37">
        <v>0</v>
      </c>
      <c r="E433" s="36">
        <v>0</v>
      </c>
      <c r="F433" s="37">
        <v>827742</v>
      </c>
      <c r="G433" s="38">
        <v>1</v>
      </c>
      <c r="H433" s="126"/>
      <c r="I433" s="126"/>
      <c r="J433" s="126"/>
      <c r="K433" s="126"/>
    </row>
    <row r="434" spans="1:15" ht="24.75" x14ac:dyDescent="0.25">
      <c r="H434" s="33" t="s">
        <v>114</v>
      </c>
      <c r="I434" s="33" t="s">
        <v>115</v>
      </c>
      <c r="J434" s="33" t="s">
        <v>116</v>
      </c>
      <c r="K434" s="33" t="s">
        <v>117</v>
      </c>
    </row>
    <row r="435" spans="1:15" ht="19.899999999999999" customHeight="1" x14ac:dyDescent="0.25">
      <c r="A435" s="122" t="s">
        <v>130</v>
      </c>
      <c r="B435" s="123"/>
      <c r="C435" s="123"/>
      <c r="D435" s="123"/>
      <c r="E435" s="123"/>
      <c r="F435" s="123"/>
      <c r="G435" s="123"/>
      <c r="H435" s="65">
        <v>53</v>
      </c>
      <c r="I435" s="65">
        <v>64</v>
      </c>
      <c r="J435" s="65">
        <v>54</v>
      </c>
      <c r="K435" s="65">
        <v>56</v>
      </c>
      <c r="L435" s="123"/>
      <c r="M435" s="123"/>
      <c r="N435" s="123"/>
      <c r="O435" s="124"/>
    </row>
    <row r="436" spans="1:15" ht="16.149999999999999" customHeight="1" x14ac:dyDescent="0.25">
      <c r="A436" s="281" t="s">
        <v>64</v>
      </c>
      <c r="B436" s="282"/>
      <c r="C436" s="282"/>
      <c r="D436" s="283"/>
      <c r="E436" s="125" t="s">
        <v>69</v>
      </c>
      <c r="F436" s="126"/>
      <c r="G436" s="127"/>
      <c r="H436" s="17">
        <v>37.050371471025265</v>
      </c>
      <c r="I436" s="17">
        <v>40.056017830609214</v>
      </c>
      <c r="J436" s="17">
        <v>33.813521545319468</v>
      </c>
      <c r="K436" s="17">
        <v>34.622734026745917</v>
      </c>
      <c r="L436" s="126"/>
      <c r="M436" s="126"/>
      <c r="N436" s="126"/>
      <c r="O436" s="287" t="s">
        <v>17</v>
      </c>
    </row>
    <row r="437" spans="1:15" ht="28.9" customHeight="1" x14ac:dyDescent="0.25">
      <c r="A437" s="284"/>
      <c r="B437" s="285"/>
      <c r="C437" s="285"/>
      <c r="D437" s="286"/>
      <c r="E437" s="70" t="s">
        <v>111</v>
      </c>
      <c r="F437" s="33" t="s">
        <v>112</v>
      </c>
      <c r="G437" s="32" t="s">
        <v>113</v>
      </c>
      <c r="H437" s="66">
        <v>0.13624678663239073</v>
      </c>
      <c r="I437" s="66">
        <v>0.16452442159383032</v>
      </c>
      <c r="J437" s="66">
        <v>0.13881748071979436</v>
      </c>
      <c r="K437" s="66">
        <v>0.14395886889460155</v>
      </c>
      <c r="L437" s="33" t="s">
        <v>118</v>
      </c>
      <c r="M437" s="33" t="s">
        <v>119</v>
      </c>
      <c r="N437" s="33" t="s">
        <v>120</v>
      </c>
      <c r="O437" s="288"/>
    </row>
    <row r="438" spans="1:15" ht="16.899999999999999" customHeight="1" x14ac:dyDescent="0.25">
      <c r="A438" s="289" t="s">
        <v>65</v>
      </c>
      <c r="B438" s="292" t="s">
        <v>52</v>
      </c>
      <c r="C438" s="292" t="s">
        <v>91</v>
      </c>
      <c r="D438" s="12" t="s">
        <v>75</v>
      </c>
      <c r="E438" s="71">
        <v>1</v>
      </c>
      <c r="F438" s="65">
        <v>11</v>
      </c>
      <c r="G438" s="40">
        <v>37</v>
      </c>
      <c r="H438" s="66">
        <v>8.2683307332293288E-2</v>
      </c>
      <c r="I438" s="66">
        <v>9.2352092352092352E-2</v>
      </c>
      <c r="J438" s="66">
        <v>9.2307692307692313E-2</v>
      </c>
      <c r="K438" s="66">
        <v>9.3489148580968282E-2</v>
      </c>
      <c r="L438" s="65">
        <v>38</v>
      </c>
      <c r="M438" s="65">
        <v>52</v>
      </c>
      <c r="N438" s="65">
        <v>23</v>
      </c>
      <c r="O438" s="41">
        <v>389</v>
      </c>
    </row>
    <row r="439" spans="1:15" ht="16.899999999999999" customHeight="1" x14ac:dyDescent="0.25">
      <c r="A439" s="290"/>
      <c r="B439" s="293"/>
      <c r="C439" s="293"/>
      <c r="D439" s="4" t="s">
        <v>76</v>
      </c>
      <c r="E439" s="72">
        <v>55.66225854383358</v>
      </c>
      <c r="F439" s="17">
        <v>19.536701337295693</v>
      </c>
      <c r="G439" s="43">
        <v>46.298514115898961</v>
      </c>
      <c r="H439" s="67">
        <v>7.8751857355126298E-3</v>
      </c>
      <c r="I439" s="67">
        <v>9.5096582466567599E-3</v>
      </c>
      <c r="J439" s="67">
        <v>8.0237741456166412E-3</v>
      </c>
      <c r="K439" s="67">
        <v>8.3209509658246656E-3</v>
      </c>
      <c r="L439" s="17">
        <v>28.55364041604755</v>
      </c>
      <c r="M439" s="17">
        <v>36.009955423476974</v>
      </c>
      <c r="N439" s="17">
        <v>57.396285289747404</v>
      </c>
      <c r="O439" s="18">
        <v>389</v>
      </c>
    </row>
    <row r="440" spans="1:15" ht="16.899999999999999" customHeight="1" x14ac:dyDescent="0.25">
      <c r="A440" s="290"/>
      <c r="B440" s="293"/>
      <c r="C440" s="293"/>
      <c r="D440" s="4" t="s">
        <v>100</v>
      </c>
      <c r="E440" s="73">
        <v>2.5706940874035988E-3</v>
      </c>
      <c r="F440" s="66">
        <v>2.8277634961439587E-2</v>
      </c>
      <c r="G440" s="45">
        <v>9.5115681233933158E-2</v>
      </c>
      <c r="H440" s="68">
        <v>92</v>
      </c>
      <c r="I440" s="68">
        <v>138</v>
      </c>
      <c r="J440" s="68">
        <v>160</v>
      </c>
      <c r="K440" s="68">
        <v>135</v>
      </c>
      <c r="L440" s="66">
        <v>9.7686375321336755E-2</v>
      </c>
      <c r="M440" s="66">
        <v>0.13367609254498714</v>
      </c>
      <c r="N440" s="66">
        <v>5.9125964010282778E-2</v>
      </c>
      <c r="O440" s="46">
        <v>1</v>
      </c>
    </row>
    <row r="441" spans="1:15" ht="30" customHeight="1" x14ac:dyDescent="0.25">
      <c r="A441" s="290"/>
      <c r="B441" s="293"/>
      <c r="C441" s="293"/>
      <c r="D441" s="4" t="s">
        <v>121</v>
      </c>
      <c r="E441" s="73">
        <v>1.0384215991692627E-3</v>
      </c>
      <c r="F441" s="66">
        <v>3.2544378698224852E-2</v>
      </c>
      <c r="G441" s="45">
        <v>4.6192259675405738E-2</v>
      </c>
      <c r="H441" s="17">
        <v>110.7701337295691</v>
      </c>
      <c r="I441" s="17">
        <v>119.75616641901931</v>
      </c>
      <c r="J441" s="17">
        <v>101.092867756315</v>
      </c>
      <c r="K441" s="17">
        <v>103.51218424962853</v>
      </c>
      <c r="L441" s="66">
        <v>7.6923076923076927E-2</v>
      </c>
      <c r="M441" s="66">
        <v>8.3467094703049763E-2</v>
      </c>
      <c r="N441" s="66">
        <v>2.3162134944612289E-2</v>
      </c>
      <c r="O441" s="46">
        <v>5.780089153046062E-2</v>
      </c>
    </row>
    <row r="442" spans="1:15" ht="16.899999999999999" customHeight="1" x14ac:dyDescent="0.25">
      <c r="A442" s="290"/>
      <c r="B442" s="293"/>
      <c r="C442" s="294"/>
      <c r="D442" s="39" t="s">
        <v>79</v>
      </c>
      <c r="E442" s="74">
        <v>1.4858841010401187E-4</v>
      </c>
      <c r="F442" s="67">
        <v>1.6344725111441308E-3</v>
      </c>
      <c r="G442" s="48">
        <v>5.4977711738484402E-3</v>
      </c>
      <c r="H442" s="66">
        <v>7.9105760963026656E-2</v>
      </c>
      <c r="I442" s="66">
        <v>0.11865864144454</v>
      </c>
      <c r="J442" s="66">
        <v>0.13757523645743766</v>
      </c>
      <c r="K442" s="66">
        <v>0.11607910576096303</v>
      </c>
      <c r="L442" s="67">
        <v>5.6463595839524516E-3</v>
      </c>
      <c r="M442" s="67">
        <v>7.7265973254086184E-3</v>
      </c>
      <c r="N442" s="67">
        <v>3.4175334323922734E-3</v>
      </c>
      <c r="O442" s="49">
        <v>5.780089153046062E-2</v>
      </c>
    </row>
    <row r="443" spans="1:15" ht="16.899999999999999" customHeight="1" x14ac:dyDescent="0.25">
      <c r="A443" s="290"/>
      <c r="B443" s="293"/>
      <c r="C443" s="294" t="s">
        <v>92</v>
      </c>
      <c r="D443" s="4" t="s">
        <v>75</v>
      </c>
      <c r="E443" s="75">
        <v>83</v>
      </c>
      <c r="F443" s="68">
        <v>58</v>
      </c>
      <c r="G443" s="50">
        <v>73</v>
      </c>
      <c r="H443" s="66">
        <v>0.14352574102964119</v>
      </c>
      <c r="I443" s="66">
        <v>0.19913419913419916</v>
      </c>
      <c r="J443" s="66">
        <v>0.27350427350427353</v>
      </c>
      <c r="K443" s="66">
        <v>0.22537562604340564</v>
      </c>
      <c r="L443" s="68">
        <v>97</v>
      </c>
      <c r="M443" s="68">
        <v>157</v>
      </c>
      <c r="N443" s="68">
        <v>170</v>
      </c>
      <c r="O443" s="51">
        <v>1163</v>
      </c>
    </row>
    <row r="444" spans="1:15" ht="16.899999999999999" customHeight="1" x14ac:dyDescent="0.25">
      <c r="A444" s="290"/>
      <c r="B444" s="293"/>
      <c r="C444" s="293"/>
      <c r="D444" s="4" t="s">
        <v>76</v>
      </c>
      <c r="E444" s="72">
        <v>166.41441307578009</v>
      </c>
      <c r="F444" s="17">
        <v>58.409212481426451</v>
      </c>
      <c r="G444" s="43">
        <v>138.41946508172362</v>
      </c>
      <c r="H444" s="67">
        <v>1.3670133729569094E-2</v>
      </c>
      <c r="I444" s="67">
        <v>2.0505200594353637E-2</v>
      </c>
      <c r="J444" s="67">
        <v>2.3774145616641901E-2</v>
      </c>
      <c r="K444" s="67">
        <v>2.0059435364041603E-2</v>
      </c>
      <c r="L444" s="17">
        <v>85.367310549777116</v>
      </c>
      <c r="M444" s="17">
        <v>107.65958395245171</v>
      </c>
      <c r="N444" s="17">
        <v>171.59866270430905</v>
      </c>
      <c r="O444" s="18">
        <v>1163</v>
      </c>
    </row>
    <row r="445" spans="1:15" ht="16.899999999999999" customHeight="1" x14ac:dyDescent="0.25">
      <c r="A445" s="290"/>
      <c r="B445" s="293"/>
      <c r="C445" s="293"/>
      <c r="D445" s="4" t="s">
        <v>100</v>
      </c>
      <c r="E445" s="73">
        <v>7.1367153912295783E-2</v>
      </c>
      <c r="F445" s="66">
        <v>4.987102321582116E-2</v>
      </c>
      <c r="G445" s="45">
        <v>6.2768701633705931E-2</v>
      </c>
      <c r="H445" s="68">
        <v>59</v>
      </c>
      <c r="I445" s="68">
        <v>55</v>
      </c>
      <c r="J445" s="68">
        <v>45</v>
      </c>
      <c r="K445" s="68">
        <v>70</v>
      </c>
      <c r="L445" s="66">
        <v>8.3404987102321582E-2</v>
      </c>
      <c r="M445" s="66">
        <v>0.13499570077386069</v>
      </c>
      <c r="N445" s="66">
        <v>0.14617368873602751</v>
      </c>
      <c r="O445" s="46">
        <v>1</v>
      </c>
    </row>
    <row r="446" spans="1:15" ht="30" customHeight="1" x14ac:dyDescent="0.25">
      <c r="A446" s="290"/>
      <c r="B446" s="293"/>
      <c r="C446" s="293"/>
      <c r="D446" s="4" t="s">
        <v>121</v>
      </c>
      <c r="E446" s="73">
        <v>8.6188992731048811E-2</v>
      </c>
      <c r="F446" s="66">
        <v>0.17159763313609466</v>
      </c>
      <c r="G446" s="45">
        <v>9.1136079900124844E-2</v>
      </c>
      <c r="H446" s="17">
        <v>67.338335809806836</v>
      </c>
      <c r="I446" s="17">
        <v>72.801040118870731</v>
      </c>
      <c r="J446" s="17">
        <v>61.455423476968797</v>
      </c>
      <c r="K446" s="17">
        <v>62.926151560178305</v>
      </c>
      <c r="L446" s="66">
        <v>0.19635627530364372</v>
      </c>
      <c r="M446" s="66">
        <v>0.2520064205457464</v>
      </c>
      <c r="N446" s="66">
        <v>0.17119838872104734</v>
      </c>
      <c r="O446" s="46">
        <v>0.17280832095096582</v>
      </c>
    </row>
    <row r="447" spans="1:15" ht="16.899999999999999" customHeight="1" x14ac:dyDescent="0.25">
      <c r="A447" s="290"/>
      <c r="B447" s="293"/>
      <c r="C447" s="294"/>
      <c r="D447" s="39" t="s">
        <v>79</v>
      </c>
      <c r="E447" s="74">
        <v>1.2332838038632988E-2</v>
      </c>
      <c r="F447" s="67">
        <v>8.6181277860326901E-3</v>
      </c>
      <c r="G447" s="48">
        <v>1.0846953937592867E-2</v>
      </c>
      <c r="H447" s="66">
        <v>8.3451202263083446E-2</v>
      </c>
      <c r="I447" s="66">
        <v>7.7793493635077787E-2</v>
      </c>
      <c r="J447" s="66">
        <v>6.3649222065063654E-2</v>
      </c>
      <c r="K447" s="66">
        <v>9.9009900990099015E-2</v>
      </c>
      <c r="L447" s="67">
        <v>1.4413075780089152E-2</v>
      </c>
      <c r="M447" s="67">
        <v>2.3328380386329867E-2</v>
      </c>
      <c r="N447" s="67">
        <v>2.5260029717682021E-2</v>
      </c>
      <c r="O447" s="49">
        <v>0.17280832095096582</v>
      </c>
    </row>
    <row r="448" spans="1:15" ht="16.899999999999999" customHeight="1" x14ac:dyDescent="0.25">
      <c r="A448" s="290"/>
      <c r="B448" s="293"/>
      <c r="C448" s="294" t="s">
        <v>93</v>
      </c>
      <c r="D448" s="4" t="s">
        <v>75</v>
      </c>
      <c r="E448" s="75">
        <v>91</v>
      </c>
      <c r="F448" s="68">
        <v>44</v>
      </c>
      <c r="G448" s="50">
        <v>60</v>
      </c>
      <c r="H448" s="66">
        <v>9.2043681747269887E-2</v>
      </c>
      <c r="I448" s="66">
        <v>7.9365079365079361E-2</v>
      </c>
      <c r="J448" s="66">
        <v>7.6923076923076927E-2</v>
      </c>
      <c r="K448" s="66">
        <v>0.11686143572621037</v>
      </c>
      <c r="L448" s="68">
        <v>54</v>
      </c>
      <c r="M448" s="68">
        <v>68</v>
      </c>
      <c r="N448" s="68">
        <v>161</v>
      </c>
      <c r="O448" s="51">
        <v>707</v>
      </c>
    </row>
    <row r="449" spans="1:15" ht="16.899999999999999" customHeight="1" x14ac:dyDescent="0.25">
      <c r="A449" s="290"/>
      <c r="B449" s="293"/>
      <c r="C449" s="293"/>
      <c r="D449" s="4" t="s">
        <v>76</v>
      </c>
      <c r="E449" s="72">
        <v>101.16508172362556</v>
      </c>
      <c r="F449" s="17">
        <v>35.507578008915303</v>
      </c>
      <c r="G449" s="43">
        <v>84.146656760772657</v>
      </c>
      <c r="H449" s="67">
        <v>8.7667161961367014E-3</v>
      </c>
      <c r="I449" s="67">
        <v>8.1723625557206542E-3</v>
      </c>
      <c r="J449" s="67">
        <v>6.6864784546805346E-3</v>
      </c>
      <c r="K449" s="67">
        <v>1.040118870728083E-2</v>
      </c>
      <c r="L449" s="17">
        <v>51.895690936106988</v>
      </c>
      <c r="M449" s="17">
        <v>65.447399702823176</v>
      </c>
      <c r="N449" s="17">
        <v>104.31664190193165</v>
      </c>
      <c r="O449" s="18">
        <v>707</v>
      </c>
    </row>
    <row r="450" spans="1:15" ht="16.899999999999999" customHeight="1" x14ac:dyDescent="0.25">
      <c r="A450" s="290"/>
      <c r="B450" s="293"/>
      <c r="C450" s="293"/>
      <c r="D450" s="4" t="s">
        <v>100</v>
      </c>
      <c r="E450" s="73">
        <v>0.12871287128712872</v>
      </c>
      <c r="F450" s="66">
        <v>6.2234794908062233E-2</v>
      </c>
      <c r="G450" s="45">
        <v>8.4865629420084868E-2</v>
      </c>
      <c r="H450" s="68">
        <v>33</v>
      </c>
      <c r="I450" s="68">
        <v>53</v>
      </c>
      <c r="J450" s="68">
        <v>30</v>
      </c>
      <c r="K450" s="68">
        <v>31</v>
      </c>
      <c r="L450" s="66">
        <v>7.6379066478076379E-2</v>
      </c>
      <c r="M450" s="66">
        <v>9.6181046676096185E-2</v>
      </c>
      <c r="N450" s="66">
        <v>0.22772277227722776</v>
      </c>
      <c r="O450" s="46">
        <v>1</v>
      </c>
    </row>
    <row r="451" spans="1:15" ht="30" customHeight="1" x14ac:dyDescent="0.25">
      <c r="A451" s="290"/>
      <c r="B451" s="293"/>
      <c r="C451" s="293"/>
      <c r="D451" s="4" t="s">
        <v>121</v>
      </c>
      <c r="E451" s="73">
        <v>9.4496365524402909E-2</v>
      </c>
      <c r="F451" s="66">
        <v>0.13017751479289941</v>
      </c>
      <c r="G451" s="45">
        <v>7.4906367041198504E-2</v>
      </c>
      <c r="H451" s="17">
        <v>44.384249628528977</v>
      </c>
      <c r="I451" s="17">
        <v>47.984843982169394</v>
      </c>
      <c r="J451" s="17">
        <v>40.506686478454682</v>
      </c>
      <c r="K451" s="17">
        <v>41.47607726597326</v>
      </c>
      <c r="L451" s="66">
        <v>0.10931174089068825</v>
      </c>
      <c r="M451" s="66">
        <v>0.10914927768860354</v>
      </c>
      <c r="N451" s="66">
        <v>0.162134944612286</v>
      </c>
      <c r="O451" s="46">
        <v>0.10505200594353641</v>
      </c>
    </row>
    <row r="452" spans="1:15" ht="16.899999999999999" customHeight="1" x14ac:dyDescent="0.25">
      <c r="A452" s="290"/>
      <c r="B452" s="293"/>
      <c r="C452" s="294"/>
      <c r="D452" s="39" t="s">
        <v>79</v>
      </c>
      <c r="E452" s="74">
        <v>1.3521545319465082E-2</v>
      </c>
      <c r="F452" s="67">
        <v>6.5378900445765232E-3</v>
      </c>
      <c r="G452" s="48">
        <v>8.9153046062407128E-3</v>
      </c>
      <c r="H452" s="66">
        <v>7.0815450643776826E-2</v>
      </c>
      <c r="I452" s="66">
        <v>0.11373390557939914</v>
      </c>
      <c r="J452" s="66">
        <v>6.4377682403433473E-2</v>
      </c>
      <c r="K452" s="66">
        <v>6.652360515021459E-2</v>
      </c>
      <c r="L452" s="67">
        <v>8.0237741456166412E-3</v>
      </c>
      <c r="M452" s="67">
        <v>1.0104011887072807E-2</v>
      </c>
      <c r="N452" s="67">
        <v>2.3922734026745912E-2</v>
      </c>
      <c r="O452" s="49">
        <v>0.10505200594353641</v>
      </c>
    </row>
    <row r="453" spans="1:15" ht="16.899999999999999" customHeight="1" x14ac:dyDescent="0.25">
      <c r="A453" s="290"/>
      <c r="B453" s="293"/>
      <c r="C453" s="294" t="s">
        <v>94</v>
      </c>
      <c r="D453" s="4" t="s">
        <v>75</v>
      </c>
      <c r="E453" s="75">
        <v>84</v>
      </c>
      <c r="F453" s="68">
        <v>21</v>
      </c>
      <c r="G453" s="50">
        <v>51</v>
      </c>
      <c r="H453" s="66">
        <v>5.1482059282371297E-2</v>
      </c>
      <c r="I453" s="66">
        <v>7.647907647907648E-2</v>
      </c>
      <c r="J453" s="66">
        <v>5.128205128205128E-2</v>
      </c>
      <c r="K453" s="66">
        <v>5.175292153589315E-2</v>
      </c>
      <c r="L453" s="68">
        <v>39</v>
      </c>
      <c r="M453" s="68">
        <v>29</v>
      </c>
      <c r="N453" s="68">
        <v>95</v>
      </c>
      <c r="O453" s="51">
        <v>466</v>
      </c>
    </row>
    <row r="454" spans="1:15" ht="16.899999999999999" customHeight="1" x14ac:dyDescent="0.25">
      <c r="A454" s="290"/>
      <c r="B454" s="293"/>
      <c r="C454" s="293"/>
      <c r="D454" s="4" t="s">
        <v>76</v>
      </c>
      <c r="E454" s="72">
        <v>66.680237741456168</v>
      </c>
      <c r="F454" s="17">
        <v>23.403863298662706</v>
      </c>
      <c r="G454" s="43">
        <v>55.463001485884107</v>
      </c>
      <c r="H454" s="67">
        <v>4.9034175334323922E-3</v>
      </c>
      <c r="I454" s="67">
        <v>7.8751857355126298E-3</v>
      </c>
      <c r="J454" s="67">
        <v>4.4576523031203564E-3</v>
      </c>
      <c r="K454" s="67">
        <v>4.6062407132243686E-3</v>
      </c>
      <c r="L454" s="17">
        <v>34.205646359583952</v>
      </c>
      <c r="M454" s="17">
        <v>43.137890044576523</v>
      </c>
      <c r="N454" s="17">
        <v>68.757503714710253</v>
      </c>
      <c r="O454" s="18">
        <v>466</v>
      </c>
    </row>
    <row r="455" spans="1:15" ht="16.899999999999999" customHeight="1" x14ac:dyDescent="0.25">
      <c r="A455" s="290"/>
      <c r="B455" s="293"/>
      <c r="C455" s="293"/>
      <c r="D455" s="4" t="s">
        <v>100</v>
      </c>
      <c r="E455" s="73">
        <v>0.18025751072961374</v>
      </c>
      <c r="F455" s="66">
        <v>4.5064377682403435E-2</v>
      </c>
      <c r="G455" s="45">
        <v>0.10944206008583691</v>
      </c>
      <c r="H455" s="68">
        <v>65</v>
      </c>
      <c r="I455" s="68">
        <v>57</v>
      </c>
      <c r="J455" s="68">
        <v>54</v>
      </c>
      <c r="K455" s="68">
        <v>50</v>
      </c>
      <c r="L455" s="66">
        <v>8.3690987124463517E-2</v>
      </c>
      <c r="M455" s="66">
        <v>6.2231759656652362E-2</v>
      </c>
      <c r="N455" s="66">
        <v>0.20386266094420602</v>
      </c>
      <c r="O455" s="46">
        <v>1</v>
      </c>
    </row>
    <row r="456" spans="1:15" ht="30" customHeight="1" x14ac:dyDescent="0.25">
      <c r="A456" s="290"/>
      <c r="B456" s="293"/>
      <c r="C456" s="293"/>
      <c r="D456" s="4" t="s">
        <v>121</v>
      </c>
      <c r="E456" s="73">
        <v>8.7227414330218064E-2</v>
      </c>
      <c r="F456" s="66">
        <v>6.2130177514792904E-2</v>
      </c>
      <c r="G456" s="45">
        <v>6.3670411985018729E-2</v>
      </c>
      <c r="H456" s="17">
        <v>78.482020802377406</v>
      </c>
      <c r="I456" s="17">
        <v>84.848736998514113</v>
      </c>
      <c r="J456" s="17">
        <v>71.625557206537891</v>
      </c>
      <c r="K456" s="17">
        <v>73.339673105497766</v>
      </c>
      <c r="L456" s="66">
        <v>7.8947368421052627E-2</v>
      </c>
      <c r="M456" s="66">
        <v>4.654895666131622E-2</v>
      </c>
      <c r="N456" s="66">
        <v>9.5669687814702919E-2</v>
      </c>
      <c r="O456" s="46">
        <v>6.9242199108469543E-2</v>
      </c>
    </row>
    <row r="457" spans="1:15" ht="16.899999999999999" customHeight="1" x14ac:dyDescent="0.25">
      <c r="A457" s="290"/>
      <c r="B457" s="293"/>
      <c r="C457" s="294"/>
      <c r="D457" s="39" t="s">
        <v>79</v>
      </c>
      <c r="E457" s="74">
        <v>1.2481426448736999E-2</v>
      </c>
      <c r="F457" s="67">
        <v>3.1203566121842498E-3</v>
      </c>
      <c r="G457" s="48">
        <v>7.5780089153046062E-3</v>
      </c>
      <c r="H457" s="66">
        <v>7.8883495145631075E-2</v>
      </c>
      <c r="I457" s="66">
        <v>6.9174757281553395E-2</v>
      </c>
      <c r="J457" s="66">
        <v>6.553398058252427E-2</v>
      </c>
      <c r="K457" s="66">
        <v>6.0679611650485438E-2</v>
      </c>
      <c r="L457" s="67">
        <v>5.7949479940564638E-3</v>
      </c>
      <c r="M457" s="67">
        <v>4.309063893016345E-3</v>
      </c>
      <c r="N457" s="67">
        <v>1.4115898959881129E-2</v>
      </c>
      <c r="O457" s="49">
        <v>6.9242199108469543E-2</v>
      </c>
    </row>
    <row r="458" spans="1:15" ht="16.899999999999999" customHeight="1" x14ac:dyDescent="0.25">
      <c r="A458" s="290"/>
      <c r="B458" s="293"/>
      <c r="C458" s="294" t="s">
        <v>95</v>
      </c>
      <c r="D458" s="4" t="s">
        <v>75</v>
      </c>
      <c r="E458" s="75">
        <v>165</v>
      </c>
      <c r="F458" s="68">
        <v>53</v>
      </c>
      <c r="G458" s="50">
        <v>86</v>
      </c>
      <c r="H458" s="66">
        <v>0.1014040561622465</v>
      </c>
      <c r="I458" s="66">
        <v>8.2251082251082255E-2</v>
      </c>
      <c r="J458" s="66">
        <v>9.2307692307692313E-2</v>
      </c>
      <c r="K458" s="66">
        <v>8.347245409015025E-2</v>
      </c>
      <c r="L458" s="68">
        <v>60</v>
      </c>
      <c r="M458" s="68">
        <v>89</v>
      </c>
      <c r="N458" s="68">
        <v>145</v>
      </c>
      <c r="O458" s="51">
        <v>824</v>
      </c>
    </row>
    <row r="459" spans="1:15" ht="16.899999999999999" customHeight="1" x14ac:dyDescent="0.25">
      <c r="A459" s="290"/>
      <c r="B459" s="293"/>
      <c r="C459" s="293"/>
      <c r="D459" s="4" t="s">
        <v>76</v>
      </c>
      <c r="E459" s="72">
        <v>117.90668647845467</v>
      </c>
      <c r="F459" s="17">
        <v>41.383655274888554</v>
      </c>
      <c r="G459" s="43">
        <v>98.071916790490334</v>
      </c>
      <c r="H459" s="67">
        <v>9.658246656760773E-3</v>
      </c>
      <c r="I459" s="67">
        <v>8.469539375928677E-3</v>
      </c>
      <c r="J459" s="67">
        <v>8.0237741456166412E-3</v>
      </c>
      <c r="K459" s="67">
        <v>7.4294205052005931E-3</v>
      </c>
      <c r="L459" s="17">
        <v>60.483803863298661</v>
      </c>
      <c r="M459" s="17">
        <v>76.278157503714709</v>
      </c>
      <c r="N459" s="17">
        <v>121.57979197622585</v>
      </c>
      <c r="O459" s="18">
        <v>824</v>
      </c>
    </row>
    <row r="460" spans="1:15" ht="16.899999999999999" customHeight="1" x14ac:dyDescent="0.25">
      <c r="A460" s="290"/>
      <c r="B460" s="293"/>
      <c r="C460" s="293"/>
      <c r="D460" s="4" t="s">
        <v>100</v>
      </c>
      <c r="E460" s="73">
        <v>0.20024271844660194</v>
      </c>
      <c r="F460" s="66">
        <v>6.4320388349514562E-2</v>
      </c>
      <c r="G460" s="45">
        <v>0.10436893203883495</v>
      </c>
      <c r="H460" s="68">
        <v>67</v>
      </c>
      <c r="I460" s="68">
        <v>67</v>
      </c>
      <c r="J460" s="68">
        <v>54</v>
      </c>
      <c r="K460" s="68">
        <v>66</v>
      </c>
      <c r="L460" s="66">
        <v>7.281553398058252E-2</v>
      </c>
      <c r="M460" s="66">
        <v>0.10800970873786406</v>
      </c>
      <c r="N460" s="66">
        <v>0.17597087378640774</v>
      </c>
      <c r="O460" s="46">
        <v>1</v>
      </c>
    </row>
    <row r="461" spans="1:15" ht="30" customHeight="1" x14ac:dyDescent="0.25">
      <c r="A461" s="290"/>
      <c r="B461" s="293"/>
      <c r="C461" s="293"/>
      <c r="D461" s="4" t="s">
        <v>121</v>
      </c>
      <c r="E461" s="73">
        <v>0.17133956386292834</v>
      </c>
      <c r="F461" s="66">
        <v>0.15680473372781065</v>
      </c>
      <c r="G461" s="45">
        <v>0.10736579275905118</v>
      </c>
      <c r="H461" s="17">
        <v>76.672362555720653</v>
      </c>
      <c r="I461" s="17">
        <v>82.89227340267459</v>
      </c>
      <c r="J461" s="17">
        <v>69.973997028231807</v>
      </c>
      <c r="K461" s="17">
        <v>71.648588410104011</v>
      </c>
      <c r="L461" s="66">
        <v>0.1214574898785425</v>
      </c>
      <c r="M461" s="66">
        <v>0.14285714285714285</v>
      </c>
      <c r="N461" s="66">
        <v>0.14602215508559918</v>
      </c>
      <c r="O461" s="46">
        <v>0.12243684992570579</v>
      </c>
    </row>
    <row r="462" spans="1:15" ht="16.899999999999999" customHeight="1" x14ac:dyDescent="0.25">
      <c r="A462" s="290"/>
      <c r="B462" s="293"/>
      <c r="C462" s="294"/>
      <c r="D462" s="39" t="s">
        <v>79</v>
      </c>
      <c r="E462" s="74">
        <v>2.4517087667161964E-2</v>
      </c>
      <c r="F462" s="67">
        <v>7.8751857355126298E-3</v>
      </c>
      <c r="G462" s="48">
        <v>1.2778603268945022E-2</v>
      </c>
      <c r="H462" s="66">
        <v>8.322981366459628E-2</v>
      </c>
      <c r="I462" s="66">
        <v>8.322981366459628E-2</v>
      </c>
      <c r="J462" s="66">
        <v>6.70807453416149E-2</v>
      </c>
      <c r="K462" s="66">
        <v>8.1987577639751563E-2</v>
      </c>
      <c r="L462" s="67">
        <v>8.9153046062407128E-3</v>
      </c>
      <c r="M462" s="67">
        <v>1.3224368499257058E-2</v>
      </c>
      <c r="N462" s="67">
        <v>2.1545319465081723E-2</v>
      </c>
      <c r="O462" s="49">
        <v>0.12243684992570579</v>
      </c>
    </row>
    <row r="463" spans="1:15" ht="16.899999999999999" customHeight="1" x14ac:dyDescent="0.25">
      <c r="A463" s="290"/>
      <c r="B463" s="293"/>
      <c r="C463" s="294" t="s">
        <v>96</v>
      </c>
      <c r="D463" s="4" t="s">
        <v>75</v>
      </c>
      <c r="E463" s="75">
        <v>169</v>
      </c>
      <c r="F463" s="68">
        <v>46</v>
      </c>
      <c r="G463" s="50">
        <v>81</v>
      </c>
      <c r="H463" s="66">
        <v>0.10452418096723867</v>
      </c>
      <c r="I463" s="66">
        <v>9.6681096681096687E-2</v>
      </c>
      <c r="J463" s="66">
        <v>9.2307692307692313E-2</v>
      </c>
      <c r="K463" s="66">
        <v>0.11018363939899833</v>
      </c>
      <c r="L463" s="68">
        <v>64</v>
      </c>
      <c r="M463" s="68">
        <v>62</v>
      </c>
      <c r="N463" s="68">
        <v>129</v>
      </c>
      <c r="O463" s="51">
        <v>805</v>
      </c>
    </row>
    <row r="464" spans="1:15" ht="16.899999999999999" customHeight="1" x14ac:dyDescent="0.25">
      <c r="A464" s="290"/>
      <c r="B464" s="293"/>
      <c r="C464" s="293"/>
      <c r="D464" s="4" t="s">
        <v>76</v>
      </c>
      <c r="E464" s="72">
        <v>115.18796433878158</v>
      </c>
      <c r="F464" s="17">
        <v>40.429420505200596</v>
      </c>
      <c r="G464" s="43">
        <v>95.810549777117387</v>
      </c>
      <c r="H464" s="67">
        <v>9.9554234769687958E-3</v>
      </c>
      <c r="I464" s="67">
        <v>9.9554234769687958E-3</v>
      </c>
      <c r="J464" s="67">
        <v>8.0237741456166412E-3</v>
      </c>
      <c r="K464" s="67">
        <v>9.8068350668647844E-3</v>
      </c>
      <c r="L464" s="17">
        <v>59.089153046062407</v>
      </c>
      <c r="M464" s="17">
        <v>74.519316493313525</v>
      </c>
      <c r="N464" s="17">
        <v>118.77637444279347</v>
      </c>
      <c r="O464" s="18">
        <v>805</v>
      </c>
    </row>
    <row r="465" spans="1:15" ht="16.899999999999999" customHeight="1" x14ac:dyDescent="0.25">
      <c r="A465" s="290"/>
      <c r="B465" s="293"/>
      <c r="C465" s="293"/>
      <c r="D465" s="4" t="s">
        <v>100</v>
      </c>
      <c r="E465" s="73">
        <v>0.20993788819875778</v>
      </c>
      <c r="F465" s="66">
        <v>5.7142857142857141E-2</v>
      </c>
      <c r="G465" s="45">
        <v>0.10062111801242236</v>
      </c>
      <c r="H465" s="68">
        <v>82</v>
      </c>
      <c r="I465" s="68">
        <v>84</v>
      </c>
      <c r="J465" s="68">
        <v>67</v>
      </c>
      <c r="K465" s="68">
        <v>64</v>
      </c>
      <c r="L465" s="66">
        <v>7.9503105590062115E-2</v>
      </c>
      <c r="M465" s="66">
        <v>7.7018633540372666E-2</v>
      </c>
      <c r="N465" s="66">
        <v>0.16024844720496895</v>
      </c>
      <c r="O465" s="46">
        <v>1</v>
      </c>
    </row>
    <row r="466" spans="1:15" ht="30" customHeight="1" x14ac:dyDescent="0.25">
      <c r="A466" s="290"/>
      <c r="B466" s="293"/>
      <c r="C466" s="293"/>
      <c r="D466" s="4" t="s">
        <v>121</v>
      </c>
      <c r="E466" s="73">
        <v>0.17549325025960541</v>
      </c>
      <c r="F466" s="66">
        <v>0.13609467455621302</v>
      </c>
      <c r="G466" s="45">
        <v>0.10112359550561796</v>
      </c>
      <c r="H466" s="17">
        <v>86.577860326894495</v>
      </c>
      <c r="I466" s="17">
        <v>93.601337295690925</v>
      </c>
      <c r="J466" s="17">
        <v>79.014115898959872</v>
      </c>
      <c r="K466" s="17">
        <v>80.905052005943531</v>
      </c>
      <c r="L466" s="66">
        <v>0.12955465587044535</v>
      </c>
      <c r="M466" s="66">
        <v>9.9518459069020862E-2</v>
      </c>
      <c r="N466" s="66">
        <v>0.12990936555891239</v>
      </c>
      <c r="O466" s="46">
        <v>0.11961367013372957</v>
      </c>
    </row>
    <row r="467" spans="1:15" ht="16.899999999999999" customHeight="1" x14ac:dyDescent="0.25">
      <c r="A467" s="290"/>
      <c r="B467" s="293"/>
      <c r="C467" s="294"/>
      <c r="D467" s="39" t="s">
        <v>79</v>
      </c>
      <c r="E467" s="74">
        <v>2.511144130757801E-2</v>
      </c>
      <c r="F467" s="67">
        <v>6.8350668647845468E-3</v>
      </c>
      <c r="G467" s="48">
        <v>1.2035661218424965E-2</v>
      </c>
      <c r="H467" s="66">
        <v>9.0209020902090209E-2</v>
      </c>
      <c r="I467" s="66">
        <v>9.2409240924092403E-2</v>
      </c>
      <c r="J467" s="66">
        <v>7.3707370737073702E-2</v>
      </c>
      <c r="K467" s="66">
        <v>7.0407040704070403E-2</v>
      </c>
      <c r="L467" s="67">
        <v>9.5096582466567599E-3</v>
      </c>
      <c r="M467" s="67">
        <v>9.2124814264487372E-3</v>
      </c>
      <c r="N467" s="67">
        <v>1.9167904903417535E-2</v>
      </c>
      <c r="O467" s="49">
        <v>0.11961367013372957</v>
      </c>
    </row>
    <row r="468" spans="1:15" ht="16.899999999999999" customHeight="1" x14ac:dyDescent="0.25">
      <c r="A468" s="290"/>
      <c r="B468" s="293"/>
      <c r="C468" s="294" t="s">
        <v>97</v>
      </c>
      <c r="D468" s="4" t="s">
        <v>75</v>
      </c>
      <c r="E468" s="75">
        <v>178</v>
      </c>
      <c r="F468" s="68">
        <v>42</v>
      </c>
      <c r="G468" s="50">
        <v>118</v>
      </c>
      <c r="H468" s="66">
        <v>0.12792511700468018</v>
      </c>
      <c r="I468" s="66">
        <v>0.12121212121212122</v>
      </c>
      <c r="J468" s="66">
        <v>0.11452991452991453</v>
      </c>
      <c r="K468" s="66">
        <v>0.10684474123539232</v>
      </c>
      <c r="L468" s="68">
        <v>71</v>
      </c>
      <c r="M468" s="68">
        <v>74</v>
      </c>
      <c r="N468" s="68">
        <v>129</v>
      </c>
      <c r="O468" s="51">
        <v>909</v>
      </c>
    </row>
    <row r="469" spans="1:15" ht="16.899999999999999" customHeight="1" x14ac:dyDescent="0.25">
      <c r="A469" s="290"/>
      <c r="B469" s="293"/>
      <c r="C469" s="293"/>
      <c r="D469" s="4" t="s">
        <v>76</v>
      </c>
      <c r="E469" s="72">
        <v>130.06939078751856</v>
      </c>
      <c r="F469" s="17">
        <v>45.652600297176818</v>
      </c>
      <c r="G469" s="43">
        <v>108.18855869242198</v>
      </c>
      <c r="H469" s="67">
        <v>1.2184249628528977E-2</v>
      </c>
      <c r="I469" s="67">
        <v>1.2481426448736999E-2</v>
      </c>
      <c r="J469" s="67">
        <v>9.9554234769687958E-3</v>
      </c>
      <c r="K469" s="67">
        <v>9.5096582466567599E-3</v>
      </c>
      <c r="L469" s="17">
        <v>66.723031203566123</v>
      </c>
      <c r="M469" s="17">
        <v>84.146656760772657</v>
      </c>
      <c r="N469" s="17">
        <v>134.12139673105497</v>
      </c>
      <c r="O469" s="18">
        <v>909</v>
      </c>
    </row>
    <row r="470" spans="1:15" ht="16.899999999999999" customHeight="1" x14ac:dyDescent="0.25">
      <c r="A470" s="290"/>
      <c r="B470" s="293"/>
      <c r="C470" s="293"/>
      <c r="D470" s="4" t="s">
        <v>100</v>
      </c>
      <c r="E470" s="73">
        <v>0.19581958195819582</v>
      </c>
      <c r="F470" s="66">
        <v>4.6204620462046202E-2</v>
      </c>
      <c r="G470" s="45">
        <v>0.12981298129812982</v>
      </c>
      <c r="H470" s="68">
        <v>90</v>
      </c>
      <c r="I470" s="68">
        <v>93</v>
      </c>
      <c r="J470" s="68">
        <v>64</v>
      </c>
      <c r="K470" s="68">
        <v>83</v>
      </c>
      <c r="L470" s="66">
        <v>7.8107810781078105E-2</v>
      </c>
      <c r="M470" s="66">
        <v>8.1408140814081389E-2</v>
      </c>
      <c r="N470" s="66">
        <v>0.14191419141914191</v>
      </c>
      <c r="O470" s="46">
        <v>1</v>
      </c>
    </row>
    <row r="471" spans="1:15" ht="30" customHeight="1" x14ac:dyDescent="0.25">
      <c r="A471" s="290"/>
      <c r="B471" s="293"/>
      <c r="C471" s="293"/>
      <c r="D471" s="4" t="s">
        <v>121</v>
      </c>
      <c r="E471" s="73">
        <v>0.18483904465212878</v>
      </c>
      <c r="F471" s="66">
        <v>0.12426035502958581</v>
      </c>
      <c r="G471" s="45">
        <v>0.14731585518102372</v>
      </c>
      <c r="H471" s="17">
        <v>82.387072808320937</v>
      </c>
      <c r="I471" s="17">
        <v>89.070579494799404</v>
      </c>
      <c r="J471" s="17">
        <v>75.189450222882613</v>
      </c>
      <c r="K471" s="17">
        <v>76.988855869242187</v>
      </c>
      <c r="L471" s="66">
        <v>0.1437246963562753</v>
      </c>
      <c r="M471" s="66">
        <v>0.11878009630818621</v>
      </c>
      <c r="N471" s="66">
        <v>0.12990936555891239</v>
      </c>
      <c r="O471" s="46">
        <v>0.1350668647845468</v>
      </c>
    </row>
    <row r="472" spans="1:15" ht="16.899999999999999" customHeight="1" x14ac:dyDescent="0.25">
      <c r="A472" s="290"/>
      <c r="B472" s="293"/>
      <c r="C472" s="294"/>
      <c r="D472" s="39" t="s">
        <v>79</v>
      </c>
      <c r="E472" s="74">
        <v>2.6448736998514116E-2</v>
      </c>
      <c r="F472" s="67">
        <v>6.2407132243684996E-3</v>
      </c>
      <c r="G472" s="48">
        <v>1.7533432392273403E-2</v>
      </c>
      <c r="H472" s="66">
        <v>0.10404624277456648</v>
      </c>
      <c r="I472" s="66">
        <v>0.10751445086705204</v>
      </c>
      <c r="J472" s="66">
        <v>7.3988439306358386E-2</v>
      </c>
      <c r="K472" s="66">
        <v>9.595375722543352E-2</v>
      </c>
      <c r="L472" s="67">
        <v>1.0549777117384845E-2</v>
      </c>
      <c r="M472" s="67">
        <v>1.099554234769688E-2</v>
      </c>
      <c r="N472" s="67">
        <v>1.9167904903417535E-2</v>
      </c>
      <c r="O472" s="49">
        <v>0.1350668647845468</v>
      </c>
    </row>
    <row r="473" spans="1:15" ht="16.899999999999999" customHeight="1" x14ac:dyDescent="0.25">
      <c r="A473" s="290"/>
      <c r="B473" s="293"/>
      <c r="C473" s="294" t="s">
        <v>98</v>
      </c>
      <c r="D473" s="4" t="s">
        <v>75</v>
      </c>
      <c r="E473" s="75">
        <v>155</v>
      </c>
      <c r="F473" s="68">
        <v>36</v>
      </c>
      <c r="G473" s="50">
        <v>129</v>
      </c>
      <c r="H473" s="66">
        <v>0.14040561622464898</v>
      </c>
      <c r="I473" s="66">
        <v>0.13419913419913421</v>
      </c>
      <c r="J473" s="66">
        <v>0.1094017094017094</v>
      </c>
      <c r="K473" s="66">
        <v>0.13856427378964942</v>
      </c>
      <c r="L473" s="68">
        <v>59</v>
      </c>
      <c r="M473" s="68">
        <v>63</v>
      </c>
      <c r="N473" s="68">
        <v>93</v>
      </c>
      <c r="O473" s="51">
        <v>865</v>
      </c>
    </row>
    <row r="474" spans="1:15" ht="16.899999999999999" customHeight="1" x14ac:dyDescent="0.25">
      <c r="A474" s="290"/>
      <c r="B474" s="293"/>
      <c r="C474" s="293"/>
      <c r="D474" s="4" t="s">
        <v>76</v>
      </c>
      <c r="E474" s="72">
        <v>123.77340267459137</v>
      </c>
      <c r="F474" s="17">
        <v>43.442793462109954</v>
      </c>
      <c r="G474" s="43">
        <v>102.95170876671618</v>
      </c>
      <c r="H474" s="67">
        <v>1.3372956909361069E-2</v>
      </c>
      <c r="I474" s="67">
        <v>1.3818722139673105E-2</v>
      </c>
      <c r="J474" s="67">
        <v>9.5096582466567599E-3</v>
      </c>
      <c r="K474" s="67">
        <v>1.2332838038632988E-2</v>
      </c>
      <c r="L474" s="17">
        <v>63.493313521545311</v>
      </c>
      <c r="M474" s="17">
        <v>80.073551263001477</v>
      </c>
      <c r="N474" s="17">
        <v>127.62927191679047</v>
      </c>
      <c r="O474" s="18">
        <v>865</v>
      </c>
    </row>
    <row r="475" spans="1:15" ht="16.899999999999999" customHeight="1" x14ac:dyDescent="0.25">
      <c r="A475" s="290"/>
      <c r="B475" s="293"/>
      <c r="C475" s="293"/>
      <c r="D475" s="4" t="s">
        <v>100</v>
      </c>
      <c r="E475" s="73">
        <v>0.1791907514450867</v>
      </c>
      <c r="F475" s="66">
        <v>4.161849710982659E-2</v>
      </c>
      <c r="G475" s="45">
        <v>0.14913294797687862</v>
      </c>
      <c r="H475" s="68">
        <v>100</v>
      </c>
      <c r="I475" s="68">
        <v>82</v>
      </c>
      <c r="J475" s="68">
        <v>57</v>
      </c>
      <c r="K475" s="68">
        <v>44</v>
      </c>
      <c r="L475" s="66">
        <v>6.8208092485549127E-2</v>
      </c>
      <c r="M475" s="66">
        <v>7.2832369942196537E-2</v>
      </c>
      <c r="N475" s="66">
        <v>0.10751445086705204</v>
      </c>
      <c r="O475" s="46">
        <v>1</v>
      </c>
    </row>
    <row r="476" spans="1:15" ht="30" customHeight="1" x14ac:dyDescent="0.25">
      <c r="A476" s="290"/>
      <c r="B476" s="293"/>
      <c r="C476" s="293"/>
      <c r="D476" s="4" t="s">
        <v>121</v>
      </c>
      <c r="E476" s="73">
        <v>0.16095534787123572</v>
      </c>
      <c r="F476" s="66">
        <v>0.10650887573964499</v>
      </c>
      <c r="G476" s="45">
        <v>0.16104868913857678</v>
      </c>
      <c r="H476" s="17">
        <v>57.337592867756314</v>
      </c>
      <c r="I476" s="17">
        <v>61.989004457652307</v>
      </c>
      <c r="J476" s="17">
        <v>52.328380386329869</v>
      </c>
      <c r="K476" s="17">
        <v>53.580683506686476</v>
      </c>
      <c r="L476" s="66">
        <v>0.1194331983805668</v>
      </c>
      <c r="M476" s="66">
        <v>0.10112359550561796</v>
      </c>
      <c r="N476" s="66">
        <v>9.3655589123867067E-2</v>
      </c>
      <c r="O476" s="46">
        <v>0.12852897473997027</v>
      </c>
    </row>
    <row r="477" spans="1:15" ht="16.899999999999999" customHeight="1" x14ac:dyDescent="0.25">
      <c r="A477" s="290"/>
      <c r="B477" s="293"/>
      <c r="C477" s="294"/>
      <c r="D477" s="39" t="s">
        <v>79</v>
      </c>
      <c r="E477" s="74">
        <v>2.3031203566121844E-2</v>
      </c>
      <c r="F477" s="67">
        <v>5.349182763744428E-3</v>
      </c>
      <c r="G477" s="48">
        <v>1.9167904903417535E-2</v>
      </c>
      <c r="H477" s="66">
        <v>0.16611295681063123</v>
      </c>
      <c r="I477" s="66">
        <v>0.13621262458471761</v>
      </c>
      <c r="J477" s="66">
        <v>9.4684385382059796E-2</v>
      </c>
      <c r="K477" s="66">
        <v>7.3089700996677748E-2</v>
      </c>
      <c r="L477" s="67">
        <v>8.7667161961367014E-3</v>
      </c>
      <c r="M477" s="67">
        <v>9.3610698365527486E-3</v>
      </c>
      <c r="N477" s="67">
        <v>1.3818722139673105E-2</v>
      </c>
      <c r="O477" s="49">
        <v>0.12852897473997027</v>
      </c>
    </row>
    <row r="478" spans="1:15" ht="16.899999999999999" customHeight="1" x14ac:dyDescent="0.25">
      <c r="A478" s="290"/>
      <c r="B478" s="293"/>
      <c r="C478" s="294" t="s">
        <v>99</v>
      </c>
      <c r="D478" s="4" t="s">
        <v>75</v>
      </c>
      <c r="E478" s="75">
        <v>37</v>
      </c>
      <c r="F478" s="68">
        <v>27</v>
      </c>
      <c r="G478" s="50">
        <v>166</v>
      </c>
      <c r="H478" s="66">
        <v>0.15600624024960999</v>
      </c>
      <c r="I478" s="66">
        <v>0.11832611832611832</v>
      </c>
      <c r="J478" s="66">
        <v>9.7435897435897451E-2</v>
      </c>
      <c r="K478" s="66">
        <v>7.3455759599332218E-2</v>
      </c>
      <c r="L478" s="68">
        <v>12</v>
      </c>
      <c r="M478" s="68">
        <v>29</v>
      </c>
      <c r="N478" s="68">
        <v>48</v>
      </c>
      <c r="O478" s="51">
        <v>602</v>
      </c>
    </row>
    <row r="479" spans="1:15" ht="16.899999999999999" customHeight="1" x14ac:dyDescent="0.25">
      <c r="A479" s="290"/>
      <c r="B479" s="293"/>
      <c r="C479" s="293"/>
      <c r="D479" s="4" t="s">
        <v>76</v>
      </c>
      <c r="E479" s="72">
        <v>86.140564635958398</v>
      </c>
      <c r="F479" s="17">
        <v>30.234175334323922</v>
      </c>
      <c r="G479" s="43">
        <v>71.649628528974745</v>
      </c>
      <c r="H479" s="67">
        <v>1.4858841010401186E-2</v>
      </c>
      <c r="I479" s="67">
        <v>1.2184249628528977E-2</v>
      </c>
      <c r="J479" s="67">
        <v>8.469539375928677E-3</v>
      </c>
      <c r="K479" s="67">
        <v>6.5378900445765232E-3</v>
      </c>
      <c r="L479" s="17">
        <v>44.188410104011886</v>
      </c>
      <c r="M479" s="17">
        <v>55.72748885586924</v>
      </c>
      <c r="N479" s="17">
        <v>88.824071322436851</v>
      </c>
      <c r="O479" s="18">
        <v>602</v>
      </c>
    </row>
    <row r="480" spans="1:15" ht="16.899999999999999" customHeight="1" x14ac:dyDescent="0.25">
      <c r="A480" s="290"/>
      <c r="B480" s="293"/>
      <c r="C480" s="293"/>
      <c r="D480" s="4" t="s">
        <v>100</v>
      </c>
      <c r="E480" s="73">
        <v>6.1461794019933548E-2</v>
      </c>
      <c r="F480" s="66">
        <v>4.4850498338870427E-2</v>
      </c>
      <c r="G480" s="45">
        <v>0.27574750830564781</v>
      </c>
      <c r="H480" s="68">
        <v>641</v>
      </c>
      <c r="I480" s="68">
        <v>693</v>
      </c>
      <c r="J480" s="68">
        <v>585</v>
      </c>
      <c r="K480" s="68">
        <v>599</v>
      </c>
      <c r="L480" s="66">
        <v>1.9933554817275746E-2</v>
      </c>
      <c r="M480" s="66">
        <v>4.8172757475083067E-2</v>
      </c>
      <c r="N480" s="66">
        <v>7.9734219269102985E-2</v>
      </c>
      <c r="O480" s="46">
        <v>1</v>
      </c>
    </row>
    <row r="481" spans="1:15" ht="30" customHeight="1" x14ac:dyDescent="0.25">
      <c r="A481" s="290"/>
      <c r="B481" s="293"/>
      <c r="C481" s="293"/>
      <c r="D481" s="4" t="s">
        <v>121</v>
      </c>
      <c r="E481" s="73">
        <v>3.8421599169262723E-2</v>
      </c>
      <c r="F481" s="66">
        <v>7.9881656804733733E-2</v>
      </c>
      <c r="G481" s="45">
        <v>0.2072409488139825</v>
      </c>
      <c r="H481" s="17">
        <v>641</v>
      </c>
      <c r="I481" s="17">
        <v>693</v>
      </c>
      <c r="J481" s="17">
        <v>585</v>
      </c>
      <c r="K481" s="17">
        <v>599</v>
      </c>
      <c r="L481" s="66">
        <v>2.4291497975708499E-2</v>
      </c>
      <c r="M481" s="66">
        <v>4.654895666131622E-2</v>
      </c>
      <c r="N481" s="66">
        <v>4.8338368580060423E-2</v>
      </c>
      <c r="O481" s="46">
        <v>8.9450222882615157E-2</v>
      </c>
    </row>
    <row r="482" spans="1:15" ht="16.899999999999999" customHeight="1" x14ac:dyDescent="0.25">
      <c r="A482" s="290"/>
      <c r="B482" s="294"/>
      <c r="C482" s="294"/>
      <c r="D482" s="39" t="s">
        <v>79</v>
      </c>
      <c r="E482" s="74">
        <v>5.4977711738484402E-3</v>
      </c>
      <c r="F482" s="67">
        <v>4.0118870728083206E-3</v>
      </c>
      <c r="G482" s="48">
        <v>2.4665676077265976E-2</v>
      </c>
      <c r="H482" s="66">
        <v>9.5245170876671614E-2</v>
      </c>
      <c r="I482" s="66">
        <v>0.10297176820208023</v>
      </c>
      <c r="J482" s="66">
        <v>8.692421991084695E-2</v>
      </c>
      <c r="K482" s="66">
        <v>8.9004457652303123E-2</v>
      </c>
      <c r="L482" s="67">
        <v>1.7830609212481426E-3</v>
      </c>
      <c r="M482" s="67">
        <v>4.309063893016345E-3</v>
      </c>
      <c r="N482" s="67">
        <v>7.1322436849925704E-3</v>
      </c>
      <c r="O482" s="49">
        <v>8.9450222882615157E-2</v>
      </c>
    </row>
    <row r="483" spans="1:15" ht="16.899999999999999" customHeight="1" x14ac:dyDescent="0.25">
      <c r="A483" s="290"/>
      <c r="B483" s="294" t="s">
        <v>17</v>
      </c>
      <c r="C483" s="293"/>
      <c r="D483" s="4" t="s">
        <v>75</v>
      </c>
      <c r="E483" s="75">
        <v>963</v>
      </c>
      <c r="F483" s="68">
        <v>338</v>
      </c>
      <c r="G483" s="50">
        <v>801</v>
      </c>
      <c r="H483" s="66">
        <v>1</v>
      </c>
      <c r="I483" s="66">
        <v>1</v>
      </c>
      <c r="J483" s="66">
        <v>1</v>
      </c>
      <c r="K483" s="66">
        <v>1</v>
      </c>
      <c r="L483" s="68">
        <v>494</v>
      </c>
      <c r="M483" s="68">
        <v>623</v>
      </c>
      <c r="N483" s="68">
        <v>993</v>
      </c>
      <c r="O483" s="51">
        <v>6730</v>
      </c>
    </row>
    <row r="484" spans="1:15" ht="16.899999999999999" customHeight="1" x14ac:dyDescent="0.25">
      <c r="A484" s="290"/>
      <c r="B484" s="293"/>
      <c r="C484" s="293"/>
      <c r="D484" s="4" t="s">
        <v>76</v>
      </c>
      <c r="E484" s="72">
        <v>963</v>
      </c>
      <c r="F484" s="17">
        <v>338</v>
      </c>
      <c r="G484" s="43">
        <v>801</v>
      </c>
      <c r="H484" s="67">
        <v>9.5245170876671614E-2</v>
      </c>
      <c r="I484" s="67">
        <v>0.10297176820208023</v>
      </c>
      <c r="J484" s="67">
        <v>8.692421991084695E-2</v>
      </c>
      <c r="K484" s="67">
        <v>8.9004457652303123E-2</v>
      </c>
      <c r="L484" s="17">
        <v>494</v>
      </c>
      <c r="M484" s="17">
        <v>623</v>
      </c>
      <c r="N484" s="17">
        <v>993</v>
      </c>
      <c r="O484" s="18">
        <v>6730</v>
      </c>
    </row>
    <row r="485" spans="1:15" ht="16.899999999999999" customHeight="1" x14ac:dyDescent="0.25">
      <c r="A485" s="290"/>
      <c r="B485" s="293"/>
      <c r="C485" s="293"/>
      <c r="D485" s="4" t="s">
        <v>100</v>
      </c>
      <c r="E485" s="73">
        <v>0.14309063893016344</v>
      </c>
      <c r="F485" s="66">
        <v>5.022288261515602E-2</v>
      </c>
      <c r="G485" s="45">
        <v>0.1190193164933135</v>
      </c>
      <c r="H485" s="68">
        <v>1191</v>
      </c>
      <c r="I485" s="68">
        <v>1370</v>
      </c>
      <c r="J485" s="68">
        <v>1565</v>
      </c>
      <c r="K485" s="68">
        <v>1836</v>
      </c>
      <c r="L485" s="66">
        <v>7.3402674591381875E-2</v>
      </c>
      <c r="M485" s="66">
        <v>9.257057949479941E-2</v>
      </c>
      <c r="N485" s="66">
        <v>0.14754829123328381</v>
      </c>
      <c r="O485" s="46">
        <v>1</v>
      </c>
    </row>
    <row r="486" spans="1:15" ht="30" customHeight="1" x14ac:dyDescent="0.25">
      <c r="A486" s="290"/>
      <c r="B486" s="293"/>
      <c r="C486" s="293"/>
      <c r="D486" s="4" t="s">
        <v>121</v>
      </c>
      <c r="E486" s="73">
        <v>1</v>
      </c>
      <c r="F486" s="66">
        <v>1</v>
      </c>
      <c r="G486" s="45">
        <v>1</v>
      </c>
      <c r="H486" s="17">
        <v>1098.7014617368873</v>
      </c>
      <c r="I486" s="17">
        <v>1161.1989825164803</v>
      </c>
      <c r="J486" s="17">
        <v>1096.4723559759243</v>
      </c>
      <c r="K486" s="17">
        <v>1219.3208512467756</v>
      </c>
      <c r="L486" s="66">
        <v>1</v>
      </c>
      <c r="M486" s="66">
        <v>1</v>
      </c>
      <c r="N486" s="66">
        <v>1</v>
      </c>
      <c r="O486" s="46">
        <v>1</v>
      </c>
    </row>
    <row r="487" spans="1:15" ht="16.899999999999999" customHeight="1" x14ac:dyDescent="0.25">
      <c r="A487" s="291"/>
      <c r="B487" s="294"/>
      <c r="C487" s="294"/>
      <c r="D487" s="39" t="s">
        <v>79</v>
      </c>
      <c r="E487" s="74">
        <v>0.14309063893016344</v>
      </c>
      <c r="F487" s="67">
        <v>5.022288261515602E-2</v>
      </c>
      <c r="G487" s="48">
        <v>0.1190193164933135</v>
      </c>
      <c r="H487" s="66">
        <v>0.1033674709251866</v>
      </c>
      <c r="I487" s="66">
        <v>0.11890296823468148</v>
      </c>
      <c r="J487" s="66">
        <v>0.13582711334837702</v>
      </c>
      <c r="K487" s="66">
        <v>0.15934733553202568</v>
      </c>
      <c r="L487" s="67">
        <v>7.3402674591381875E-2</v>
      </c>
      <c r="M487" s="67">
        <v>9.257057949479941E-2</v>
      </c>
      <c r="N487" s="67">
        <v>0.14754829123328381</v>
      </c>
      <c r="O487" s="49">
        <v>1</v>
      </c>
    </row>
    <row r="488" spans="1:15" ht="16.899999999999999" customHeight="1" x14ac:dyDescent="0.25">
      <c r="A488" s="291" t="s">
        <v>66</v>
      </c>
      <c r="B488" s="294" t="s">
        <v>52</v>
      </c>
      <c r="C488" s="294" t="s">
        <v>91</v>
      </c>
      <c r="D488" s="4" t="s">
        <v>75</v>
      </c>
      <c r="E488" s="75">
        <v>43</v>
      </c>
      <c r="F488" s="68">
        <v>166</v>
      </c>
      <c r="G488" s="50">
        <v>820</v>
      </c>
      <c r="H488" s="66">
        <v>8.949504057709648E-2</v>
      </c>
      <c r="I488" s="66">
        <v>9.7404905794525418E-2</v>
      </c>
      <c r="J488" s="66">
        <v>0.11783751223552445</v>
      </c>
      <c r="K488" s="66">
        <v>0.12431444241316271</v>
      </c>
      <c r="L488" s="68">
        <v>1719</v>
      </c>
      <c r="M488" s="68">
        <v>2019</v>
      </c>
      <c r="N488" s="68">
        <v>793</v>
      </c>
      <c r="O488" s="51">
        <v>11522</v>
      </c>
    </row>
    <row r="489" spans="1:15" ht="16.899999999999999" customHeight="1" x14ac:dyDescent="0.25">
      <c r="A489" s="290"/>
      <c r="B489" s="293"/>
      <c r="C489" s="293"/>
      <c r="D489" s="4" t="s">
        <v>76</v>
      </c>
      <c r="E489" s="72">
        <v>1283.6346804241903</v>
      </c>
      <c r="F489" s="17">
        <v>795.2953998280309</v>
      </c>
      <c r="G489" s="43">
        <v>1236.4932215534536</v>
      </c>
      <c r="H489" s="67">
        <v>8.5339638865004307E-3</v>
      </c>
      <c r="I489" s="67">
        <v>9.8165663513900825E-3</v>
      </c>
      <c r="J489" s="67">
        <v>1.1213814846660935E-2</v>
      </c>
      <c r="K489" s="67">
        <v>1.3155631986242476E-2</v>
      </c>
      <c r="L489" s="17">
        <v>1088.9594439667526</v>
      </c>
      <c r="M489" s="17">
        <v>1230.7966179421037</v>
      </c>
      <c r="N489" s="17">
        <v>1311.1269848094009</v>
      </c>
      <c r="O489" s="18">
        <v>11522</v>
      </c>
    </row>
    <row r="490" spans="1:15" ht="16.899999999999999" customHeight="1" x14ac:dyDescent="0.25">
      <c r="A490" s="290"/>
      <c r="B490" s="293"/>
      <c r="C490" s="293"/>
      <c r="D490" s="4" t="s">
        <v>100</v>
      </c>
      <c r="E490" s="73">
        <v>3.7319909737892733E-3</v>
      </c>
      <c r="F490" s="66">
        <v>1.4407220968581845E-2</v>
      </c>
      <c r="G490" s="45">
        <v>7.1168199965283799E-2</v>
      </c>
      <c r="H490" s="68">
        <v>2600</v>
      </c>
      <c r="I490" s="68">
        <v>2953</v>
      </c>
      <c r="J490" s="68">
        <v>4296</v>
      </c>
      <c r="K490" s="68">
        <v>3499</v>
      </c>
      <c r="L490" s="66">
        <v>0.14919284846380837</v>
      </c>
      <c r="M490" s="66">
        <v>0.17522999479257073</v>
      </c>
      <c r="N490" s="66">
        <v>6.8824856795695194E-2</v>
      </c>
      <c r="O490" s="46">
        <v>1</v>
      </c>
    </row>
    <row r="491" spans="1:15" ht="30" customHeight="1" x14ac:dyDescent="0.25">
      <c r="A491" s="290"/>
      <c r="B491" s="293"/>
      <c r="C491" s="293"/>
      <c r="D491" s="4" t="s">
        <v>121</v>
      </c>
      <c r="E491" s="73">
        <v>2.7656290198096217E-3</v>
      </c>
      <c r="F491" s="66">
        <v>1.7232430187895775E-2</v>
      </c>
      <c r="G491" s="45">
        <v>5.47506176136743E-2</v>
      </c>
      <c r="H491" s="17">
        <v>2692.9723989681856</v>
      </c>
      <c r="I491" s="17">
        <v>2846.1569575809685</v>
      </c>
      <c r="J491" s="17">
        <v>2687.5087489251932</v>
      </c>
      <c r="K491" s="17">
        <v>2988.6165735167669</v>
      </c>
      <c r="L491" s="66">
        <v>0.13032600454890067</v>
      </c>
      <c r="M491" s="66">
        <v>0.13543064126643414</v>
      </c>
      <c r="N491" s="66">
        <v>4.9933883256721871E-2</v>
      </c>
      <c r="O491" s="46">
        <v>8.2559472628260244E-2</v>
      </c>
    </row>
    <row r="492" spans="1:15" ht="16.899999999999999" customHeight="1" x14ac:dyDescent="0.25">
      <c r="A492" s="290"/>
      <c r="B492" s="293"/>
      <c r="C492" s="294"/>
      <c r="D492" s="39" t="s">
        <v>79</v>
      </c>
      <c r="E492" s="74">
        <v>3.0811120664946974E-4</v>
      </c>
      <c r="F492" s="67">
        <v>1.1894525652049299E-3</v>
      </c>
      <c r="G492" s="48">
        <v>5.8756090570364003E-3</v>
      </c>
      <c r="H492" s="66">
        <v>9.2064728586098224E-2</v>
      </c>
      <c r="I492" s="66">
        <v>0.10456428596721079</v>
      </c>
      <c r="J492" s="66">
        <v>0.15211925923302999</v>
      </c>
      <c r="K492" s="66">
        <v>0.12389787897029142</v>
      </c>
      <c r="L492" s="67">
        <v>1.2317282889079966E-2</v>
      </c>
      <c r="M492" s="67">
        <v>1.4466895958727431E-2</v>
      </c>
      <c r="N492" s="67">
        <v>5.6821438807681283E-3</v>
      </c>
      <c r="O492" s="49">
        <v>8.2559472628260244E-2</v>
      </c>
    </row>
    <row r="493" spans="1:15" ht="16.899999999999999" customHeight="1" x14ac:dyDescent="0.25">
      <c r="A493" s="290"/>
      <c r="B493" s="293"/>
      <c r="C493" s="294" t="s">
        <v>92</v>
      </c>
      <c r="D493" s="4" t="s">
        <v>75</v>
      </c>
      <c r="E493" s="75">
        <v>1584</v>
      </c>
      <c r="F493" s="68">
        <v>2003</v>
      </c>
      <c r="G493" s="50">
        <v>1842</v>
      </c>
      <c r="H493" s="66">
        <v>0.19537120529005109</v>
      </c>
      <c r="I493" s="66">
        <v>0.20995378599360115</v>
      </c>
      <c r="J493" s="66">
        <v>0.32346961825163767</v>
      </c>
      <c r="K493" s="66">
        <v>0.23691516013271041</v>
      </c>
      <c r="L493" s="68">
        <v>2833</v>
      </c>
      <c r="M493" s="68">
        <v>3647</v>
      </c>
      <c r="N493" s="68">
        <v>2984</v>
      </c>
      <c r="O493" s="51">
        <v>28241</v>
      </c>
    </row>
    <row r="494" spans="1:15" ht="16.899999999999999" customHeight="1" x14ac:dyDescent="0.25">
      <c r="A494" s="290"/>
      <c r="B494" s="293"/>
      <c r="C494" s="293"/>
      <c r="D494" s="4" t="s">
        <v>76</v>
      </c>
      <c r="E494" s="72">
        <v>3146.2529951275437</v>
      </c>
      <c r="F494" s="17">
        <v>1949.308920894239</v>
      </c>
      <c r="G494" s="43">
        <v>3030.7069145887071</v>
      </c>
      <c r="H494" s="67">
        <v>1.8629979936944683E-2</v>
      </c>
      <c r="I494" s="67">
        <v>2.1159357982229864E-2</v>
      </c>
      <c r="J494" s="67">
        <v>3.0782459157351682E-2</v>
      </c>
      <c r="K494" s="67">
        <v>2.5071653768988247E-2</v>
      </c>
      <c r="L494" s="17">
        <v>2669.0942247062194</v>
      </c>
      <c r="M494" s="17">
        <v>3016.7442533677272</v>
      </c>
      <c r="N494" s="17">
        <v>3213.638012324448</v>
      </c>
      <c r="O494" s="18">
        <v>28241</v>
      </c>
    </row>
    <row r="495" spans="1:15" ht="16.899999999999999" customHeight="1" x14ac:dyDescent="0.25">
      <c r="A495" s="290"/>
      <c r="B495" s="293"/>
      <c r="C495" s="293"/>
      <c r="D495" s="4" t="s">
        <v>100</v>
      </c>
      <c r="E495" s="73">
        <v>5.6088665415530613E-2</v>
      </c>
      <c r="F495" s="66">
        <v>7.092525052229029E-2</v>
      </c>
      <c r="G495" s="45">
        <v>6.5224319252151122E-2</v>
      </c>
      <c r="H495" s="68">
        <v>1648</v>
      </c>
      <c r="I495" s="68">
        <v>1798</v>
      </c>
      <c r="J495" s="68">
        <v>1563</v>
      </c>
      <c r="K495" s="68">
        <v>2082</v>
      </c>
      <c r="L495" s="66">
        <v>0.10031514464785243</v>
      </c>
      <c r="M495" s="66">
        <v>0.1291384865975001</v>
      </c>
      <c r="N495" s="66">
        <v>0.10566198080804505</v>
      </c>
      <c r="O495" s="46">
        <v>1</v>
      </c>
    </row>
    <row r="496" spans="1:15" ht="30" customHeight="1" x14ac:dyDescent="0.25">
      <c r="A496" s="290"/>
      <c r="B496" s="293"/>
      <c r="C496" s="293"/>
      <c r="D496" s="4" t="s">
        <v>121</v>
      </c>
      <c r="E496" s="73">
        <v>0.10187805505531258</v>
      </c>
      <c r="F496" s="66">
        <v>0.20793107027924843</v>
      </c>
      <c r="G496" s="45">
        <v>0.12298858249315617</v>
      </c>
      <c r="H496" s="17">
        <v>1784.6031814273433</v>
      </c>
      <c r="I496" s="17">
        <v>1886.1169031241045</v>
      </c>
      <c r="J496" s="17">
        <v>1780.9824806534825</v>
      </c>
      <c r="K496" s="17">
        <v>1980.5233233018059</v>
      </c>
      <c r="L496" s="66">
        <v>0.21478392721758907</v>
      </c>
      <c r="M496" s="66">
        <v>0.24463375368929433</v>
      </c>
      <c r="N496" s="66">
        <v>0.18789748756375546</v>
      </c>
      <c r="O496" s="46">
        <v>0.20235740899971341</v>
      </c>
    </row>
    <row r="497" spans="1:15" ht="16.899999999999999" customHeight="1" x14ac:dyDescent="0.25">
      <c r="A497" s="290"/>
      <c r="B497" s="293"/>
      <c r="C497" s="294"/>
      <c r="D497" s="39" t="s">
        <v>79</v>
      </c>
      <c r="E497" s="74">
        <v>1.1349957007738607E-2</v>
      </c>
      <c r="F497" s="67">
        <v>1.4352249928346231E-2</v>
      </c>
      <c r="G497" s="48">
        <v>1.3198624247635425E-2</v>
      </c>
      <c r="H497" s="66">
        <v>8.8057707721079334E-2</v>
      </c>
      <c r="I497" s="66">
        <v>9.6072668982099915E-2</v>
      </c>
      <c r="J497" s="66">
        <v>8.3515896339834375E-2</v>
      </c>
      <c r="K497" s="66">
        <v>0.11124766230296554</v>
      </c>
      <c r="L497" s="67">
        <v>2.0299512754370877E-2</v>
      </c>
      <c r="M497" s="67">
        <v>2.613212955001433E-2</v>
      </c>
      <c r="N497" s="67">
        <v>2.1381484666093437E-2</v>
      </c>
      <c r="O497" s="49">
        <v>0.20235740899971341</v>
      </c>
    </row>
    <row r="498" spans="1:15" ht="16.899999999999999" customHeight="1" x14ac:dyDescent="0.25">
      <c r="A498" s="290"/>
      <c r="B498" s="293"/>
      <c r="C498" s="294" t="s">
        <v>93</v>
      </c>
      <c r="D498" s="4" t="s">
        <v>75</v>
      </c>
      <c r="E498" s="75">
        <v>1881</v>
      </c>
      <c r="F498" s="68">
        <v>1346</v>
      </c>
      <c r="G498" s="50">
        <v>1682</v>
      </c>
      <c r="H498" s="66">
        <v>0.12383528704538622</v>
      </c>
      <c r="I498" s="66">
        <v>0.12783505154639174</v>
      </c>
      <c r="J498" s="66">
        <v>0.11768692116557489</v>
      </c>
      <c r="K498" s="66">
        <v>0.14097095267113549</v>
      </c>
      <c r="L498" s="68">
        <v>1712</v>
      </c>
      <c r="M498" s="68">
        <v>1981</v>
      </c>
      <c r="N498" s="68">
        <v>3022</v>
      </c>
      <c r="O498" s="51">
        <v>18715</v>
      </c>
    </row>
    <row r="499" spans="1:15" ht="16.899999999999999" customHeight="1" x14ac:dyDescent="0.25">
      <c r="A499" s="290"/>
      <c r="B499" s="293"/>
      <c r="C499" s="293"/>
      <c r="D499" s="4" t="s">
        <v>76</v>
      </c>
      <c r="E499" s="72">
        <v>2084.9872456291205</v>
      </c>
      <c r="F499" s="17">
        <v>1291.7855760963027</v>
      </c>
      <c r="G499" s="43">
        <v>2008.4161292633994</v>
      </c>
      <c r="H499" s="67">
        <v>1.1808541129263399E-2</v>
      </c>
      <c r="I499" s="67">
        <v>1.2883347664087131E-2</v>
      </c>
      <c r="J499" s="67">
        <v>1.1199484092863284E-2</v>
      </c>
      <c r="K499" s="67">
        <v>1.4918314703353397E-2</v>
      </c>
      <c r="L499" s="17">
        <v>1768.7793780452853</v>
      </c>
      <c r="M499" s="17">
        <v>1999.1632272857555</v>
      </c>
      <c r="N499" s="17">
        <v>2129.6425551734023</v>
      </c>
      <c r="O499" s="18">
        <v>18715</v>
      </c>
    </row>
    <row r="500" spans="1:15" ht="16.899999999999999" customHeight="1" x14ac:dyDescent="0.25">
      <c r="A500" s="290"/>
      <c r="B500" s="293"/>
      <c r="C500" s="293"/>
      <c r="D500" s="4" t="s">
        <v>100</v>
      </c>
      <c r="E500" s="73">
        <v>0.10050761421319797</v>
      </c>
      <c r="F500" s="66">
        <v>7.1920919048891266E-2</v>
      </c>
      <c r="G500" s="45">
        <v>8.9874432273577345E-2</v>
      </c>
      <c r="H500" s="68">
        <v>1044</v>
      </c>
      <c r="I500" s="68">
        <v>1141</v>
      </c>
      <c r="J500" s="68">
        <v>909</v>
      </c>
      <c r="K500" s="68">
        <v>1213</v>
      </c>
      <c r="L500" s="66">
        <v>9.1477424525781462E-2</v>
      </c>
      <c r="M500" s="66">
        <v>0.10585092172054501</v>
      </c>
      <c r="N500" s="66">
        <v>0.16147475287202778</v>
      </c>
      <c r="O500" s="46">
        <v>1</v>
      </c>
    </row>
    <row r="501" spans="1:15" ht="30" customHeight="1" x14ac:dyDescent="0.25">
      <c r="A501" s="290"/>
      <c r="B501" s="293"/>
      <c r="C501" s="293"/>
      <c r="D501" s="4" t="s">
        <v>121</v>
      </c>
      <c r="E501" s="73">
        <v>0.12098019037818369</v>
      </c>
      <c r="F501" s="66">
        <v>0.13972801827052839</v>
      </c>
      <c r="G501" s="45">
        <v>0.11230553515390267</v>
      </c>
      <c r="H501" s="17">
        <v>1212.5575236457439</v>
      </c>
      <c r="I501" s="17">
        <v>1281.5315276583549</v>
      </c>
      <c r="J501" s="17">
        <v>1210.0974204643164</v>
      </c>
      <c r="K501" s="17">
        <v>1345.6764402407566</v>
      </c>
      <c r="L501" s="66">
        <v>0.12979529946929491</v>
      </c>
      <c r="M501" s="66">
        <v>0.13288167426884895</v>
      </c>
      <c r="N501" s="66">
        <v>0.19029028398715447</v>
      </c>
      <c r="O501" s="46">
        <v>0.13410002866150761</v>
      </c>
    </row>
    <row r="502" spans="1:15" ht="16.899999999999999" customHeight="1" x14ac:dyDescent="0.25">
      <c r="A502" s="290"/>
      <c r="B502" s="293"/>
      <c r="C502" s="294"/>
      <c r="D502" s="39" t="s">
        <v>79</v>
      </c>
      <c r="E502" s="74">
        <v>1.3478073946689597E-2</v>
      </c>
      <c r="F502" s="67">
        <v>9.6445973058182869E-3</v>
      </c>
      <c r="G502" s="48">
        <v>1.2052163943823446E-2</v>
      </c>
      <c r="H502" s="66">
        <v>8.2101289713746459E-2</v>
      </c>
      <c r="I502" s="66">
        <v>8.9729474677571558E-2</v>
      </c>
      <c r="J502" s="66">
        <v>7.1484743630072345E-2</v>
      </c>
      <c r="K502" s="66">
        <v>9.539163258886442E-2</v>
      </c>
      <c r="L502" s="67">
        <v>1.2267125250788191E-2</v>
      </c>
      <c r="M502" s="67">
        <v>1.4194611636572086E-2</v>
      </c>
      <c r="N502" s="67">
        <v>2.1653768988248782E-2</v>
      </c>
      <c r="O502" s="49">
        <v>0.13410002866150761</v>
      </c>
    </row>
    <row r="503" spans="1:15" ht="16.899999999999999" customHeight="1" x14ac:dyDescent="0.25">
      <c r="A503" s="290"/>
      <c r="B503" s="293"/>
      <c r="C503" s="294" t="s">
        <v>94</v>
      </c>
      <c r="D503" s="4" t="s">
        <v>75</v>
      </c>
      <c r="E503" s="75">
        <v>1761</v>
      </c>
      <c r="F503" s="68">
        <v>945</v>
      </c>
      <c r="G503" s="50">
        <v>1386</v>
      </c>
      <c r="H503" s="66">
        <v>7.8449053201082058E-2</v>
      </c>
      <c r="I503" s="66">
        <v>8.1123355847849285E-2</v>
      </c>
      <c r="J503" s="66">
        <v>6.844364129207138E-2</v>
      </c>
      <c r="K503" s="66">
        <v>8.2131491637890172E-2</v>
      </c>
      <c r="L503" s="68">
        <v>1116</v>
      </c>
      <c r="M503" s="68">
        <v>1247</v>
      </c>
      <c r="N503" s="68">
        <v>1954</v>
      </c>
      <c r="O503" s="51">
        <v>12716</v>
      </c>
    </row>
    <row r="504" spans="1:15" ht="16.899999999999999" customHeight="1" x14ac:dyDescent="0.25">
      <c r="A504" s="290"/>
      <c r="B504" s="293"/>
      <c r="C504" s="293"/>
      <c r="D504" s="4" t="s">
        <v>76</v>
      </c>
      <c r="E504" s="72">
        <v>1416.6549727715678</v>
      </c>
      <c r="F504" s="17">
        <v>877.71014617368883</v>
      </c>
      <c r="G504" s="43">
        <v>1364.6283462310118</v>
      </c>
      <c r="H504" s="67">
        <v>7.480653482373173E-3</v>
      </c>
      <c r="I504" s="67">
        <v>8.1756950415591868E-3</v>
      </c>
      <c r="J504" s="67">
        <v>6.5133276010318139E-3</v>
      </c>
      <c r="K504" s="67">
        <v>8.6916021782745771E-3</v>
      </c>
      <c r="L504" s="17">
        <v>1201.8059615935799</v>
      </c>
      <c r="M504" s="17">
        <v>1358.3414158784753</v>
      </c>
      <c r="N504" s="17">
        <v>1446.9962453425051</v>
      </c>
      <c r="O504" s="18">
        <v>12716</v>
      </c>
    </row>
    <row r="505" spans="1:15" ht="16.899999999999999" customHeight="1" x14ac:dyDescent="0.25">
      <c r="A505" s="290"/>
      <c r="B505" s="293"/>
      <c r="C505" s="293"/>
      <c r="D505" s="4" t="s">
        <v>100</v>
      </c>
      <c r="E505" s="73">
        <v>0.1384869455803712</v>
      </c>
      <c r="F505" s="66">
        <v>7.4315822585718783E-2</v>
      </c>
      <c r="G505" s="45">
        <v>0.10899653979238755</v>
      </c>
      <c r="H505" s="68">
        <v>1706</v>
      </c>
      <c r="I505" s="68">
        <v>1811</v>
      </c>
      <c r="J505" s="68">
        <v>1376</v>
      </c>
      <c r="K505" s="68">
        <v>1933</v>
      </c>
      <c r="L505" s="66">
        <v>8.776344762503932E-2</v>
      </c>
      <c r="M505" s="66">
        <v>9.8065429380308267E-2</v>
      </c>
      <c r="N505" s="66">
        <v>0.15366467442592011</v>
      </c>
      <c r="O505" s="46">
        <v>1</v>
      </c>
    </row>
    <row r="506" spans="1:15" ht="30" customHeight="1" x14ac:dyDescent="0.25">
      <c r="A506" s="290"/>
      <c r="B506" s="293"/>
      <c r="C506" s="293"/>
      <c r="D506" s="4" t="s">
        <v>121</v>
      </c>
      <c r="E506" s="73">
        <v>0.11326215590429638</v>
      </c>
      <c r="F506" s="66">
        <v>9.8100280286515101E-2</v>
      </c>
      <c r="G506" s="45">
        <v>9.2541897576283644E-2</v>
      </c>
      <c r="H506" s="17">
        <v>2045.8809114359417</v>
      </c>
      <c r="I506" s="17">
        <v>2162.2569145887073</v>
      </c>
      <c r="J506" s="17">
        <v>2041.730116079106</v>
      </c>
      <c r="K506" s="17">
        <v>2270.4850601891662</v>
      </c>
      <c r="L506" s="66">
        <v>8.4609552691432915E-2</v>
      </c>
      <c r="M506" s="66">
        <v>8.364636436812449E-2</v>
      </c>
      <c r="N506" s="66">
        <v>0.12304011082425539</v>
      </c>
      <c r="O506" s="46">
        <v>9.111493264545717E-2</v>
      </c>
    </row>
    <row r="507" spans="1:15" ht="16.899999999999999" customHeight="1" x14ac:dyDescent="0.25">
      <c r="A507" s="290"/>
      <c r="B507" s="293"/>
      <c r="C507" s="294"/>
      <c r="D507" s="39" t="s">
        <v>79</v>
      </c>
      <c r="E507" s="74">
        <v>1.261822871883061E-2</v>
      </c>
      <c r="F507" s="67">
        <v>6.7712811693895099E-3</v>
      </c>
      <c r="G507" s="48">
        <v>9.9312123817712813E-3</v>
      </c>
      <c r="H507" s="66">
        <v>7.95152645071079E-2</v>
      </c>
      <c r="I507" s="66">
        <v>8.4409228618037749E-2</v>
      </c>
      <c r="J507" s="66">
        <v>6.4134234444185506E-2</v>
      </c>
      <c r="K507" s="66">
        <v>9.0095548823118154E-2</v>
      </c>
      <c r="L507" s="67">
        <v>7.9965606190885649E-3</v>
      </c>
      <c r="M507" s="67">
        <v>8.9352249928346238E-3</v>
      </c>
      <c r="N507" s="67">
        <v>1.400114646030381E-2</v>
      </c>
      <c r="O507" s="49">
        <v>9.111493264545717E-2</v>
      </c>
    </row>
    <row r="508" spans="1:15" ht="16.899999999999999" customHeight="1" x14ac:dyDescent="0.25">
      <c r="A508" s="290"/>
      <c r="B508" s="293"/>
      <c r="C508" s="294" t="s">
        <v>95</v>
      </c>
      <c r="D508" s="4" t="s">
        <v>75</v>
      </c>
      <c r="E508" s="75">
        <v>3355</v>
      </c>
      <c r="F508" s="68">
        <v>1728</v>
      </c>
      <c r="G508" s="50">
        <v>2318</v>
      </c>
      <c r="H508" s="66">
        <v>0.12819356777877969</v>
      </c>
      <c r="I508" s="66">
        <v>0.12875933167436901</v>
      </c>
      <c r="J508" s="66">
        <v>0.10360665612529177</v>
      </c>
      <c r="K508" s="66">
        <v>0.13088225336854223</v>
      </c>
      <c r="L508" s="68">
        <v>2059</v>
      </c>
      <c r="M508" s="68">
        <v>2199</v>
      </c>
      <c r="N508" s="68">
        <v>2970</v>
      </c>
      <c r="O508" s="51">
        <v>21455</v>
      </c>
    </row>
    <row r="509" spans="1:15" ht="16.899999999999999" customHeight="1" x14ac:dyDescent="0.25">
      <c r="A509" s="290"/>
      <c r="B509" s="293"/>
      <c r="C509" s="293"/>
      <c r="D509" s="4" t="s">
        <v>76</v>
      </c>
      <c r="E509" s="72">
        <v>2390.2431928919464</v>
      </c>
      <c r="F509" s="17">
        <v>1480.9115434221842</v>
      </c>
      <c r="G509" s="43">
        <v>2302.461557752938</v>
      </c>
      <c r="H509" s="67">
        <v>1.2224132989395241E-2</v>
      </c>
      <c r="I509" s="67">
        <v>1.2976497563771854E-2</v>
      </c>
      <c r="J509" s="67">
        <v>9.8595586127830318E-3</v>
      </c>
      <c r="K509" s="67">
        <v>1.385067354542849E-2</v>
      </c>
      <c r="L509" s="17">
        <v>2027.7403983949557</v>
      </c>
      <c r="M509" s="17">
        <v>2291.8539696188022</v>
      </c>
      <c r="N509" s="17">
        <v>2441.4363356262543</v>
      </c>
      <c r="O509" s="18">
        <v>21455</v>
      </c>
    </row>
    <row r="510" spans="1:15" ht="16.899999999999999" customHeight="1" x14ac:dyDescent="0.25">
      <c r="A510" s="290"/>
      <c r="B510" s="293"/>
      <c r="C510" s="293"/>
      <c r="D510" s="4" t="s">
        <v>100</v>
      </c>
      <c r="E510" s="73">
        <v>0.15637380563971101</v>
      </c>
      <c r="F510" s="66">
        <v>8.0540666511302733E-2</v>
      </c>
      <c r="G510" s="45">
        <v>0.10804008389652761</v>
      </c>
      <c r="H510" s="68">
        <v>1564</v>
      </c>
      <c r="I510" s="68">
        <v>1636</v>
      </c>
      <c r="J510" s="68">
        <v>1210</v>
      </c>
      <c r="K510" s="68">
        <v>1597</v>
      </c>
      <c r="L510" s="66">
        <v>9.5968305756233982E-2</v>
      </c>
      <c r="M510" s="66">
        <v>0.10249359123747379</v>
      </c>
      <c r="N510" s="66">
        <v>0.13842927056630155</v>
      </c>
      <c r="O510" s="46">
        <v>1</v>
      </c>
    </row>
    <row r="511" spans="1:15" ht="30" customHeight="1" x14ac:dyDescent="0.25">
      <c r="A511" s="290"/>
      <c r="B511" s="293"/>
      <c r="C511" s="293"/>
      <c r="D511" s="4" t="s">
        <v>121</v>
      </c>
      <c r="E511" s="73">
        <v>0.21578338049909956</v>
      </c>
      <c r="F511" s="66">
        <v>0.17938336966677049</v>
      </c>
      <c r="G511" s="45">
        <v>0.1547706483274354</v>
      </c>
      <c r="H511" s="17">
        <v>1707.7455717970768</v>
      </c>
      <c r="I511" s="17">
        <v>1804.8873961020352</v>
      </c>
      <c r="J511" s="17">
        <v>1704.2808039552881</v>
      </c>
      <c r="K511" s="17">
        <v>1895.2280094582977</v>
      </c>
      <c r="L511" s="66">
        <v>0.15610310841546626</v>
      </c>
      <c r="M511" s="66">
        <v>0.14750469546552186</v>
      </c>
      <c r="N511" s="66">
        <v>0.18701593098671368</v>
      </c>
      <c r="O511" s="46">
        <v>0.15373316136428777</v>
      </c>
    </row>
    <row r="512" spans="1:15" ht="16.899999999999999" customHeight="1" x14ac:dyDescent="0.25">
      <c r="A512" s="290"/>
      <c r="B512" s="293"/>
      <c r="C512" s="294"/>
      <c r="D512" s="39" t="s">
        <v>79</v>
      </c>
      <c r="E512" s="74">
        <v>2.4039839495557467E-2</v>
      </c>
      <c r="F512" s="67">
        <v>1.238177128116939E-2</v>
      </c>
      <c r="G512" s="48">
        <v>1.6609343651476066E-2</v>
      </c>
      <c r="H512" s="66">
        <v>8.7330392540063653E-2</v>
      </c>
      <c r="I512" s="66">
        <v>9.1350717516332572E-2</v>
      </c>
      <c r="J512" s="66">
        <v>6.7563794740074817E-2</v>
      </c>
      <c r="K512" s="66">
        <v>8.9173041487520241E-2</v>
      </c>
      <c r="L512" s="67">
        <v>1.4753511034680424E-2</v>
      </c>
      <c r="M512" s="67">
        <v>1.5756663800515908E-2</v>
      </c>
      <c r="N512" s="67">
        <v>2.1281169389509889E-2</v>
      </c>
      <c r="O512" s="49">
        <v>0.15373316136428777</v>
      </c>
    </row>
    <row r="513" spans="1:15" ht="16.899999999999999" customHeight="1" x14ac:dyDescent="0.25">
      <c r="A513" s="290"/>
      <c r="B513" s="293"/>
      <c r="C513" s="294" t="s">
        <v>96</v>
      </c>
      <c r="D513" s="4" t="s">
        <v>75</v>
      </c>
      <c r="E513" s="75">
        <v>2985</v>
      </c>
      <c r="F513" s="68">
        <v>1448</v>
      </c>
      <c r="G513" s="50">
        <v>2190</v>
      </c>
      <c r="H513" s="66">
        <v>0.11752329425909228</v>
      </c>
      <c r="I513" s="66">
        <v>0.11631709918236757</v>
      </c>
      <c r="J513" s="66">
        <v>9.1107597319478956E-2</v>
      </c>
      <c r="K513" s="66">
        <v>0.10813189789423791</v>
      </c>
      <c r="L513" s="68">
        <v>1667</v>
      </c>
      <c r="M513" s="68">
        <v>1682</v>
      </c>
      <c r="N513" s="68">
        <v>1930</v>
      </c>
      <c r="O513" s="51">
        <v>17909</v>
      </c>
    </row>
    <row r="514" spans="1:15" ht="16.899999999999999" customHeight="1" x14ac:dyDescent="0.25">
      <c r="A514" s="290"/>
      <c r="B514" s="293"/>
      <c r="C514" s="293"/>
      <c r="D514" s="4" t="s">
        <v>76</v>
      </c>
      <c r="E514" s="72">
        <v>1995.1929779306392</v>
      </c>
      <c r="F514" s="17">
        <v>1236.1521711092005</v>
      </c>
      <c r="G514" s="43">
        <v>1921.919554313557</v>
      </c>
      <c r="H514" s="67">
        <v>1.120664946976211E-2</v>
      </c>
      <c r="I514" s="67">
        <v>1.17225566064775E-2</v>
      </c>
      <c r="J514" s="67">
        <v>8.6701060475781033E-3</v>
      </c>
      <c r="K514" s="67">
        <v>1.1443106907423331E-2</v>
      </c>
      <c r="L514" s="17">
        <v>1692.6032530811121</v>
      </c>
      <c r="M514" s="17">
        <v>1913.0651476067642</v>
      </c>
      <c r="N514" s="17">
        <v>2037.9251146460306</v>
      </c>
      <c r="O514" s="18">
        <v>17909</v>
      </c>
    </row>
    <row r="515" spans="1:15" ht="16.899999999999999" customHeight="1" x14ac:dyDescent="0.25">
      <c r="A515" s="290"/>
      <c r="B515" s="293"/>
      <c r="C515" s="293"/>
      <c r="D515" s="4" t="s">
        <v>100</v>
      </c>
      <c r="E515" s="73">
        <v>0.16667597297448211</v>
      </c>
      <c r="F515" s="66">
        <v>8.0853202300519289E-2</v>
      </c>
      <c r="G515" s="45">
        <v>0.12228488469484616</v>
      </c>
      <c r="H515" s="68">
        <v>1599</v>
      </c>
      <c r="I515" s="68">
        <v>1514</v>
      </c>
      <c r="J515" s="68">
        <v>1144</v>
      </c>
      <c r="K515" s="68">
        <v>1398</v>
      </c>
      <c r="L515" s="66">
        <v>9.3081690770003889E-2</v>
      </c>
      <c r="M515" s="66">
        <v>9.3919258473393261E-2</v>
      </c>
      <c r="N515" s="66">
        <v>0.10776704450276398</v>
      </c>
      <c r="O515" s="46">
        <v>1</v>
      </c>
    </row>
    <row r="516" spans="1:15" ht="30" customHeight="1" x14ac:dyDescent="0.25">
      <c r="A516" s="290"/>
      <c r="B516" s="293"/>
      <c r="C516" s="293"/>
      <c r="D516" s="4" t="s">
        <v>121</v>
      </c>
      <c r="E516" s="73">
        <v>0.19198610753794701</v>
      </c>
      <c r="F516" s="66">
        <v>0.15031661995224749</v>
      </c>
      <c r="G516" s="45">
        <v>0.14622421045603259</v>
      </c>
      <c r="H516" s="17">
        <v>1437.1228718830612</v>
      </c>
      <c r="I516" s="17">
        <v>1518.8708440813987</v>
      </c>
      <c r="J516" s="17">
        <v>1434.207158211522</v>
      </c>
      <c r="K516" s="17">
        <v>1594.8953783319002</v>
      </c>
      <c r="L516" s="66">
        <v>0.1263836239575436</v>
      </c>
      <c r="M516" s="66">
        <v>0.11282532868258652</v>
      </c>
      <c r="N516" s="66">
        <v>0.12152887097789812</v>
      </c>
      <c r="O516" s="46">
        <v>0.12832473488105475</v>
      </c>
    </row>
    <row r="517" spans="1:15" ht="16.899999999999999" customHeight="1" x14ac:dyDescent="0.25">
      <c r="A517" s="290"/>
      <c r="B517" s="293"/>
      <c r="C517" s="294"/>
      <c r="D517" s="39" t="s">
        <v>79</v>
      </c>
      <c r="E517" s="74">
        <v>2.1388650042992265E-2</v>
      </c>
      <c r="F517" s="67">
        <v>1.0375465749498426E-2</v>
      </c>
      <c r="G517" s="48">
        <v>1.5692175408426483E-2</v>
      </c>
      <c r="H517" s="66">
        <v>0.10609780372901598</v>
      </c>
      <c r="I517" s="66">
        <v>0.10045783292415898</v>
      </c>
      <c r="J517" s="66">
        <v>7.5907371773604931E-2</v>
      </c>
      <c r="K517" s="66">
        <v>9.2760931590471774E-2</v>
      </c>
      <c r="L517" s="67">
        <v>1.1944683290341072E-2</v>
      </c>
      <c r="M517" s="67">
        <v>1.2052163943823446E-2</v>
      </c>
      <c r="N517" s="67">
        <v>1.3829177414732014E-2</v>
      </c>
      <c r="O517" s="49">
        <v>0.12832473488105475</v>
      </c>
    </row>
    <row r="518" spans="1:15" ht="16.899999999999999" customHeight="1" x14ac:dyDescent="0.25">
      <c r="A518" s="290"/>
      <c r="B518" s="293"/>
      <c r="C518" s="294" t="s">
        <v>97</v>
      </c>
      <c r="D518" s="4" t="s">
        <v>75</v>
      </c>
      <c r="E518" s="75">
        <v>2363</v>
      </c>
      <c r="F518" s="68">
        <v>1101</v>
      </c>
      <c r="G518" s="50">
        <v>2035</v>
      </c>
      <c r="H518" s="66">
        <v>0.12015329125338142</v>
      </c>
      <c r="I518" s="66">
        <v>0.10764308567365802</v>
      </c>
      <c r="J518" s="66">
        <v>8.6138092011143724E-2</v>
      </c>
      <c r="K518" s="66">
        <v>9.4657729027016052E-2</v>
      </c>
      <c r="L518" s="68">
        <v>1306</v>
      </c>
      <c r="M518" s="68">
        <v>1300</v>
      </c>
      <c r="N518" s="68">
        <v>1311</v>
      </c>
      <c r="O518" s="51">
        <v>15071</v>
      </c>
    </row>
    <row r="519" spans="1:15" ht="16.899999999999999" customHeight="1" x14ac:dyDescent="0.25">
      <c r="A519" s="290"/>
      <c r="B519" s="293"/>
      <c r="C519" s="293"/>
      <c r="D519" s="4" t="s">
        <v>76</v>
      </c>
      <c r="E519" s="72">
        <v>1679.0191172255661</v>
      </c>
      <c r="F519" s="17">
        <v>1040.2618443680137</v>
      </c>
      <c r="G519" s="43">
        <v>1617.3571725422757</v>
      </c>
      <c r="H519" s="67">
        <v>1.145743766122098E-2</v>
      </c>
      <c r="I519" s="67">
        <v>1.0848380624820866E-2</v>
      </c>
      <c r="J519" s="67">
        <v>8.1971911722556606E-3</v>
      </c>
      <c r="K519" s="67">
        <v>1.001719690455718E-2</v>
      </c>
      <c r="L519" s="17">
        <v>1424.3801232444828</v>
      </c>
      <c r="M519" s="17">
        <v>1609.9059042705646</v>
      </c>
      <c r="N519" s="17">
        <v>1714.9795858412153</v>
      </c>
      <c r="O519" s="18">
        <v>15071</v>
      </c>
    </row>
    <row r="520" spans="1:15" ht="16.899999999999999" customHeight="1" x14ac:dyDescent="0.25">
      <c r="A520" s="290"/>
      <c r="B520" s="293"/>
      <c r="C520" s="293"/>
      <c r="D520" s="4" t="s">
        <v>100</v>
      </c>
      <c r="E520" s="73">
        <v>0.15679118837502487</v>
      </c>
      <c r="F520" s="66">
        <v>7.3054210072324335E-2</v>
      </c>
      <c r="G520" s="45">
        <v>0.13502753632804723</v>
      </c>
      <c r="H520" s="68">
        <v>1268</v>
      </c>
      <c r="I520" s="68">
        <v>1170</v>
      </c>
      <c r="J520" s="68">
        <v>818</v>
      </c>
      <c r="K520" s="68">
        <v>942</v>
      </c>
      <c r="L520" s="66">
        <v>8.6656492601685356E-2</v>
      </c>
      <c r="M520" s="66">
        <v>8.6258377015460172E-2</v>
      </c>
      <c r="N520" s="66">
        <v>8.6988255590206356E-2</v>
      </c>
      <c r="O520" s="46">
        <v>1</v>
      </c>
    </row>
    <row r="521" spans="1:15" ht="30" customHeight="1" x14ac:dyDescent="0.25">
      <c r="A521" s="290"/>
      <c r="B521" s="293"/>
      <c r="C521" s="293"/>
      <c r="D521" s="4" t="s">
        <v>121</v>
      </c>
      <c r="E521" s="73">
        <v>0.15198096218163107</v>
      </c>
      <c r="F521" s="66">
        <v>0.11429461227032077</v>
      </c>
      <c r="G521" s="45">
        <v>0.13587500834613073</v>
      </c>
      <c r="H521" s="17">
        <v>937.45305245055886</v>
      </c>
      <c r="I521" s="17">
        <v>990.77826741186573</v>
      </c>
      <c r="J521" s="17">
        <v>935.55109630266543</v>
      </c>
      <c r="K521" s="17">
        <v>1040.3700128976784</v>
      </c>
      <c r="L521" s="66">
        <v>9.9014404852160731E-2</v>
      </c>
      <c r="M521" s="66">
        <v>8.7201502548966997E-2</v>
      </c>
      <c r="N521" s="66">
        <v>8.2551476607266541E-2</v>
      </c>
      <c r="O521" s="46">
        <v>0.10798939524218974</v>
      </c>
    </row>
    <row r="522" spans="1:15" ht="16.899999999999999" customHeight="1" x14ac:dyDescent="0.25">
      <c r="A522" s="290"/>
      <c r="B522" s="293"/>
      <c r="C522" s="294"/>
      <c r="D522" s="39" t="s">
        <v>79</v>
      </c>
      <c r="E522" s="74">
        <v>1.6931785611923187E-2</v>
      </c>
      <c r="F522" s="67">
        <v>7.8890799656061907E-3</v>
      </c>
      <c r="G522" s="48">
        <v>1.4581541989108627E-2</v>
      </c>
      <c r="H522" s="66">
        <v>0.12897975790865629</v>
      </c>
      <c r="I522" s="66">
        <v>0.11901129081476962</v>
      </c>
      <c r="J522" s="66">
        <v>8.3206184518360302E-2</v>
      </c>
      <c r="K522" s="66">
        <v>9.5819346963686283E-2</v>
      </c>
      <c r="L522" s="67">
        <v>9.3579822298652908E-3</v>
      </c>
      <c r="M522" s="67">
        <v>9.3149899684723415E-3</v>
      </c>
      <c r="N522" s="67">
        <v>9.3938091143594155E-3</v>
      </c>
      <c r="O522" s="49">
        <v>0.10798939524218974</v>
      </c>
    </row>
    <row r="523" spans="1:15" ht="16.899999999999999" customHeight="1" x14ac:dyDescent="0.25">
      <c r="A523" s="290"/>
      <c r="B523" s="293"/>
      <c r="C523" s="294" t="s">
        <v>98</v>
      </c>
      <c r="D523" s="4" t="s">
        <v>75</v>
      </c>
      <c r="E523" s="75">
        <v>1380</v>
      </c>
      <c r="F523" s="68">
        <v>661</v>
      </c>
      <c r="G523" s="50">
        <v>1600</v>
      </c>
      <c r="H523" s="66">
        <v>9.5281033964532608E-2</v>
      </c>
      <c r="I523" s="66">
        <v>8.318521151795237E-2</v>
      </c>
      <c r="J523" s="66">
        <v>6.1591747609366768E-2</v>
      </c>
      <c r="K523" s="66">
        <v>6.3782246597603093E-2</v>
      </c>
      <c r="L523" s="68">
        <v>606</v>
      </c>
      <c r="M523" s="68">
        <v>669</v>
      </c>
      <c r="N523" s="68">
        <v>717</v>
      </c>
      <c r="O523" s="51">
        <v>9831</v>
      </c>
    </row>
    <row r="524" spans="1:15" ht="16.899999999999999" customHeight="1" x14ac:dyDescent="0.25">
      <c r="A524" s="290"/>
      <c r="B524" s="293"/>
      <c r="C524" s="293"/>
      <c r="D524" s="4" t="s">
        <v>76</v>
      </c>
      <c r="E524" s="72">
        <v>1095.2449699054168</v>
      </c>
      <c r="F524" s="17">
        <v>678.5756878761822</v>
      </c>
      <c r="G524" s="43">
        <v>1055.0221195184865</v>
      </c>
      <c r="H524" s="67">
        <v>9.0856979077099456E-3</v>
      </c>
      <c r="I524" s="67">
        <v>8.3834909716251071E-3</v>
      </c>
      <c r="J524" s="67">
        <v>5.8612783032387502E-3</v>
      </c>
      <c r="K524" s="67">
        <v>6.7497850386930344E-3</v>
      </c>
      <c r="L524" s="17">
        <v>929.14079965606186</v>
      </c>
      <c r="M524" s="17">
        <v>1050.1615649183145</v>
      </c>
      <c r="N524" s="17">
        <v>1118.7024290627687</v>
      </c>
      <c r="O524" s="18">
        <v>9831</v>
      </c>
    </row>
    <row r="525" spans="1:15" ht="16.899999999999999" customHeight="1" x14ac:dyDescent="0.25">
      <c r="A525" s="290"/>
      <c r="B525" s="293"/>
      <c r="C525" s="293"/>
      <c r="D525" s="4" t="s">
        <v>100</v>
      </c>
      <c r="E525" s="73">
        <v>0.14037229173024107</v>
      </c>
      <c r="F525" s="66">
        <v>6.7236293357745905E-2</v>
      </c>
      <c r="G525" s="45">
        <v>0.1627504831654969</v>
      </c>
      <c r="H525" s="68">
        <v>688</v>
      </c>
      <c r="I525" s="68">
        <v>672</v>
      </c>
      <c r="J525" s="68">
        <v>400</v>
      </c>
      <c r="K525" s="68">
        <v>269</v>
      </c>
      <c r="L525" s="66">
        <v>6.1641745498931949E-2</v>
      </c>
      <c r="M525" s="66">
        <v>6.8050045773573389E-2</v>
      </c>
      <c r="N525" s="66">
        <v>7.2932560268538296E-2</v>
      </c>
      <c r="O525" s="46">
        <v>1</v>
      </c>
    </row>
    <row r="526" spans="1:15" ht="30" customHeight="1" x14ac:dyDescent="0.25">
      <c r="A526" s="290"/>
      <c r="B526" s="293"/>
      <c r="C526" s="293"/>
      <c r="D526" s="4" t="s">
        <v>121</v>
      </c>
      <c r="E526" s="73">
        <v>8.8757396449704137E-2</v>
      </c>
      <c r="F526" s="66">
        <v>6.861829129035607E-2</v>
      </c>
      <c r="G526" s="45">
        <v>0.10683047339253521</v>
      </c>
      <c r="H526" s="17">
        <v>390.9630266552021</v>
      </c>
      <c r="I526" s="17">
        <v>413.20220693608485</v>
      </c>
      <c r="J526" s="17">
        <v>390.16981943250215</v>
      </c>
      <c r="K526" s="17">
        <v>433.88435081685299</v>
      </c>
      <c r="L526" s="66">
        <v>4.5943896891584533E-2</v>
      </c>
      <c r="M526" s="66">
        <v>4.4875234773276096E-2</v>
      </c>
      <c r="N526" s="66">
        <v>4.5148290409923811E-2</v>
      </c>
      <c r="O526" s="46">
        <v>7.0442820292347372E-2</v>
      </c>
    </row>
    <row r="527" spans="1:15" ht="16.899999999999999" customHeight="1" x14ac:dyDescent="0.25">
      <c r="A527" s="290"/>
      <c r="B527" s="293"/>
      <c r="C527" s="294"/>
      <c r="D527" s="39" t="s">
        <v>79</v>
      </c>
      <c r="E527" s="74">
        <v>9.888220120378332E-3</v>
      </c>
      <c r="F527" s="67">
        <v>4.7363141301232448E-3</v>
      </c>
      <c r="G527" s="48">
        <v>1.1464603038119804E-2</v>
      </c>
      <c r="H527" s="66">
        <v>0.1678048780487805</v>
      </c>
      <c r="I527" s="66">
        <v>0.16390243902439025</v>
      </c>
      <c r="J527" s="66">
        <v>9.7560975609756101E-2</v>
      </c>
      <c r="K527" s="66">
        <v>6.5609756097560978E-2</v>
      </c>
      <c r="L527" s="67">
        <v>4.3422184006878762E-3</v>
      </c>
      <c r="M527" s="67">
        <v>4.7936371453138433E-3</v>
      </c>
      <c r="N527" s="67">
        <v>5.137575236457438E-3</v>
      </c>
      <c r="O527" s="49">
        <v>7.0442820292347372E-2</v>
      </c>
    </row>
    <row r="528" spans="1:15" ht="16.899999999999999" customHeight="1" x14ac:dyDescent="0.25">
      <c r="A528" s="290"/>
      <c r="B528" s="293"/>
      <c r="C528" s="294" t="s">
        <v>99</v>
      </c>
      <c r="D528" s="4" t="s">
        <v>75</v>
      </c>
      <c r="E528" s="75">
        <v>196</v>
      </c>
      <c r="F528" s="68">
        <v>235</v>
      </c>
      <c r="G528" s="50">
        <v>1104</v>
      </c>
      <c r="H528" s="66">
        <v>5.1698226630598129E-2</v>
      </c>
      <c r="I528" s="66">
        <v>4.7778172769285462E-2</v>
      </c>
      <c r="J528" s="66">
        <v>3.0118213989910395E-2</v>
      </c>
      <c r="K528" s="66">
        <v>1.8213826257701942E-2</v>
      </c>
      <c r="L528" s="68">
        <v>172</v>
      </c>
      <c r="M528" s="68">
        <v>164</v>
      </c>
      <c r="N528" s="68">
        <v>200</v>
      </c>
      <c r="O528" s="51">
        <v>4100</v>
      </c>
    </row>
    <row r="529" spans="1:15" ht="16.899999999999999" customHeight="1" x14ac:dyDescent="0.25">
      <c r="A529" s="290"/>
      <c r="B529" s="293"/>
      <c r="C529" s="293"/>
      <c r="D529" s="4" t="s">
        <v>76</v>
      </c>
      <c r="E529" s="72">
        <v>456.76984809400977</v>
      </c>
      <c r="F529" s="17">
        <v>282.9987102321582</v>
      </c>
      <c r="G529" s="43">
        <v>439.99498423617081</v>
      </c>
      <c r="H529" s="67">
        <v>4.9297793063915159E-3</v>
      </c>
      <c r="I529" s="67">
        <v>4.815133276010318E-3</v>
      </c>
      <c r="J529" s="67">
        <v>2.8661507595299511E-3</v>
      </c>
      <c r="K529" s="67">
        <v>1.9274863857838922E-3</v>
      </c>
      <c r="L529" s="17">
        <v>387.4964173115506</v>
      </c>
      <c r="M529" s="17">
        <v>437.9678991114933</v>
      </c>
      <c r="N529" s="17">
        <v>466.55273717397534</v>
      </c>
      <c r="O529" s="18">
        <v>4100</v>
      </c>
    </row>
    <row r="530" spans="1:15" ht="16.899999999999999" customHeight="1" x14ac:dyDescent="0.25">
      <c r="A530" s="290"/>
      <c r="B530" s="293"/>
      <c r="C530" s="293"/>
      <c r="D530" s="4" t="s">
        <v>100</v>
      </c>
      <c r="E530" s="73">
        <v>4.7804878048780489E-2</v>
      </c>
      <c r="F530" s="66">
        <v>5.7317073170731717E-2</v>
      </c>
      <c r="G530" s="45">
        <v>0.26926829268292685</v>
      </c>
      <c r="H530" s="68">
        <v>13308</v>
      </c>
      <c r="I530" s="68">
        <v>14065</v>
      </c>
      <c r="J530" s="68">
        <v>13281</v>
      </c>
      <c r="K530" s="68">
        <v>14769</v>
      </c>
      <c r="L530" s="66">
        <v>4.1951219512195125E-2</v>
      </c>
      <c r="M530" s="66">
        <v>0.04</v>
      </c>
      <c r="N530" s="66">
        <v>4.878048780487805E-2</v>
      </c>
      <c r="O530" s="46">
        <v>1</v>
      </c>
    </row>
    <row r="531" spans="1:15" ht="30" customHeight="1" x14ac:dyDescent="0.25">
      <c r="A531" s="290"/>
      <c r="B531" s="293"/>
      <c r="C531" s="293"/>
      <c r="D531" s="4" t="s">
        <v>121</v>
      </c>
      <c r="E531" s="73">
        <v>1.260612297401595E-2</v>
      </c>
      <c r="F531" s="66">
        <v>2.4395307796117517E-2</v>
      </c>
      <c r="G531" s="45">
        <v>7.3713026640849305E-2</v>
      </c>
      <c r="H531" s="17">
        <v>13308</v>
      </c>
      <c r="I531" s="17">
        <v>14065</v>
      </c>
      <c r="J531" s="17">
        <v>13281</v>
      </c>
      <c r="K531" s="17">
        <v>14769</v>
      </c>
      <c r="L531" s="66">
        <v>1.3040181956027292E-2</v>
      </c>
      <c r="M531" s="66">
        <v>1.1000804936946607E-2</v>
      </c>
      <c r="N531" s="66">
        <v>1.2593665386310687E-2</v>
      </c>
      <c r="O531" s="46">
        <v>2.9378045285182001E-2</v>
      </c>
    </row>
    <row r="532" spans="1:15" ht="16.899999999999999" customHeight="1" x14ac:dyDescent="0.25">
      <c r="A532" s="290"/>
      <c r="B532" s="294"/>
      <c r="C532" s="294"/>
      <c r="D532" s="39" t="s">
        <v>79</v>
      </c>
      <c r="E532" s="74">
        <v>1.4044138721696761E-3</v>
      </c>
      <c r="F532" s="67">
        <v>1.6838635712238461E-3</v>
      </c>
      <c r="G532" s="48">
        <v>7.9105760963026663E-3</v>
      </c>
      <c r="H532" s="66">
        <v>9.5356835769561499E-2</v>
      </c>
      <c r="I532" s="66">
        <v>0.10078102608197191</v>
      </c>
      <c r="J532" s="66">
        <v>9.5163370593293203E-2</v>
      </c>
      <c r="K532" s="66">
        <v>0.10582545141874462</v>
      </c>
      <c r="L532" s="67">
        <v>1.232444826597879E-3</v>
      </c>
      <c r="M532" s="67">
        <v>1.17512181140728E-3</v>
      </c>
      <c r="N532" s="67">
        <v>1.4330753797649756E-3</v>
      </c>
      <c r="O532" s="49">
        <v>2.9378045285182001E-2</v>
      </c>
    </row>
    <row r="533" spans="1:15" ht="16.899999999999999" customHeight="1" x14ac:dyDescent="0.25">
      <c r="A533" s="290"/>
      <c r="B533" s="294" t="s">
        <v>17</v>
      </c>
      <c r="C533" s="293"/>
      <c r="D533" s="4" t="s">
        <v>75</v>
      </c>
      <c r="E533" s="75">
        <v>15548</v>
      </c>
      <c r="F533" s="68">
        <v>9633</v>
      </c>
      <c r="G533" s="50">
        <v>14977</v>
      </c>
      <c r="H533" s="66">
        <v>1</v>
      </c>
      <c r="I533" s="66">
        <v>1</v>
      </c>
      <c r="J533" s="66">
        <v>1</v>
      </c>
      <c r="K533" s="66">
        <v>1</v>
      </c>
      <c r="L533" s="68">
        <v>13190</v>
      </c>
      <c r="M533" s="68">
        <v>14908</v>
      </c>
      <c r="N533" s="68">
        <v>15881</v>
      </c>
      <c r="O533" s="51">
        <v>139560</v>
      </c>
    </row>
    <row r="534" spans="1:15" ht="16.899999999999999" customHeight="1" x14ac:dyDescent="0.25">
      <c r="A534" s="290"/>
      <c r="B534" s="293"/>
      <c r="C534" s="293"/>
      <c r="D534" s="4" t="s">
        <v>76</v>
      </c>
      <c r="E534" s="72">
        <v>15548</v>
      </c>
      <c r="F534" s="17">
        <v>9633</v>
      </c>
      <c r="G534" s="43">
        <v>14977</v>
      </c>
      <c r="H534" s="67">
        <v>9.5356835769561499E-2</v>
      </c>
      <c r="I534" s="67">
        <v>0.10078102608197191</v>
      </c>
      <c r="J534" s="67">
        <v>9.5163370593293203E-2</v>
      </c>
      <c r="K534" s="67">
        <v>0.10582545141874462</v>
      </c>
      <c r="L534" s="17">
        <v>13190</v>
      </c>
      <c r="M534" s="17">
        <v>14908</v>
      </c>
      <c r="N534" s="17">
        <v>15881</v>
      </c>
      <c r="O534" s="18">
        <v>139560</v>
      </c>
    </row>
    <row r="535" spans="1:15" ht="16.899999999999999" customHeight="1" x14ac:dyDescent="0.25">
      <c r="A535" s="290"/>
      <c r="B535" s="293"/>
      <c r="C535" s="293"/>
      <c r="D535" s="4" t="s">
        <v>100</v>
      </c>
      <c r="E535" s="73">
        <v>0.11140728002292921</v>
      </c>
      <c r="F535" s="66">
        <v>6.9024075666380053E-2</v>
      </c>
      <c r="G535" s="45">
        <v>0.1073158498137002</v>
      </c>
      <c r="H535" s="68">
        <v>6076</v>
      </c>
      <c r="I535" s="68">
        <v>6558</v>
      </c>
      <c r="J535" s="68">
        <v>7737</v>
      </c>
      <c r="K535" s="68">
        <v>8643</v>
      </c>
      <c r="L535" s="66">
        <v>9.4511321295500147E-2</v>
      </c>
      <c r="M535" s="66">
        <v>0.10682143880768129</v>
      </c>
      <c r="N535" s="66">
        <v>0.1137933505302379</v>
      </c>
      <c r="O535" s="46">
        <v>1</v>
      </c>
    </row>
    <row r="536" spans="1:15" ht="30" customHeight="1" x14ac:dyDescent="0.25">
      <c r="A536" s="290"/>
      <c r="B536" s="293"/>
      <c r="C536" s="293"/>
      <c r="D536" s="4" t="s">
        <v>121</v>
      </c>
      <c r="E536" s="73">
        <v>1</v>
      </c>
      <c r="F536" s="66">
        <v>1</v>
      </c>
      <c r="G536" s="45">
        <v>1</v>
      </c>
      <c r="H536" s="17">
        <v>5455.4388247448096</v>
      </c>
      <c r="I536" s="17">
        <v>5583.5764984180832</v>
      </c>
      <c r="J536" s="17">
        <v>5449.924872184688</v>
      </c>
      <c r="K536" s="17">
        <v>6011.1958641254259</v>
      </c>
      <c r="L536" s="66">
        <v>1</v>
      </c>
      <c r="M536" s="66">
        <v>1</v>
      </c>
      <c r="N536" s="66">
        <v>1</v>
      </c>
      <c r="O536" s="46">
        <v>1</v>
      </c>
    </row>
    <row r="537" spans="1:15" ht="16.899999999999999" customHeight="1" x14ac:dyDescent="0.25">
      <c r="A537" s="291"/>
      <c r="B537" s="294"/>
      <c r="C537" s="294"/>
      <c r="D537" s="39" t="s">
        <v>79</v>
      </c>
      <c r="E537" s="74">
        <v>0.11140728002292921</v>
      </c>
      <c r="F537" s="67">
        <v>6.9024075666380053E-2</v>
      </c>
      <c r="G537" s="48">
        <v>0.1073158498137002</v>
      </c>
      <c r="H537" s="66">
        <v>0.10834135729824186</v>
      </c>
      <c r="I537" s="66">
        <v>0.11693591526693056</v>
      </c>
      <c r="J537" s="66">
        <v>0.13795870332727078</v>
      </c>
      <c r="K537" s="66">
        <v>0.15411361934310475</v>
      </c>
      <c r="L537" s="67">
        <v>9.4511321295500147E-2</v>
      </c>
      <c r="M537" s="67">
        <v>0.10682143880768129</v>
      </c>
      <c r="N537" s="67">
        <v>0.1137933505302379</v>
      </c>
      <c r="O537" s="49">
        <v>1</v>
      </c>
    </row>
    <row r="538" spans="1:15" ht="16.899999999999999" customHeight="1" x14ac:dyDescent="0.25">
      <c r="A538" s="291" t="s">
        <v>67</v>
      </c>
      <c r="B538" s="294" t="s">
        <v>52</v>
      </c>
      <c r="C538" s="294" t="s">
        <v>91</v>
      </c>
      <c r="D538" s="4" t="s">
        <v>75</v>
      </c>
      <c r="E538" s="75">
        <v>266</v>
      </c>
      <c r="F538" s="68">
        <v>1286</v>
      </c>
      <c r="G538" s="50">
        <v>3883</v>
      </c>
      <c r="H538" s="66">
        <v>9.1659249649263058E-2</v>
      </c>
      <c r="I538" s="66">
        <v>9.6660083129440202E-2</v>
      </c>
      <c r="J538" s="66">
        <v>0.11683428467880765</v>
      </c>
      <c r="K538" s="66">
        <v>0.11832918047150955</v>
      </c>
      <c r="L538" s="68">
        <v>7903</v>
      </c>
      <c r="M538" s="68">
        <v>9835</v>
      </c>
      <c r="N538" s="68">
        <v>3895</v>
      </c>
      <c r="O538" s="51">
        <v>56082</v>
      </c>
    </row>
    <row r="539" spans="1:15" ht="16.899999999999999" customHeight="1" x14ac:dyDescent="0.25">
      <c r="A539" s="290"/>
      <c r="B539" s="293"/>
      <c r="C539" s="293"/>
      <c r="D539" s="4" t="s">
        <v>76</v>
      </c>
      <c r="E539" s="72">
        <v>5978.9351267587444</v>
      </c>
      <c r="F539" s="17">
        <v>4953.4222483755275</v>
      </c>
      <c r="G539" s="43">
        <v>6155.5462042814461</v>
      </c>
      <c r="H539" s="67">
        <v>8.9162552901745091E-3</v>
      </c>
      <c r="I539" s="67">
        <v>9.6235684978545812E-3</v>
      </c>
      <c r="J539" s="67">
        <v>1.1353697692574091E-2</v>
      </c>
      <c r="K539" s="67">
        <v>1.268321173024659E-2</v>
      </c>
      <c r="L539" s="17">
        <v>5373.141025340009</v>
      </c>
      <c r="M539" s="17">
        <v>5748.5012884253038</v>
      </c>
      <c r="N539" s="17">
        <v>5372.3180473459615</v>
      </c>
      <c r="O539" s="18">
        <v>56082</v>
      </c>
    </row>
    <row r="540" spans="1:15" ht="16.899999999999999" customHeight="1" x14ac:dyDescent="0.25">
      <c r="A540" s="290"/>
      <c r="B540" s="293"/>
      <c r="C540" s="293"/>
      <c r="D540" s="4" t="s">
        <v>100</v>
      </c>
      <c r="E540" s="73">
        <v>4.7430548125958422E-3</v>
      </c>
      <c r="F540" s="66">
        <v>2.2930708605256589E-2</v>
      </c>
      <c r="G540" s="45">
        <v>6.9237901644021257E-2</v>
      </c>
      <c r="H540" s="68">
        <v>13291</v>
      </c>
      <c r="I540" s="68">
        <v>14620</v>
      </c>
      <c r="J540" s="68">
        <v>22182</v>
      </c>
      <c r="K540" s="68">
        <v>16577</v>
      </c>
      <c r="L540" s="66">
        <v>0.14091865482686067</v>
      </c>
      <c r="M540" s="66">
        <v>0.17536821083413576</v>
      </c>
      <c r="N540" s="66">
        <v>6.9451874041581971E-2</v>
      </c>
      <c r="O540" s="46">
        <v>1</v>
      </c>
    </row>
    <row r="541" spans="1:15" ht="30" customHeight="1" x14ac:dyDescent="0.25">
      <c r="A541" s="290"/>
      <c r="B541" s="293"/>
      <c r="C541" s="293"/>
      <c r="D541" s="4" t="s">
        <v>121</v>
      </c>
      <c r="E541" s="73">
        <v>3.661390227116311E-3</v>
      </c>
      <c r="F541" s="66">
        <v>2.1366030337769359E-2</v>
      </c>
      <c r="G541" s="45">
        <v>5.1914540884539277E-2</v>
      </c>
      <c r="H541" s="17">
        <v>13668.460827761895</v>
      </c>
      <c r="I541" s="17">
        <v>13989.506453866155</v>
      </c>
      <c r="J541" s="17">
        <v>13654.645762284063</v>
      </c>
      <c r="K541" s="17">
        <v>15060.895710923145</v>
      </c>
      <c r="L541" s="66">
        <v>0.12104642435938671</v>
      </c>
      <c r="M541" s="66">
        <v>0.1408017179670723</v>
      </c>
      <c r="N541" s="66">
        <v>5.9666967937621586E-2</v>
      </c>
      <c r="O541" s="46">
        <v>8.2297799404800337E-2</v>
      </c>
    </row>
    <row r="542" spans="1:15" ht="16.899999999999999" customHeight="1" x14ac:dyDescent="0.25">
      <c r="A542" s="290"/>
      <c r="B542" s="293"/>
      <c r="C542" s="294"/>
      <c r="D542" s="39" t="s">
        <v>79</v>
      </c>
      <c r="E542" s="74">
        <v>3.9034297353298547E-4</v>
      </c>
      <c r="F542" s="67">
        <v>1.8871468570053358E-3</v>
      </c>
      <c r="G542" s="48">
        <v>5.6981269407089565E-3</v>
      </c>
      <c r="H542" s="66">
        <v>9.458978592575723E-2</v>
      </c>
      <c r="I542" s="66">
        <v>0.10404805283534502</v>
      </c>
      <c r="J542" s="66">
        <v>0.15786552038260077</v>
      </c>
      <c r="K542" s="66">
        <v>0.11797568890913231</v>
      </c>
      <c r="L542" s="67">
        <v>1.1597295187335276E-2</v>
      </c>
      <c r="M542" s="67">
        <v>1.4432417837206436E-2</v>
      </c>
      <c r="N542" s="67">
        <v>5.7157363981615731E-3</v>
      </c>
      <c r="O542" s="49">
        <v>8.2297799404800337E-2</v>
      </c>
    </row>
    <row r="543" spans="1:15" ht="16.899999999999999" customHeight="1" x14ac:dyDescent="0.25">
      <c r="A543" s="290"/>
      <c r="B543" s="293"/>
      <c r="C543" s="294" t="s">
        <v>92</v>
      </c>
      <c r="D543" s="4" t="s">
        <v>75</v>
      </c>
      <c r="E543" s="75">
        <v>8010</v>
      </c>
      <c r="F543" s="68">
        <v>14272</v>
      </c>
      <c r="G543" s="50">
        <v>9604</v>
      </c>
      <c r="H543" s="66">
        <v>0.20050083724298148</v>
      </c>
      <c r="I543" s="66">
        <v>0.21548801697963033</v>
      </c>
      <c r="J543" s="66">
        <v>0.33496421128929965</v>
      </c>
      <c r="K543" s="66">
        <v>0.22695161687796062</v>
      </c>
      <c r="L543" s="68">
        <v>13373</v>
      </c>
      <c r="M543" s="68">
        <v>16139</v>
      </c>
      <c r="N543" s="68">
        <v>12444</v>
      </c>
      <c r="O543" s="51">
        <v>140512</v>
      </c>
    </row>
    <row r="544" spans="1:15" ht="16.899999999999999" customHeight="1" x14ac:dyDescent="0.25">
      <c r="A544" s="290"/>
      <c r="B544" s="293"/>
      <c r="C544" s="293"/>
      <c r="D544" s="4" t="s">
        <v>76</v>
      </c>
      <c r="E544" s="72">
        <v>14980.067268127468</v>
      </c>
      <c r="F544" s="17">
        <v>12410.671284257731</v>
      </c>
      <c r="G544" s="43">
        <v>15422.561753432376</v>
      </c>
      <c r="H544" s="67">
        <v>1.9503941583559812E-2</v>
      </c>
      <c r="I544" s="67">
        <v>2.1454188996437019E-2</v>
      </c>
      <c r="J544" s="67">
        <v>3.2551082101160464E-2</v>
      </c>
      <c r="K544" s="67">
        <v>2.4325998016001125E-2</v>
      </c>
      <c r="L544" s="17">
        <v>13462.265820630066</v>
      </c>
      <c r="M544" s="17">
        <v>14402.721248158343</v>
      </c>
      <c r="N544" s="17">
        <v>13460.203870558747</v>
      </c>
      <c r="O544" s="18">
        <v>140512</v>
      </c>
    </row>
    <row r="545" spans="1:15" ht="16.899999999999999" customHeight="1" x14ac:dyDescent="0.25">
      <c r="A545" s="290"/>
      <c r="B545" s="293"/>
      <c r="C545" s="293"/>
      <c r="D545" s="4" t="s">
        <v>100</v>
      </c>
      <c r="E545" s="73">
        <v>5.7005807333181509E-2</v>
      </c>
      <c r="F545" s="66">
        <v>0.10157139603734912</v>
      </c>
      <c r="G545" s="45">
        <v>6.8350034160783418E-2</v>
      </c>
      <c r="H545" s="68">
        <v>10169</v>
      </c>
      <c r="I545" s="68">
        <v>10415</v>
      </c>
      <c r="J545" s="68">
        <v>9248</v>
      </c>
      <c r="K545" s="68">
        <v>11647</v>
      </c>
      <c r="L545" s="66">
        <v>9.5173365975859708E-2</v>
      </c>
      <c r="M545" s="66">
        <v>0.11485851742199954</v>
      </c>
      <c r="N545" s="66">
        <v>8.8561831017991366E-2</v>
      </c>
      <c r="O545" s="46">
        <v>1</v>
      </c>
    </row>
    <row r="546" spans="1:15" ht="30" customHeight="1" x14ac:dyDescent="0.25">
      <c r="A546" s="290"/>
      <c r="B546" s="293"/>
      <c r="C546" s="293"/>
      <c r="D546" s="4" t="s">
        <v>121</v>
      </c>
      <c r="E546" s="73">
        <v>0.11025464556090847</v>
      </c>
      <c r="F546" s="66">
        <v>0.23711973948728177</v>
      </c>
      <c r="G546" s="45">
        <v>0.12840258837370983</v>
      </c>
      <c r="H546" s="17">
        <v>10034.80899901974</v>
      </c>
      <c r="I546" s="17">
        <v>10270.507193463369</v>
      </c>
      <c r="J546" s="17">
        <v>10024.666559053316</v>
      </c>
      <c r="K546" s="17">
        <v>11057.076119814748</v>
      </c>
      <c r="L546" s="66">
        <v>0.20482776577984041</v>
      </c>
      <c r="M546" s="66">
        <v>0.23105225483178238</v>
      </c>
      <c r="N546" s="66">
        <v>0.19062792015809066</v>
      </c>
      <c r="O546" s="46">
        <v>0.20619500713183025</v>
      </c>
    </row>
    <row r="547" spans="1:15" ht="16.899999999999999" customHeight="1" x14ac:dyDescent="0.25">
      <c r="A547" s="290"/>
      <c r="B547" s="293"/>
      <c r="C547" s="294"/>
      <c r="D547" s="39" t="s">
        <v>79</v>
      </c>
      <c r="E547" s="74">
        <v>1.1754312849621106E-2</v>
      </c>
      <c r="F547" s="67">
        <v>2.0943514730311155E-2</v>
      </c>
      <c r="G547" s="48">
        <v>1.409343578124358E-2</v>
      </c>
      <c r="H547" s="66">
        <v>9.8576940227612014E-2</v>
      </c>
      <c r="I547" s="66">
        <v>0.10096163167180441</v>
      </c>
      <c r="J547" s="66">
        <v>8.9648888113379482E-2</v>
      </c>
      <c r="K547" s="66">
        <v>0.11290447662808507</v>
      </c>
      <c r="L547" s="67">
        <v>1.9624272876152687E-2</v>
      </c>
      <c r="M547" s="67">
        <v>2.3683252818980646E-2</v>
      </c>
      <c r="N547" s="67">
        <v>1.8261007378362674E-2</v>
      </c>
      <c r="O547" s="49">
        <v>0.20619500713183025</v>
      </c>
    </row>
    <row r="548" spans="1:15" ht="16.899999999999999" customHeight="1" x14ac:dyDescent="0.25">
      <c r="A548" s="290"/>
      <c r="B548" s="293"/>
      <c r="C548" s="294" t="s">
        <v>93</v>
      </c>
      <c r="D548" s="4" t="s">
        <v>75</v>
      </c>
      <c r="E548" s="75">
        <v>9684</v>
      </c>
      <c r="F548" s="68">
        <v>9441</v>
      </c>
      <c r="G548" s="50">
        <v>10191</v>
      </c>
      <c r="H548" s="66">
        <v>0.15340403385177029</v>
      </c>
      <c r="I548" s="66">
        <v>0.15350941838870383</v>
      </c>
      <c r="J548" s="66">
        <v>0.13965147534052127</v>
      </c>
      <c r="K548" s="66">
        <v>0.15945620328030449</v>
      </c>
      <c r="L548" s="68">
        <v>9433</v>
      </c>
      <c r="M548" s="68">
        <v>9760</v>
      </c>
      <c r="N548" s="68">
        <v>13170</v>
      </c>
      <c r="O548" s="51">
        <v>103158</v>
      </c>
    </row>
    <row r="549" spans="1:15" ht="16.899999999999999" customHeight="1" x14ac:dyDescent="0.25">
      <c r="A549" s="290"/>
      <c r="B549" s="293"/>
      <c r="C549" s="293"/>
      <c r="D549" s="4" t="s">
        <v>76</v>
      </c>
      <c r="E549" s="72">
        <v>10997.735277026115</v>
      </c>
      <c r="F549" s="17">
        <v>9111.3928229721241</v>
      </c>
      <c r="G549" s="43">
        <v>11322.596115353686</v>
      </c>
      <c r="H549" s="67">
        <v>1.4922547736304243E-2</v>
      </c>
      <c r="I549" s="67">
        <v>1.5283541614082873E-2</v>
      </c>
      <c r="J549" s="67">
        <v>1.3571021876815975E-2</v>
      </c>
      <c r="K549" s="67">
        <v>1.7091445912551434E-2</v>
      </c>
      <c r="L549" s="17">
        <v>9883.429298028328</v>
      </c>
      <c r="M549" s="17">
        <v>10573.87211425016</v>
      </c>
      <c r="N549" s="17">
        <v>9881.9155010184131</v>
      </c>
      <c r="O549" s="18">
        <v>103158</v>
      </c>
    </row>
    <row r="550" spans="1:15" ht="16.899999999999999" customHeight="1" x14ac:dyDescent="0.25">
      <c r="A550" s="290"/>
      <c r="B550" s="293"/>
      <c r="C550" s="293"/>
      <c r="D550" s="4" t="s">
        <v>100</v>
      </c>
      <c r="E550" s="73">
        <v>9.3875414412842431E-2</v>
      </c>
      <c r="F550" s="66">
        <v>9.1519804571627977E-2</v>
      </c>
      <c r="G550" s="45">
        <v>9.8790205316117027E-2</v>
      </c>
      <c r="H550" s="68">
        <v>6849</v>
      </c>
      <c r="I550" s="68">
        <v>6966</v>
      </c>
      <c r="J550" s="68">
        <v>5396</v>
      </c>
      <c r="K550" s="68">
        <v>7445</v>
      </c>
      <c r="L550" s="66">
        <v>9.1442253630353451E-2</v>
      </c>
      <c r="M550" s="66">
        <v>9.4612148354950645E-2</v>
      </c>
      <c r="N550" s="66">
        <v>0.12766823707322747</v>
      </c>
      <c r="O550" s="46">
        <v>1</v>
      </c>
    </row>
    <row r="551" spans="1:15" ht="30" customHeight="1" x14ac:dyDescent="0.25">
      <c r="A551" s="290"/>
      <c r="B551" s="293"/>
      <c r="C551" s="293"/>
      <c r="D551" s="4" t="s">
        <v>121</v>
      </c>
      <c r="E551" s="73">
        <v>0.13329662766689607</v>
      </c>
      <c r="F551" s="66">
        <v>0.15685590390270648</v>
      </c>
      <c r="G551" s="45">
        <v>0.13625060163645114</v>
      </c>
      <c r="H551" s="17">
        <v>7208.2570584575296</v>
      </c>
      <c r="I551" s="17">
        <v>7377.5650317263726</v>
      </c>
      <c r="J551" s="17">
        <v>7200.9714873534749</v>
      </c>
      <c r="K551" s="17">
        <v>7942.5773818258658</v>
      </c>
      <c r="L551" s="66">
        <v>0.14448069353183537</v>
      </c>
      <c r="M551" s="66">
        <v>0.13972798854688617</v>
      </c>
      <c r="N551" s="66">
        <v>0.20174941405352415</v>
      </c>
      <c r="O551" s="46">
        <v>0.15137970099141246</v>
      </c>
    </row>
    <row r="552" spans="1:15" ht="16.899999999999999" customHeight="1" x14ac:dyDescent="0.25">
      <c r="A552" s="290"/>
      <c r="B552" s="293"/>
      <c r="C552" s="294"/>
      <c r="D552" s="39" t="s">
        <v>79</v>
      </c>
      <c r="E552" s="74">
        <v>1.4210832164261021E-2</v>
      </c>
      <c r="F552" s="67">
        <v>1.3854240650845548E-2</v>
      </c>
      <c r="G552" s="48">
        <v>1.4954831741634041E-2</v>
      </c>
      <c r="H552" s="66">
        <v>9.2427902457456718E-2</v>
      </c>
      <c r="I552" s="66">
        <v>9.4006828517833763E-2</v>
      </c>
      <c r="J552" s="66">
        <v>7.2819530100808355E-2</v>
      </c>
      <c r="K552" s="66">
        <v>0.1004709787992065</v>
      </c>
      <c r="L552" s="67">
        <v>1.3842501012543801E-2</v>
      </c>
      <c r="M552" s="67">
        <v>1.4322358728127586E-2</v>
      </c>
      <c r="N552" s="67">
        <v>1.9326379554245935E-2</v>
      </c>
      <c r="O552" s="49">
        <v>0.15137970099141246</v>
      </c>
    </row>
    <row r="553" spans="1:15" ht="16.899999999999999" customHeight="1" x14ac:dyDescent="0.25">
      <c r="A553" s="290"/>
      <c r="B553" s="293"/>
      <c r="C553" s="294" t="s">
        <v>94</v>
      </c>
      <c r="D553" s="4" t="s">
        <v>75</v>
      </c>
      <c r="E553" s="75">
        <v>9079</v>
      </c>
      <c r="F553" s="68">
        <v>6620</v>
      </c>
      <c r="G553" s="50">
        <v>8549</v>
      </c>
      <c r="H553" s="66">
        <v>0.10332030955362125</v>
      </c>
      <c r="I553" s="66">
        <v>0.10267370220794153</v>
      </c>
      <c r="J553" s="66">
        <v>8.1483494911056747E-2</v>
      </c>
      <c r="K553" s="66">
        <v>0.10192765805974645</v>
      </c>
      <c r="L553" s="68">
        <v>7023</v>
      </c>
      <c r="M553" s="68">
        <v>7208</v>
      </c>
      <c r="N553" s="68">
        <v>8966</v>
      </c>
      <c r="O553" s="51">
        <v>74101</v>
      </c>
    </row>
    <row r="554" spans="1:15" ht="16.899999999999999" customHeight="1" x14ac:dyDescent="0.25">
      <c r="A554" s="290"/>
      <c r="B554" s="293"/>
      <c r="C554" s="293"/>
      <c r="D554" s="4" t="s">
        <v>76</v>
      </c>
      <c r="E554" s="72">
        <v>7899.9513538737874</v>
      </c>
      <c r="F554" s="17">
        <v>6544.9438683869157</v>
      </c>
      <c r="G554" s="43">
        <v>8133.3071089379737</v>
      </c>
      <c r="H554" s="67">
        <v>1.0050597841080516E-2</v>
      </c>
      <c r="I554" s="67">
        <v>1.0222290051243522E-2</v>
      </c>
      <c r="J554" s="67">
        <v>7.9183860345262754E-3</v>
      </c>
      <c r="K554" s="67">
        <v>1.0925200894560439E-2</v>
      </c>
      <c r="L554" s="17">
        <v>7099.5171912328387</v>
      </c>
      <c r="M554" s="17">
        <v>7595.4797256446536</v>
      </c>
      <c r="N554" s="17">
        <v>7098.4297925605915</v>
      </c>
      <c r="O554" s="18">
        <v>74101</v>
      </c>
    </row>
    <row r="555" spans="1:15" ht="16.899999999999999" customHeight="1" x14ac:dyDescent="0.25">
      <c r="A555" s="290"/>
      <c r="B555" s="293"/>
      <c r="C555" s="293"/>
      <c r="D555" s="4" t="s">
        <v>100</v>
      </c>
      <c r="E555" s="73">
        <v>0.1225219632663527</v>
      </c>
      <c r="F555" s="66">
        <v>8.9337525809368296E-2</v>
      </c>
      <c r="G555" s="45">
        <v>0.11536956316378996</v>
      </c>
      <c r="H555" s="68">
        <v>10207</v>
      </c>
      <c r="I555" s="68">
        <v>10424</v>
      </c>
      <c r="J555" s="68">
        <v>8139</v>
      </c>
      <c r="K555" s="68">
        <v>11625</v>
      </c>
      <c r="L555" s="66">
        <v>9.4776048906222585E-2</v>
      </c>
      <c r="M555" s="66">
        <v>9.7272641394852977E-2</v>
      </c>
      <c r="N555" s="66">
        <v>0.12099701758410818</v>
      </c>
      <c r="O555" s="46">
        <v>1</v>
      </c>
    </row>
    <row r="556" spans="1:15" ht="30" customHeight="1" x14ac:dyDescent="0.25">
      <c r="A556" s="290"/>
      <c r="B556" s="293"/>
      <c r="C556" s="293"/>
      <c r="D556" s="4" t="s">
        <v>121</v>
      </c>
      <c r="E556" s="73">
        <v>0.12496902959394357</v>
      </c>
      <c r="F556" s="66">
        <v>0.10998687467809733</v>
      </c>
      <c r="G556" s="45">
        <v>0.11429755601903845</v>
      </c>
      <c r="H556" s="17">
        <v>11944.533598844821</v>
      </c>
      <c r="I556" s="17">
        <v>12225.08751900354</v>
      </c>
      <c r="J556" s="17">
        <v>11932.460951028099</v>
      </c>
      <c r="K556" s="17">
        <v>13161.348385506244</v>
      </c>
      <c r="L556" s="66">
        <v>0.10756789045627899</v>
      </c>
      <c r="M556" s="66">
        <v>0.10319255547602005</v>
      </c>
      <c r="N556" s="66">
        <v>0.13734891772239158</v>
      </c>
      <c r="O556" s="46">
        <v>0.10873986722469081</v>
      </c>
    </row>
    <row r="557" spans="1:15" ht="16.899999999999999" customHeight="1" x14ac:dyDescent="0.25">
      <c r="A557" s="290"/>
      <c r="B557" s="293"/>
      <c r="C557" s="294"/>
      <c r="D557" s="39" t="s">
        <v>79</v>
      </c>
      <c r="E557" s="74">
        <v>1.3323022017691635E-2</v>
      </c>
      <c r="F557" s="67">
        <v>9.7145506946930971E-3</v>
      </c>
      <c r="G557" s="48">
        <v>1.25452709802011E-2</v>
      </c>
      <c r="H557" s="66">
        <v>8.312566169883541E-2</v>
      </c>
      <c r="I557" s="66">
        <v>8.4892906588484418E-2</v>
      </c>
      <c r="J557" s="66">
        <v>6.6283899340337155E-2</v>
      </c>
      <c r="K557" s="66">
        <v>9.4673833374053273E-2</v>
      </c>
      <c r="L557" s="67">
        <v>1.0305934974143447E-2</v>
      </c>
      <c r="M557" s="67">
        <v>1.0577414109871276E-2</v>
      </c>
      <c r="N557" s="67">
        <v>1.3157199626679501E-2</v>
      </c>
      <c r="O557" s="49">
        <v>0.10873986722469081</v>
      </c>
    </row>
    <row r="558" spans="1:15" ht="16.899999999999999" customHeight="1" x14ac:dyDescent="0.25">
      <c r="A558" s="290"/>
      <c r="B558" s="293"/>
      <c r="C558" s="294" t="s">
        <v>95</v>
      </c>
      <c r="D558" s="4" t="s">
        <v>75</v>
      </c>
      <c r="E558" s="75">
        <v>17936</v>
      </c>
      <c r="F558" s="68">
        <v>12226</v>
      </c>
      <c r="G558" s="50">
        <v>14875</v>
      </c>
      <c r="H558" s="66">
        <v>0.15397728129855631</v>
      </c>
      <c r="I558" s="66">
        <v>0.15364207175072958</v>
      </c>
      <c r="J558" s="66">
        <v>0.12290477484823775</v>
      </c>
      <c r="K558" s="66">
        <v>0.1591550067084691</v>
      </c>
      <c r="L558" s="68">
        <v>12100</v>
      </c>
      <c r="M558" s="68">
        <v>12227</v>
      </c>
      <c r="N558" s="68">
        <v>13031</v>
      </c>
      <c r="O558" s="51">
        <v>122790</v>
      </c>
    </row>
    <row r="559" spans="1:15" ht="16.899999999999999" customHeight="1" x14ac:dyDescent="0.25">
      <c r="A559" s="290"/>
      <c r="B559" s="293"/>
      <c r="C559" s="293"/>
      <c r="D559" s="4" t="s">
        <v>76</v>
      </c>
      <c r="E559" s="72">
        <v>13090.714386339758</v>
      </c>
      <c r="F559" s="17">
        <v>10845.382081203079</v>
      </c>
      <c r="G559" s="43">
        <v>13477.399494021591</v>
      </c>
      <c r="H559" s="67">
        <v>1.4978311018237529E-2</v>
      </c>
      <c r="I559" s="67">
        <v>1.5296748707172332E-2</v>
      </c>
      <c r="J559" s="67">
        <v>1.1943614517236724E-2</v>
      </c>
      <c r="K559" s="67">
        <v>1.7059161907221638E-2</v>
      </c>
      <c r="L559" s="17">
        <v>11764.344825460928</v>
      </c>
      <c r="M559" s="17">
        <v>12586.185820864859</v>
      </c>
      <c r="N559" s="17">
        <v>11762.54293772709</v>
      </c>
      <c r="O559" s="18">
        <v>122790</v>
      </c>
    </row>
    <row r="560" spans="1:15" ht="16.899999999999999" customHeight="1" x14ac:dyDescent="0.25">
      <c r="A560" s="290"/>
      <c r="B560" s="293"/>
      <c r="C560" s="293"/>
      <c r="D560" s="4" t="s">
        <v>100</v>
      </c>
      <c r="E560" s="73">
        <v>0.14607052691587263</v>
      </c>
      <c r="F560" s="66">
        <v>9.9568368759670983E-2</v>
      </c>
      <c r="G560" s="45">
        <v>0.12114178679045524</v>
      </c>
      <c r="H560" s="68">
        <v>7696</v>
      </c>
      <c r="I560" s="68">
        <v>7749</v>
      </c>
      <c r="J560" s="68">
        <v>5916</v>
      </c>
      <c r="K560" s="68">
        <v>7983</v>
      </c>
      <c r="L560" s="66">
        <v>9.8542226565681248E-2</v>
      </c>
      <c r="M560" s="66">
        <v>9.9576512745337561E-2</v>
      </c>
      <c r="N560" s="66">
        <v>0.10612427722127209</v>
      </c>
      <c r="O560" s="46">
        <v>1</v>
      </c>
    </row>
    <row r="561" spans="1:15" ht="30" customHeight="1" x14ac:dyDescent="0.25">
      <c r="A561" s="290"/>
      <c r="B561" s="293"/>
      <c r="C561" s="293"/>
      <c r="D561" s="4" t="s">
        <v>121</v>
      </c>
      <c r="E561" s="73">
        <v>0.24688231245698555</v>
      </c>
      <c r="F561" s="66">
        <v>0.20312681719251027</v>
      </c>
      <c r="G561" s="45">
        <v>0.19887427135140917</v>
      </c>
      <c r="H561" s="17">
        <v>8273.2359153689467</v>
      </c>
      <c r="I561" s="17">
        <v>8467.5581757776035</v>
      </c>
      <c r="J561" s="17">
        <v>8264.873942698825</v>
      </c>
      <c r="K561" s="17">
        <v>9116.0478771799044</v>
      </c>
      <c r="L561" s="66">
        <v>0.18532984116773116</v>
      </c>
      <c r="M561" s="66">
        <v>0.17504652827487471</v>
      </c>
      <c r="N561" s="66">
        <v>0.19962009221954993</v>
      </c>
      <c r="O561" s="46">
        <v>0.18018877338389205</v>
      </c>
    </row>
    <row r="562" spans="1:15" ht="16.899999999999999" customHeight="1" x14ac:dyDescent="0.25">
      <c r="A562" s="290"/>
      <c r="B562" s="293"/>
      <c r="C562" s="294"/>
      <c r="D562" s="39" t="s">
        <v>79</v>
      </c>
      <c r="E562" s="74">
        <v>2.632026907250988E-2</v>
      </c>
      <c r="F562" s="67">
        <v>1.7941102234640151E-2</v>
      </c>
      <c r="G562" s="48">
        <v>2.1828389967305108E-2</v>
      </c>
      <c r="H562" s="66">
        <v>9.0489012216486961E-2</v>
      </c>
      <c r="I562" s="66">
        <v>9.1112182388975768E-2</v>
      </c>
      <c r="J562" s="66">
        <v>6.9559900763089516E-2</v>
      </c>
      <c r="K562" s="66">
        <v>9.3863537490152721E-2</v>
      </c>
      <c r="L562" s="67">
        <v>1.7756202931387684E-2</v>
      </c>
      <c r="M562" s="67">
        <v>1.7942569689427867E-2</v>
      </c>
      <c r="N562" s="67">
        <v>1.9122403338753133E-2</v>
      </c>
      <c r="O562" s="49">
        <v>0.18018877338389205</v>
      </c>
    </row>
    <row r="563" spans="1:15" ht="16.899999999999999" customHeight="1" x14ac:dyDescent="0.25">
      <c r="A563" s="290"/>
      <c r="B563" s="293"/>
      <c r="C563" s="294" t="s">
        <v>96</v>
      </c>
      <c r="D563" s="4" t="s">
        <v>75</v>
      </c>
      <c r="E563" s="75">
        <v>13670</v>
      </c>
      <c r="F563" s="68">
        <v>8309</v>
      </c>
      <c r="G563" s="50">
        <v>10868</v>
      </c>
      <c r="H563" s="66">
        <v>0.11609769343329965</v>
      </c>
      <c r="I563" s="66">
        <v>0.114214544704183</v>
      </c>
      <c r="J563" s="66">
        <v>8.933587025459816E-2</v>
      </c>
      <c r="K563" s="66">
        <v>0.10929328331644808</v>
      </c>
      <c r="L563" s="68">
        <v>7969</v>
      </c>
      <c r="M563" s="68">
        <v>7667</v>
      </c>
      <c r="N563" s="68">
        <v>7222</v>
      </c>
      <c r="O563" s="51">
        <v>85049</v>
      </c>
    </row>
    <row r="564" spans="1:15" ht="16.899999999999999" customHeight="1" x14ac:dyDescent="0.25">
      <c r="A564" s="290"/>
      <c r="B564" s="293"/>
      <c r="C564" s="293"/>
      <c r="D564" s="4" t="s">
        <v>76</v>
      </c>
      <c r="E564" s="72">
        <v>9067.1240967815775</v>
      </c>
      <c r="F564" s="17">
        <v>7511.9219857011203</v>
      </c>
      <c r="G564" s="43">
        <v>9334.9568333499647</v>
      </c>
      <c r="H564" s="67">
        <v>1.1293532046277654E-2</v>
      </c>
      <c r="I564" s="67">
        <v>1.1371307150026705E-2</v>
      </c>
      <c r="J564" s="67">
        <v>8.6814625241396319E-3</v>
      </c>
      <c r="K564" s="67">
        <v>1.1714691570352717E-2</v>
      </c>
      <c r="L564" s="17">
        <v>8148.4303531283194</v>
      </c>
      <c r="M564" s="17">
        <v>8717.6685225078218</v>
      </c>
      <c r="N564" s="17">
        <v>8147.1822975059131</v>
      </c>
      <c r="O564" s="18">
        <v>85049</v>
      </c>
    </row>
    <row r="565" spans="1:15" ht="16.899999999999999" customHeight="1" x14ac:dyDescent="0.25">
      <c r="A565" s="290"/>
      <c r="B565" s="293"/>
      <c r="C565" s="293"/>
      <c r="D565" s="4" t="s">
        <v>100</v>
      </c>
      <c r="E565" s="73">
        <v>0.16073087279097931</v>
      </c>
      <c r="F565" s="66">
        <v>9.7696621947348017E-2</v>
      </c>
      <c r="G565" s="45">
        <v>0.12778515914355254</v>
      </c>
      <c r="H565" s="68">
        <v>6006</v>
      </c>
      <c r="I565" s="68">
        <v>5741</v>
      </c>
      <c r="J565" s="68">
        <v>4171</v>
      </c>
      <c r="K565" s="68">
        <v>5546</v>
      </c>
      <c r="L565" s="66">
        <v>9.3698926501193436E-2</v>
      </c>
      <c r="M565" s="66">
        <v>9.0148032310785553E-2</v>
      </c>
      <c r="N565" s="66">
        <v>8.4915754447436195E-2</v>
      </c>
      <c r="O565" s="46">
        <v>1</v>
      </c>
    </row>
    <row r="566" spans="1:15" ht="30" customHeight="1" x14ac:dyDescent="0.25">
      <c r="A566" s="290"/>
      <c r="B566" s="293"/>
      <c r="C566" s="293"/>
      <c r="D566" s="4" t="s">
        <v>121</v>
      </c>
      <c r="E566" s="73">
        <v>0.18816242257398486</v>
      </c>
      <c r="F566" s="66">
        <v>0.13804848061938227</v>
      </c>
      <c r="G566" s="45">
        <v>0.1453018878014867</v>
      </c>
      <c r="H566" s="17">
        <v>5602.2284753731738</v>
      </c>
      <c r="I566" s="17">
        <v>5733.8139531471043</v>
      </c>
      <c r="J566" s="17">
        <v>5596.5661587316499</v>
      </c>
      <c r="K566" s="17">
        <v>6172.9392855256137</v>
      </c>
      <c r="L566" s="66">
        <v>0.12205731440211981</v>
      </c>
      <c r="M566" s="66">
        <v>0.10976377952755906</v>
      </c>
      <c r="N566" s="66">
        <v>0.11063282219396743</v>
      </c>
      <c r="O566" s="46">
        <v>0.12480556224062736</v>
      </c>
    </row>
    <row r="567" spans="1:15" ht="16.899999999999999" customHeight="1" x14ac:dyDescent="0.25">
      <c r="A567" s="290"/>
      <c r="B567" s="293"/>
      <c r="C567" s="294"/>
      <c r="D567" s="39" t="s">
        <v>79</v>
      </c>
      <c r="E567" s="74">
        <v>2.0060106948104929E-2</v>
      </c>
      <c r="F567" s="67">
        <v>1.2193081831148781E-2</v>
      </c>
      <c r="G567" s="48">
        <v>1.594829863291912E-2</v>
      </c>
      <c r="H567" s="66">
        <v>0.10428712819711414</v>
      </c>
      <c r="I567" s="66">
        <v>9.9685714781823545E-2</v>
      </c>
      <c r="J567" s="66">
        <v>7.2424510774252923E-2</v>
      </c>
      <c r="K567" s="66">
        <v>9.6299769061138019E-2</v>
      </c>
      <c r="L567" s="67">
        <v>1.1694147203324668E-2</v>
      </c>
      <c r="M567" s="67">
        <v>1.1250975857433832E-2</v>
      </c>
      <c r="N567" s="67">
        <v>1.0597958476899327E-2</v>
      </c>
      <c r="O567" s="49">
        <v>0.12480556224062736</v>
      </c>
    </row>
    <row r="568" spans="1:15" ht="16.899999999999999" customHeight="1" x14ac:dyDescent="0.25">
      <c r="A568" s="290"/>
      <c r="B568" s="293"/>
      <c r="C568" s="294" t="s">
        <v>97</v>
      </c>
      <c r="D568" s="4" t="s">
        <v>75</v>
      </c>
      <c r="E568" s="75">
        <v>9213</v>
      </c>
      <c r="F568" s="68">
        <v>5108</v>
      </c>
      <c r="G568" s="50">
        <v>8061</v>
      </c>
      <c r="H568" s="66">
        <v>9.0603267510446686E-2</v>
      </c>
      <c r="I568" s="66">
        <v>8.4618105709990274E-2</v>
      </c>
      <c r="J568" s="66">
        <v>6.2985110688290893E-2</v>
      </c>
      <c r="K568" s="66">
        <v>7.5928917609046853E-2</v>
      </c>
      <c r="L568" s="68">
        <v>4909</v>
      </c>
      <c r="M568" s="68">
        <v>4608</v>
      </c>
      <c r="N568" s="68">
        <v>4228</v>
      </c>
      <c r="O568" s="51">
        <v>57591</v>
      </c>
    </row>
    <row r="569" spans="1:15" ht="16.899999999999999" customHeight="1" x14ac:dyDescent="0.25">
      <c r="A569" s="290"/>
      <c r="B569" s="293"/>
      <c r="C569" s="293"/>
      <c r="D569" s="4" t="s">
        <v>76</v>
      </c>
      <c r="E569" s="72">
        <v>6139.810507563262</v>
      </c>
      <c r="F569" s="17">
        <v>5086.7041244284264</v>
      </c>
      <c r="G569" s="43">
        <v>6321.1736644693983</v>
      </c>
      <c r="H569" s="67">
        <v>8.81353345503425E-3</v>
      </c>
      <c r="I569" s="67">
        <v>8.4246579362889824E-3</v>
      </c>
      <c r="J569" s="67">
        <v>6.1207539195717378E-3</v>
      </c>
      <c r="K569" s="67">
        <v>8.138504252683974E-3</v>
      </c>
      <c r="L569" s="17">
        <v>5517.7162866937069</v>
      </c>
      <c r="M569" s="17">
        <v>5903.1763792607553</v>
      </c>
      <c r="N569" s="17">
        <v>5516.8711648069129</v>
      </c>
      <c r="O569" s="18">
        <v>57591</v>
      </c>
    </row>
    <row r="570" spans="1:15" ht="16.899999999999999" customHeight="1" x14ac:dyDescent="0.25">
      <c r="A570" s="290"/>
      <c r="B570" s="293"/>
      <c r="C570" s="293"/>
      <c r="D570" s="4" t="s">
        <v>100</v>
      </c>
      <c r="E570" s="73">
        <v>0.1599729124342345</v>
      </c>
      <c r="F570" s="66">
        <v>8.869441405775208E-2</v>
      </c>
      <c r="G570" s="45">
        <v>0.13996978694587697</v>
      </c>
      <c r="H570" s="68">
        <v>4031</v>
      </c>
      <c r="I570" s="68">
        <v>3702</v>
      </c>
      <c r="J570" s="68">
        <v>2463</v>
      </c>
      <c r="K570" s="68">
        <v>2897</v>
      </c>
      <c r="L570" s="66">
        <v>8.5239013040231987E-2</v>
      </c>
      <c r="M570" s="66">
        <v>8.0012501953430223E-2</v>
      </c>
      <c r="N570" s="66">
        <v>7.3414248754145608E-2</v>
      </c>
      <c r="O570" s="46">
        <v>1</v>
      </c>
    </row>
    <row r="571" spans="1:15" ht="30" customHeight="1" x14ac:dyDescent="0.25">
      <c r="A571" s="290"/>
      <c r="B571" s="293"/>
      <c r="C571" s="293"/>
      <c r="D571" s="4" t="s">
        <v>121</v>
      </c>
      <c r="E571" s="73">
        <v>0.12681348933241568</v>
      </c>
      <c r="F571" s="66">
        <v>8.4866005416272081E-2</v>
      </c>
      <c r="G571" s="45">
        <v>0.10777314294882079</v>
      </c>
      <c r="H571" s="17">
        <v>3036.0846824134351</v>
      </c>
      <c r="I571" s="17">
        <v>3107.3964211712637</v>
      </c>
      <c r="J571" s="17">
        <v>3033.0160334110105</v>
      </c>
      <c r="K571" s="17">
        <v>3345.3770214189699</v>
      </c>
      <c r="L571" s="66">
        <v>7.5188776057222503E-2</v>
      </c>
      <c r="M571" s="66">
        <v>6.5969935576234789E-2</v>
      </c>
      <c r="N571" s="66">
        <v>6.4768149021890653E-2</v>
      </c>
      <c r="O571" s="46">
        <v>8.451218867946679E-2</v>
      </c>
    </row>
    <row r="572" spans="1:15" ht="16.899999999999999" customHeight="1" x14ac:dyDescent="0.25">
      <c r="A572" s="290"/>
      <c r="B572" s="293"/>
      <c r="C572" s="294"/>
      <c r="D572" s="39" t="s">
        <v>79</v>
      </c>
      <c r="E572" s="74">
        <v>1.3519660959245845E-2</v>
      </c>
      <c r="F572" s="67">
        <v>7.4957590556634949E-3</v>
      </c>
      <c r="G572" s="48">
        <v>1.182915304379472E-2</v>
      </c>
      <c r="H572" s="66">
        <v>0.12915318317259941</v>
      </c>
      <c r="I572" s="66">
        <v>0.11861202781070776</v>
      </c>
      <c r="J572" s="66">
        <v>7.8914485277626484E-2</v>
      </c>
      <c r="K572" s="66">
        <v>9.2819839159270764E-2</v>
      </c>
      <c r="L572" s="67">
        <v>7.2037355529076148E-3</v>
      </c>
      <c r="M572" s="67">
        <v>6.7620316618044992E-3</v>
      </c>
      <c r="N572" s="67">
        <v>6.2043988424716635E-3</v>
      </c>
      <c r="O572" s="49">
        <v>8.451218867946679E-2</v>
      </c>
    </row>
    <row r="573" spans="1:15" ht="16.899999999999999" customHeight="1" x14ac:dyDescent="0.25">
      <c r="A573" s="290"/>
      <c r="B573" s="293"/>
      <c r="C573" s="294" t="s">
        <v>98</v>
      </c>
      <c r="D573" s="4" t="s">
        <v>75</v>
      </c>
      <c r="E573" s="75">
        <v>4254</v>
      </c>
      <c r="F573" s="68">
        <v>2302</v>
      </c>
      <c r="G573" s="50">
        <v>5600</v>
      </c>
      <c r="H573" s="66">
        <v>6.0809485736698393E-2</v>
      </c>
      <c r="I573" s="66">
        <v>5.4564749579931029E-2</v>
      </c>
      <c r="J573" s="66">
        <v>3.7193077829120229E-2</v>
      </c>
      <c r="K573" s="66">
        <v>3.9662112209413763E-2</v>
      </c>
      <c r="L573" s="68">
        <v>2168</v>
      </c>
      <c r="M573" s="68">
        <v>1938</v>
      </c>
      <c r="N573" s="68">
        <v>1856</v>
      </c>
      <c r="O573" s="51">
        <v>31211</v>
      </c>
    </row>
    <row r="574" spans="1:15" ht="16.899999999999999" customHeight="1" x14ac:dyDescent="0.25">
      <c r="A574" s="290"/>
      <c r="B574" s="293"/>
      <c r="C574" s="293"/>
      <c r="D574" s="4" t="s">
        <v>76</v>
      </c>
      <c r="E574" s="72">
        <v>3327.4231347182194</v>
      </c>
      <c r="F574" s="17">
        <v>2756.7002209986908</v>
      </c>
      <c r="G574" s="43">
        <v>3425.7115042585538</v>
      </c>
      <c r="H574" s="67">
        <v>5.9153102492912188E-3</v>
      </c>
      <c r="I574" s="67">
        <v>5.4325176241320008E-3</v>
      </c>
      <c r="J574" s="67">
        <v>3.6143411421494104E-3</v>
      </c>
      <c r="K574" s="67">
        <v>4.2512165200190178E-3</v>
      </c>
      <c r="L574" s="17">
        <v>2990.2839510339686</v>
      </c>
      <c r="M574" s="17">
        <v>3199.1810868557141</v>
      </c>
      <c r="N574" s="17">
        <v>2989.8259437201741</v>
      </c>
      <c r="O574" s="18">
        <v>31211</v>
      </c>
    </row>
    <row r="575" spans="1:15" ht="16.899999999999999" customHeight="1" x14ac:dyDescent="0.25">
      <c r="A575" s="290"/>
      <c r="B575" s="293"/>
      <c r="C575" s="293"/>
      <c r="D575" s="4" t="s">
        <v>100</v>
      </c>
      <c r="E575" s="73">
        <v>0.13629810002883599</v>
      </c>
      <c r="F575" s="66">
        <v>7.3756047547339082E-2</v>
      </c>
      <c r="G575" s="45">
        <v>0.17942392105347474</v>
      </c>
      <c r="H575" s="68">
        <v>1964</v>
      </c>
      <c r="I575" s="68">
        <v>1671</v>
      </c>
      <c r="J575" s="68">
        <v>970</v>
      </c>
      <c r="K575" s="68">
        <v>679</v>
      </c>
      <c r="L575" s="66">
        <v>6.9462689436416647E-2</v>
      </c>
      <c r="M575" s="66">
        <v>6.2093492678863223E-2</v>
      </c>
      <c r="N575" s="66">
        <v>5.9466213834865916E-2</v>
      </c>
      <c r="O575" s="46">
        <v>1</v>
      </c>
    </row>
    <row r="576" spans="1:15" ht="30" customHeight="1" x14ac:dyDescent="0.25">
      <c r="A576" s="290"/>
      <c r="B576" s="293"/>
      <c r="C576" s="293"/>
      <c r="D576" s="4" t="s">
        <v>121</v>
      </c>
      <c r="E576" s="73">
        <v>5.8554714384033035E-2</v>
      </c>
      <c r="F576" s="66">
        <v>3.8246191164498497E-2</v>
      </c>
      <c r="G576" s="45">
        <v>7.4870313920530507E-2</v>
      </c>
      <c r="H576" s="17">
        <v>1065.951618015649</v>
      </c>
      <c r="I576" s="17">
        <v>1090.9887534265069</v>
      </c>
      <c r="J576" s="17">
        <v>1064.8742332548734</v>
      </c>
      <c r="K576" s="17">
        <v>1174.5423536800831</v>
      </c>
      <c r="L576" s="66">
        <v>3.3206206252201748E-2</v>
      </c>
      <c r="M576" s="66">
        <v>2.7745168217609164E-2</v>
      </c>
      <c r="N576" s="66">
        <v>2.8431808085295423E-2</v>
      </c>
      <c r="O576" s="46">
        <v>4.5800731379466199E-2</v>
      </c>
    </row>
    <row r="577" spans="1:15" ht="16.899999999999999" customHeight="1" x14ac:dyDescent="0.25">
      <c r="A577" s="290"/>
      <c r="B577" s="293"/>
      <c r="C577" s="294"/>
      <c r="D577" s="39" t="s">
        <v>79</v>
      </c>
      <c r="E577" s="74">
        <v>6.2425526669523312E-3</v>
      </c>
      <c r="F577" s="67">
        <v>3.3780809213268138E-3</v>
      </c>
      <c r="G577" s="48">
        <v>8.2177468112207466E-3</v>
      </c>
      <c r="H577" s="66">
        <v>0.17922978645738274</v>
      </c>
      <c r="I577" s="66">
        <v>0.15249133053476913</v>
      </c>
      <c r="J577" s="66">
        <v>8.8519802883737911E-2</v>
      </c>
      <c r="K577" s="66">
        <v>6.1963862018616533E-2</v>
      </c>
      <c r="L577" s="67">
        <v>3.181441979772603E-3</v>
      </c>
      <c r="M577" s="67">
        <v>2.8439273785974654E-3</v>
      </c>
      <c r="N577" s="67">
        <v>2.7235960860045897E-3</v>
      </c>
      <c r="O577" s="49">
        <v>4.5800731379466199E-2</v>
      </c>
    </row>
    <row r="578" spans="1:15" ht="16.899999999999999" customHeight="1" x14ac:dyDescent="0.25">
      <c r="A578" s="290"/>
      <c r="B578" s="293"/>
      <c r="C578" s="294" t="s">
        <v>99</v>
      </c>
      <c r="D578" s="4" t="s">
        <v>75</v>
      </c>
      <c r="E578" s="75">
        <v>538</v>
      </c>
      <c r="F578" s="68">
        <v>625</v>
      </c>
      <c r="G578" s="50">
        <v>3165</v>
      </c>
      <c r="H578" s="66">
        <v>2.9627841723362847E-2</v>
      </c>
      <c r="I578" s="66">
        <v>2.4629307549450224E-2</v>
      </c>
      <c r="J578" s="66">
        <v>1.4647700160067651E-2</v>
      </c>
      <c r="K578" s="66">
        <v>9.2960214671011197E-3</v>
      </c>
      <c r="L578" s="68">
        <v>411</v>
      </c>
      <c r="M578" s="68">
        <v>468</v>
      </c>
      <c r="N578" s="68">
        <v>467</v>
      </c>
      <c r="O578" s="51">
        <v>10958</v>
      </c>
    </row>
    <row r="579" spans="1:15" ht="16.899999999999999" customHeight="1" x14ac:dyDescent="0.25">
      <c r="A579" s="290"/>
      <c r="B579" s="293"/>
      <c r="C579" s="293"/>
      <c r="D579" s="4" t="s">
        <v>76</v>
      </c>
      <c r="E579" s="72">
        <v>1168.2388488110682</v>
      </c>
      <c r="F579" s="17">
        <v>967.86136367638517</v>
      </c>
      <c r="G579" s="43">
        <v>1202.7473218950124</v>
      </c>
      <c r="H579" s="67">
        <v>2.8820812030781336E-3</v>
      </c>
      <c r="I579" s="67">
        <v>2.4521169502767621E-3</v>
      </c>
      <c r="J579" s="67">
        <v>1.4234311440864506E-3</v>
      </c>
      <c r="K579" s="67">
        <v>9.9640180086051555E-4</v>
      </c>
      <c r="L579" s="17">
        <v>1049.8712484518353</v>
      </c>
      <c r="M579" s="17">
        <v>1123.2138140323898</v>
      </c>
      <c r="N579" s="17">
        <v>1049.7104447561971</v>
      </c>
      <c r="O579" s="18">
        <v>10958</v>
      </c>
    </row>
    <row r="580" spans="1:15" ht="16.899999999999999" customHeight="1" x14ac:dyDescent="0.25">
      <c r="A580" s="290"/>
      <c r="B580" s="293"/>
      <c r="C580" s="293"/>
      <c r="D580" s="4" t="s">
        <v>100</v>
      </c>
      <c r="E580" s="73">
        <v>4.9096550465413398E-2</v>
      </c>
      <c r="F580" s="66">
        <v>5.703595546632597E-2</v>
      </c>
      <c r="G580" s="45">
        <v>0.28883007848147474</v>
      </c>
      <c r="H580" s="68">
        <v>66289</v>
      </c>
      <c r="I580" s="68">
        <v>67846</v>
      </c>
      <c r="J580" s="68">
        <v>66222</v>
      </c>
      <c r="K580" s="68">
        <v>73042</v>
      </c>
      <c r="L580" s="66">
        <v>3.7506844314655959E-2</v>
      </c>
      <c r="M580" s="66">
        <v>4.2708523453184891E-2</v>
      </c>
      <c r="N580" s="66">
        <v>4.2617265924438763E-2</v>
      </c>
      <c r="O580" s="46">
        <v>1</v>
      </c>
    </row>
    <row r="581" spans="1:15" ht="30" customHeight="1" x14ac:dyDescent="0.25">
      <c r="A581" s="290"/>
      <c r="B581" s="293"/>
      <c r="C581" s="293"/>
      <c r="D581" s="4" t="s">
        <v>121</v>
      </c>
      <c r="E581" s="73">
        <v>7.4053682037164489E-3</v>
      </c>
      <c r="F581" s="66">
        <v>1.0383957201481999E-2</v>
      </c>
      <c r="G581" s="45">
        <v>4.2315097064014123E-2</v>
      </c>
      <c r="H581" s="17">
        <v>66289</v>
      </c>
      <c r="I581" s="17">
        <v>67846</v>
      </c>
      <c r="J581" s="17">
        <v>66222</v>
      </c>
      <c r="K581" s="17">
        <v>73042</v>
      </c>
      <c r="L581" s="66">
        <v>6.295087993383265E-3</v>
      </c>
      <c r="M581" s="66">
        <v>6.7000715819613456E-3</v>
      </c>
      <c r="N581" s="66">
        <v>7.1539086076686216E-3</v>
      </c>
      <c r="O581" s="46">
        <v>1.6080369563813739E-2</v>
      </c>
    </row>
    <row r="582" spans="1:15" ht="16.899999999999999" customHeight="1" x14ac:dyDescent="0.25">
      <c r="A582" s="290"/>
      <c r="B582" s="294"/>
      <c r="C582" s="294"/>
      <c r="D582" s="39" t="s">
        <v>79</v>
      </c>
      <c r="E582" s="74">
        <v>7.894906757922788E-4</v>
      </c>
      <c r="F582" s="67">
        <v>9.1715924232374404E-4</v>
      </c>
      <c r="G582" s="48">
        <v>4.6444944031274393E-3</v>
      </c>
      <c r="H582" s="66">
        <v>9.7276110423037868E-2</v>
      </c>
      <c r="I582" s="66">
        <v>9.9560937527514784E-2</v>
      </c>
      <c r="J582" s="66">
        <v>9.7177790952260756E-2</v>
      </c>
      <c r="K582" s="66">
        <v>0.10718583260449746</v>
      </c>
      <c r="L582" s="67">
        <v>6.0312391775209405E-4</v>
      </c>
      <c r="M582" s="67">
        <v>6.8676884065201949E-4</v>
      </c>
      <c r="N582" s="67">
        <v>6.8530138586430148E-4</v>
      </c>
      <c r="O582" s="49">
        <v>1.6080369563813739E-2</v>
      </c>
    </row>
    <row r="583" spans="1:15" ht="16.899999999999999" customHeight="1" x14ac:dyDescent="0.25">
      <c r="A583" s="290"/>
      <c r="B583" s="294" t="s">
        <v>17</v>
      </c>
      <c r="C583" s="293"/>
      <c r="D583" s="4" t="s">
        <v>75</v>
      </c>
      <c r="E583" s="75">
        <v>72650</v>
      </c>
      <c r="F583" s="68">
        <v>60189</v>
      </c>
      <c r="G583" s="50">
        <v>74796</v>
      </c>
      <c r="H583" s="66">
        <v>1</v>
      </c>
      <c r="I583" s="66">
        <v>1</v>
      </c>
      <c r="J583" s="66">
        <v>1</v>
      </c>
      <c r="K583" s="66">
        <v>1</v>
      </c>
      <c r="L583" s="68">
        <v>65289</v>
      </c>
      <c r="M583" s="68">
        <v>69850</v>
      </c>
      <c r="N583" s="68">
        <v>65279</v>
      </c>
      <c r="O583" s="51">
        <v>681452</v>
      </c>
    </row>
    <row r="584" spans="1:15" ht="16.899999999999999" customHeight="1" x14ac:dyDescent="0.25">
      <c r="A584" s="290"/>
      <c r="B584" s="293"/>
      <c r="C584" s="293"/>
      <c r="D584" s="4" t="s">
        <v>76</v>
      </c>
      <c r="E584" s="72">
        <v>72650</v>
      </c>
      <c r="F584" s="17">
        <v>60189</v>
      </c>
      <c r="G584" s="43">
        <v>74796</v>
      </c>
      <c r="H584" s="67">
        <v>9.7276110423037868E-2</v>
      </c>
      <c r="I584" s="67">
        <v>9.9560937527514784E-2</v>
      </c>
      <c r="J584" s="67">
        <v>9.7177790952260756E-2</v>
      </c>
      <c r="K584" s="67">
        <v>0.10718583260449746</v>
      </c>
      <c r="L584" s="17">
        <v>65289</v>
      </c>
      <c r="M584" s="17">
        <v>69850</v>
      </c>
      <c r="N584" s="17">
        <v>65279</v>
      </c>
      <c r="O584" s="18">
        <v>681452</v>
      </c>
    </row>
    <row r="585" spans="1:15" ht="16.899999999999999" customHeight="1" x14ac:dyDescent="0.25">
      <c r="A585" s="290"/>
      <c r="B585" s="293"/>
      <c r="C585" s="293"/>
      <c r="D585" s="4" t="s">
        <v>100</v>
      </c>
      <c r="E585" s="73">
        <v>0.106610590327712</v>
      </c>
      <c r="F585" s="66">
        <v>8.8324636217958122E-2</v>
      </c>
      <c r="G585" s="45">
        <v>0.10975974830215481</v>
      </c>
      <c r="H585" s="68">
        <v>7320</v>
      </c>
      <c r="I585" s="68">
        <v>7992</v>
      </c>
      <c r="J585" s="68">
        <v>9356</v>
      </c>
      <c r="K585" s="68">
        <v>10535</v>
      </c>
      <c r="L585" s="66">
        <v>9.5808655635319873E-2</v>
      </c>
      <c r="M585" s="66">
        <v>0.10250171692210162</v>
      </c>
      <c r="N585" s="66">
        <v>9.5793981087442692E-2</v>
      </c>
      <c r="O585" s="46">
        <v>1</v>
      </c>
    </row>
    <row r="586" spans="1:15" ht="30" customHeight="1" x14ac:dyDescent="0.25">
      <c r="A586" s="290"/>
      <c r="B586" s="293"/>
      <c r="C586" s="293"/>
      <c r="D586" s="4" t="s">
        <v>121</v>
      </c>
      <c r="E586" s="73">
        <v>1</v>
      </c>
      <c r="F586" s="66">
        <v>1</v>
      </c>
      <c r="G586" s="45">
        <v>1</v>
      </c>
      <c r="H586" s="17">
        <v>6590.9695702284043</v>
      </c>
      <c r="I586" s="17">
        <v>6785.3193048075364</v>
      </c>
      <c r="J586" s="17">
        <v>6578.6481584841649</v>
      </c>
      <c r="K586" s="17">
        <v>7262.2400820545527</v>
      </c>
      <c r="L586" s="66">
        <v>1</v>
      </c>
      <c r="M586" s="66">
        <v>1</v>
      </c>
      <c r="N586" s="66">
        <v>1</v>
      </c>
      <c r="O586" s="46">
        <v>1</v>
      </c>
    </row>
    <row r="587" spans="1:15" ht="16.899999999999999" customHeight="1" x14ac:dyDescent="0.25">
      <c r="A587" s="291"/>
      <c r="B587" s="294"/>
      <c r="C587" s="294"/>
      <c r="D587" s="39" t="s">
        <v>79</v>
      </c>
      <c r="E587" s="74">
        <v>0.106610590327712</v>
      </c>
      <c r="F587" s="67">
        <v>8.8324636217958122E-2</v>
      </c>
      <c r="G587" s="48">
        <v>0.10975974830215481</v>
      </c>
      <c r="H587" s="66">
        <v>0.10765814127924933</v>
      </c>
      <c r="I587" s="66">
        <v>0.11754151162619682</v>
      </c>
      <c r="J587" s="66">
        <v>0.13760240024708426</v>
      </c>
      <c r="K587" s="66">
        <v>0.15494242054329121</v>
      </c>
      <c r="L587" s="67">
        <v>9.5808655635319873E-2</v>
      </c>
      <c r="M587" s="67">
        <v>0.10250171692210162</v>
      </c>
      <c r="N587" s="67">
        <v>9.5793981087442692E-2</v>
      </c>
      <c r="O587" s="49">
        <v>1</v>
      </c>
    </row>
    <row r="588" spans="1:15" ht="16.899999999999999" customHeight="1" x14ac:dyDescent="0.25">
      <c r="A588" s="291" t="s">
        <v>17</v>
      </c>
      <c r="B588" s="294" t="s">
        <v>52</v>
      </c>
      <c r="C588" s="294" t="s">
        <v>91</v>
      </c>
      <c r="D588" s="4" t="s">
        <v>75</v>
      </c>
      <c r="E588" s="75">
        <v>310</v>
      </c>
      <c r="F588" s="68">
        <v>1463</v>
      </c>
      <c r="G588" s="50">
        <v>4740</v>
      </c>
      <c r="H588" s="66">
        <v>9.1228594930083007E-2</v>
      </c>
      <c r="I588" s="66">
        <v>9.675076267493099E-2</v>
      </c>
      <c r="J588" s="66">
        <v>0.11682149635401058</v>
      </c>
      <c r="K588" s="66">
        <v>0.11916072842438638</v>
      </c>
      <c r="L588" s="68">
        <v>9660</v>
      </c>
      <c r="M588" s="68">
        <v>11906</v>
      </c>
      <c r="N588" s="68">
        <v>4711</v>
      </c>
      <c r="O588" s="51">
        <v>67993</v>
      </c>
    </row>
    <row r="589" spans="1:15" ht="16.899999999999999" customHeight="1" x14ac:dyDescent="0.25">
      <c r="A589" s="290"/>
      <c r="B589" s="293"/>
      <c r="C589" s="293"/>
      <c r="D589" s="4" t="s">
        <v>76</v>
      </c>
      <c r="E589" s="72">
        <v>7323.9292835207098</v>
      </c>
      <c r="F589" s="17">
        <v>5763.1349865054563</v>
      </c>
      <c r="G589" s="43">
        <v>7439.9969821514433</v>
      </c>
      <c r="H589" s="67">
        <v>8.8433352421406677E-3</v>
      </c>
      <c r="I589" s="67">
        <v>9.6551824119109585E-3</v>
      </c>
      <c r="J589" s="67">
        <v>1.1303038869599465E-2</v>
      </c>
      <c r="K589" s="67">
        <v>1.2727395734419661E-2</v>
      </c>
      <c r="L589" s="17">
        <v>6487.0589978519874</v>
      </c>
      <c r="M589" s="17">
        <v>7013.4297075658833</v>
      </c>
      <c r="N589" s="17">
        <v>6748.2729268298572</v>
      </c>
      <c r="O589" s="18">
        <v>67993</v>
      </c>
    </row>
    <row r="590" spans="1:15" ht="16.899999999999999" customHeight="1" x14ac:dyDescent="0.25">
      <c r="A590" s="290"/>
      <c r="B590" s="293"/>
      <c r="C590" s="293"/>
      <c r="D590" s="4" t="s">
        <v>100</v>
      </c>
      <c r="E590" s="73">
        <v>4.5592928683835104E-3</v>
      </c>
      <c r="F590" s="66">
        <v>2.1516920859500247E-2</v>
      </c>
      <c r="G590" s="45">
        <v>6.9713058697218833E-2</v>
      </c>
      <c r="H590" s="68">
        <v>15983</v>
      </c>
      <c r="I590" s="68">
        <v>17711</v>
      </c>
      <c r="J590" s="68">
        <v>26638</v>
      </c>
      <c r="K590" s="68">
        <v>20211</v>
      </c>
      <c r="L590" s="66">
        <v>0.14207344873737002</v>
      </c>
      <c r="M590" s="66">
        <v>0.17510626093862602</v>
      </c>
      <c r="N590" s="66">
        <v>6.9286544203079725E-2</v>
      </c>
      <c r="O590" s="46">
        <v>1</v>
      </c>
    </row>
    <row r="591" spans="1:15" ht="30" customHeight="1" x14ac:dyDescent="0.25">
      <c r="A591" s="290"/>
      <c r="B591" s="293"/>
      <c r="C591" s="293"/>
      <c r="D591" s="4" t="s">
        <v>121</v>
      </c>
      <c r="E591" s="73">
        <v>3.476856473121656E-3</v>
      </c>
      <c r="F591" s="66">
        <v>2.0852337514253135E-2</v>
      </c>
      <c r="G591" s="45">
        <v>5.2332899065957117E-2</v>
      </c>
      <c r="H591" s="17">
        <v>16470.977681451466</v>
      </c>
      <c r="I591" s="17">
        <v>16956.661935723932</v>
      </c>
      <c r="J591" s="17">
        <v>16440.186202947294</v>
      </c>
      <c r="K591" s="17">
        <v>18148.497430358737</v>
      </c>
      <c r="L591" s="66">
        <v>0.12232028668025779</v>
      </c>
      <c r="M591" s="66">
        <v>0.13944554409060564</v>
      </c>
      <c r="N591" s="66">
        <v>5.7344223582827161E-2</v>
      </c>
      <c r="O591" s="46">
        <v>8.2142744961594308E-2</v>
      </c>
    </row>
    <row r="592" spans="1:15" ht="16.899999999999999" customHeight="1" x14ac:dyDescent="0.25">
      <c r="A592" s="290"/>
      <c r="B592" s="293"/>
      <c r="C592" s="294"/>
      <c r="D592" s="39" t="s">
        <v>79</v>
      </c>
      <c r="E592" s="74">
        <v>3.7451283129284247E-4</v>
      </c>
      <c r="F592" s="67">
        <v>1.7674589425207372E-3</v>
      </c>
      <c r="G592" s="48">
        <v>5.7264220010583011E-3</v>
      </c>
      <c r="H592" s="66">
        <v>9.4064125803338103E-2</v>
      </c>
      <c r="I592" s="66">
        <v>0.10423385672920737</v>
      </c>
      <c r="J592" s="66">
        <v>0.15677158125191271</v>
      </c>
      <c r="K592" s="66">
        <v>0.11894700911038396</v>
      </c>
      <c r="L592" s="67">
        <v>1.1670303065447928E-2</v>
      </c>
      <c r="M592" s="67">
        <v>1.4383708933459945E-2</v>
      </c>
      <c r="N592" s="67">
        <v>5.6913869297438094E-3</v>
      </c>
      <c r="O592" s="49">
        <v>8.2142744961594308E-2</v>
      </c>
    </row>
    <row r="593" spans="1:15" ht="16.899999999999999" customHeight="1" x14ac:dyDescent="0.25">
      <c r="A593" s="290"/>
      <c r="B593" s="293"/>
      <c r="C593" s="294" t="s">
        <v>92</v>
      </c>
      <c r="D593" s="4" t="s">
        <v>75</v>
      </c>
      <c r="E593" s="75">
        <v>9677</v>
      </c>
      <c r="F593" s="68">
        <v>16333</v>
      </c>
      <c r="G593" s="50">
        <v>11519</v>
      </c>
      <c r="H593" s="66">
        <v>0.19919489518681921</v>
      </c>
      <c r="I593" s="66">
        <v>0.21440850322018304</v>
      </c>
      <c r="J593" s="66">
        <v>0.33260912995704722</v>
      </c>
      <c r="K593" s="66">
        <v>0.22860536138445878</v>
      </c>
      <c r="L593" s="68">
        <v>16303</v>
      </c>
      <c r="M593" s="68">
        <v>19943</v>
      </c>
      <c r="N593" s="68">
        <v>15598</v>
      </c>
      <c r="O593" s="51">
        <v>169916</v>
      </c>
    </row>
    <row r="594" spans="1:15" ht="16.899999999999999" customHeight="1" x14ac:dyDescent="0.25">
      <c r="A594" s="290"/>
      <c r="B594" s="293"/>
      <c r="C594" s="293"/>
      <c r="D594" s="4" t="s">
        <v>76</v>
      </c>
      <c r="E594" s="72">
        <v>18302.660099402954</v>
      </c>
      <c r="F594" s="17">
        <v>14402.200879017859</v>
      </c>
      <c r="G594" s="43">
        <v>18592.715826912252</v>
      </c>
      <c r="H594" s="67">
        <v>1.930915671791452E-2</v>
      </c>
      <c r="I594" s="67">
        <v>2.1396763725895263E-2</v>
      </c>
      <c r="J594" s="67">
        <v>3.2181525161221733E-2</v>
      </c>
      <c r="K594" s="67">
        <v>2.4417028494385932E-2</v>
      </c>
      <c r="L594" s="17">
        <v>16211.30287939962</v>
      </c>
      <c r="M594" s="17">
        <v>17526.71484109783</v>
      </c>
      <c r="N594" s="17">
        <v>16864.082223688059</v>
      </c>
      <c r="O594" s="18">
        <v>169916</v>
      </c>
    </row>
    <row r="595" spans="1:15" ht="16.899999999999999" customHeight="1" x14ac:dyDescent="0.25">
      <c r="A595" s="290"/>
      <c r="B595" s="293"/>
      <c r="C595" s="293"/>
      <c r="D595" s="4" t="s">
        <v>100</v>
      </c>
      <c r="E595" s="73">
        <v>5.6951670237058313E-2</v>
      </c>
      <c r="F595" s="66">
        <v>9.6123967136702848E-2</v>
      </c>
      <c r="G595" s="45">
        <v>6.7792320911509218E-2</v>
      </c>
      <c r="H595" s="68">
        <v>11876</v>
      </c>
      <c r="I595" s="68">
        <v>12268</v>
      </c>
      <c r="J595" s="68">
        <v>10856</v>
      </c>
      <c r="K595" s="68">
        <v>13799</v>
      </c>
      <c r="L595" s="66">
        <v>9.5947409308128714E-2</v>
      </c>
      <c r="M595" s="66">
        <v>0.11736975917512182</v>
      </c>
      <c r="N595" s="66">
        <v>9.1798300336636926E-2</v>
      </c>
      <c r="O595" s="46">
        <v>1</v>
      </c>
    </row>
    <row r="596" spans="1:15" ht="30" customHeight="1" x14ac:dyDescent="0.25">
      <c r="A596" s="290"/>
      <c r="B596" s="293"/>
      <c r="C596" s="293"/>
      <c r="D596" s="4" t="s">
        <v>121</v>
      </c>
      <c r="E596" s="73">
        <v>0.10853400029160731</v>
      </c>
      <c r="F596" s="66">
        <v>0.23279646522234893</v>
      </c>
      <c r="G596" s="45">
        <v>0.12717777728708018</v>
      </c>
      <c r="H596" s="17">
        <v>11882.415100357357</v>
      </c>
      <c r="I596" s="17">
        <v>12232.795146313705</v>
      </c>
      <c r="J596" s="17">
        <v>11860.201657038062</v>
      </c>
      <c r="K596" s="17">
        <v>13092.603492392556</v>
      </c>
      <c r="L596" s="66">
        <v>0.20643764324515973</v>
      </c>
      <c r="M596" s="66">
        <v>0.23357655684519976</v>
      </c>
      <c r="N596" s="66">
        <v>0.18986525142112887</v>
      </c>
      <c r="O596" s="46">
        <v>0.20527652336114394</v>
      </c>
    </row>
    <row r="597" spans="1:15" ht="16.899999999999999" customHeight="1" x14ac:dyDescent="0.25">
      <c r="A597" s="290"/>
      <c r="B597" s="293"/>
      <c r="C597" s="294"/>
      <c r="D597" s="39" t="s">
        <v>79</v>
      </c>
      <c r="E597" s="74">
        <v>1.1690840865873665E-2</v>
      </c>
      <c r="F597" s="67">
        <v>1.9731993785503211E-2</v>
      </c>
      <c r="G597" s="48">
        <v>1.3916171947297586E-2</v>
      </c>
      <c r="H597" s="66">
        <v>9.688366780877794E-2</v>
      </c>
      <c r="I597" s="66">
        <v>0.10008157937673356</v>
      </c>
      <c r="J597" s="66">
        <v>8.8562571381954627E-2</v>
      </c>
      <c r="K597" s="66">
        <v>0.11257138195464186</v>
      </c>
      <c r="L597" s="67">
        <v>1.9695750608281326E-2</v>
      </c>
      <c r="M597" s="67">
        <v>2.4093256111203734E-2</v>
      </c>
      <c r="N597" s="67">
        <v>1.8844035943566956E-2</v>
      </c>
      <c r="O597" s="49">
        <v>0.20527652336114394</v>
      </c>
    </row>
    <row r="598" spans="1:15" ht="16.899999999999999" customHeight="1" x14ac:dyDescent="0.25">
      <c r="A598" s="290"/>
      <c r="B598" s="293"/>
      <c r="C598" s="294" t="s">
        <v>93</v>
      </c>
      <c r="D598" s="4" t="s">
        <v>75</v>
      </c>
      <c r="E598" s="75">
        <v>11656</v>
      </c>
      <c r="F598" s="68">
        <v>10831</v>
      </c>
      <c r="G598" s="50">
        <v>11933</v>
      </c>
      <c r="H598" s="66">
        <v>0.14800967122809641</v>
      </c>
      <c r="I598" s="66">
        <v>0.14851581037237907</v>
      </c>
      <c r="J598" s="66">
        <v>0.13555089401658177</v>
      </c>
      <c r="K598" s="66">
        <v>0.1560796290012442</v>
      </c>
      <c r="L598" s="68">
        <v>11199</v>
      </c>
      <c r="M598" s="68">
        <v>11809</v>
      </c>
      <c r="N598" s="68">
        <v>16353</v>
      </c>
      <c r="O598" s="51">
        <v>122580</v>
      </c>
    </row>
    <row r="599" spans="1:15" ht="16.899999999999999" customHeight="1" x14ac:dyDescent="0.25">
      <c r="A599" s="290"/>
      <c r="B599" s="293"/>
      <c r="C599" s="293"/>
      <c r="D599" s="4" t="s">
        <v>76</v>
      </c>
      <c r="E599" s="72">
        <v>13203.818798611161</v>
      </c>
      <c r="F599" s="17">
        <v>10389.967888544981</v>
      </c>
      <c r="G599" s="43">
        <v>13413.069434678921</v>
      </c>
      <c r="H599" s="67">
        <v>1.4347465756238055E-2</v>
      </c>
      <c r="I599" s="67">
        <v>1.482104327193739E-2</v>
      </c>
      <c r="J599" s="67">
        <v>1.3115197730693863E-2</v>
      </c>
      <c r="K599" s="67">
        <v>1.6670653416161075E-2</v>
      </c>
      <c r="L599" s="17">
        <v>11695.081728364634</v>
      </c>
      <c r="M599" s="17">
        <v>12644.040026964924</v>
      </c>
      <c r="N599" s="17">
        <v>12166.006726733691</v>
      </c>
      <c r="O599" s="18">
        <v>122580</v>
      </c>
    </row>
    <row r="600" spans="1:15" ht="16.899999999999999" customHeight="1" x14ac:dyDescent="0.25">
      <c r="A600" s="290"/>
      <c r="B600" s="293"/>
      <c r="C600" s="293"/>
      <c r="D600" s="4" t="s">
        <v>100</v>
      </c>
      <c r="E600" s="73">
        <v>9.508892152063958E-2</v>
      </c>
      <c r="F600" s="66">
        <v>8.8358622940120743E-2</v>
      </c>
      <c r="G600" s="45">
        <v>9.7348670256159245E-2</v>
      </c>
      <c r="H600" s="68">
        <v>7926</v>
      </c>
      <c r="I600" s="68">
        <v>8160</v>
      </c>
      <c r="J600" s="68">
        <v>6335</v>
      </c>
      <c r="K600" s="68">
        <v>8689</v>
      </c>
      <c r="L600" s="66">
        <v>9.1360744003915806E-2</v>
      </c>
      <c r="M600" s="66">
        <v>9.6337085984663076E-2</v>
      </c>
      <c r="N600" s="66">
        <v>0.13340675477239353</v>
      </c>
      <c r="O600" s="46">
        <v>1</v>
      </c>
    </row>
    <row r="601" spans="1:15" ht="30" customHeight="1" x14ac:dyDescent="0.25">
      <c r="A601" s="290"/>
      <c r="B601" s="293"/>
      <c r="C601" s="293"/>
      <c r="D601" s="4" t="s">
        <v>121</v>
      </c>
      <c r="E601" s="73">
        <v>0.13072980338937429</v>
      </c>
      <c r="F601" s="66">
        <v>0.15437571265678449</v>
      </c>
      <c r="G601" s="45">
        <v>0.13174862543334731</v>
      </c>
      <c r="H601" s="17">
        <v>8460.8650449052966</v>
      </c>
      <c r="I601" s="17">
        <v>8710.3529022328221</v>
      </c>
      <c r="J601" s="17">
        <v>8445.0479787180066</v>
      </c>
      <c r="K601" s="17">
        <v>9322.5788107888693</v>
      </c>
      <c r="L601" s="66">
        <v>0.1418079596824231</v>
      </c>
      <c r="M601" s="66">
        <v>0.13830945995010599</v>
      </c>
      <c r="N601" s="66">
        <v>0.19905542098280038</v>
      </c>
      <c r="O601" s="46">
        <v>0.14808962212863427</v>
      </c>
    </row>
    <row r="602" spans="1:15" ht="16.899999999999999" customHeight="1" x14ac:dyDescent="0.25">
      <c r="A602" s="290"/>
      <c r="B602" s="293"/>
      <c r="C602" s="294"/>
      <c r="D602" s="39" t="s">
        <v>79</v>
      </c>
      <c r="E602" s="74">
        <v>1.4081682456610876E-2</v>
      </c>
      <c r="F602" s="67">
        <v>1.3084995083008956E-2</v>
      </c>
      <c r="G602" s="48">
        <v>1.4416327792959642E-2</v>
      </c>
      <c r="H602" s="66">
        <v>9.0808061134470625E-2</v>
      </c>
      <c r="I602" s="66">
        <v>9.3488995566146899E-2</v>
      </c>
      <c r="J602" s="66">
        <v>7.2579998396022138E-2</v>
      </c>
      <c r="K602" s="66">
        <v>9.9549740499295394E-2</v>
      </c>
      <c r="L602" s="67">
        <v>1.3529578056930785E-2</v>
      </c>
      <c r="M602" s="67">
        <v>1.4266522660442505E-2</v>
      </c>
      <c r="N602" s="67">
        <v>1.9756155903651137E-2</v>
      </c>
      <c r="O602" s="49">
        <v>0.14808962212863427</v>
      </c>
    </row>
    <row r="603" spans="1:15" ht="16.899999999999999" customHeight="1" x14ac:dyDescent="0.25">
      <c r="A603" s="290"/>
      <c r="B603" s="293"/>
      <c r="C603" s="294" t="s">
        <v>94</v>
      </c>
      <c r="D603" s="4" t="s">
        <v>75</v>
      </c>
      <c r="E603" s="75">
        <v>10924</v>
      </c>
      <c r="F603" s="68">
        <v>7586</v>
      </c>
      <c r="G603" s="50">
        <v>9986</v>
      </c>
      <c r="H603" s="66">
        <v>9.8781126149704634E-2</v>
      </c>
      <c r="I603" s="66">
        <v>9.8784562490920533E-2</v>
      </c>
      <c r="J603" s="66">
        <v>7.9100489461592247E-2</v>
      </c>
      <c r="K603" s="66">
        <v>9.8280737473136523E-2</v>
      </c>
      <c r="L603" s="68">
        <v>8178</v>
      </c>
      <c r="M603" s="68">
        <v>8484</v>
      </c>
      <c r="N603" s="68">
        <v>11015</v>
      </c>
      <c r="O603" s="51">
        <v>87283</v>
      </c>
    </row>
    <row r="604" spans="1:15" ht="16.899999999999999" customHeight="1" x14ac:dyDescent="0.25">
      <c r="A604" s="290"/>
      <c r="B604" s="293"/>
      <c r="C604" s="293"/>
      <c r="D604" s="4" t="s">
        <v>76</v>
      </c>
      <c r="E604" s="72">
        <v>9401.7695888332364</v>
      </c>
      <c r="F604" s="17">
        <v>7398.1690913352231</v>
      </c>
      <c r="G604" s="43">
        <v>9550.7663523175106</v>
      </c>
      <c r="H604" s="67">
        <v>9.5754474220228047E-3</v>
      </c>
      <c r="I604" s="67">
        <v>9.8581442043535299E-3</v>
      </c>
      <c r="J604" s="67">
        <v>7.653350923355345E-3</v>
      </c>
      <c r="K604" s="67">
        <v>1.0497232229366155E-2</v>
      </c>
      <c r="L604" s="17">
        <v>8327.4744533924822</v>
      </c>
      <c r="M604" s="17">
        <v>9003.1795209135216</v>
      </c>
      <c r="N604" s="17">
        <v>8662.7962565630351</v>
      </c>
      <c r="O604" s="18">
        <v>87283</v>
      </c>
    </row>
    <row r="605" spans="1:15" ht="16.899999999999999" customHeight="1" x14ac:dyDescent="0.25">
      <c r="A605" s="290"/>
      <c r="B605" s="293"/>
      <c r="C605" s="293"/>
      <c r="D605" s="4" t="s">
        <v>100</v>
      </c>
      <c r="E605" s="73">
        <v>0.12515610141722902</v>
      </c>
      <c r="F605" s="66">
        <v>8.6912686319214505E-2</v>
      </c>
      <c r="G605" s="45">
        <v>0.11440944972102242</v>
      </c>
      <c r="H605" s="68">
        <v>11978</v>
      </c>
      <c r="I605" s="68">
        <v>12292</v>
      </c>
      <c r="J605" s="68">
        <v>9569</v>
      </c>
      <c r="K605" s="68">
        <v>13608</v>
      </c>
      <c r="L605" s="66">
        <v>9.3695221291660455E-2</v>
      </c>
      <c r="M605" s="66">
        <v>9.7201058625390968E-2</v>
      </c>
      <c r="N605" s="66">
        <v>0.12619868702954756</v>
      </c>
      <c r="O605" s="46">
        <v>1</v>
      </c>
    </row>
    <row r="606" spans="1:15" ht="30" customHeight="1" x14ac:dyDescent="0.25">
      <c r="A606" s="290"/>
      <c r="B606" s="293"/>
      <c r="C606" s="293"/>
      <c r="D606" s="4" t="s">
        <v>121</v>
      </c>
      <c r="E606" s="73">
        <v>0.12251993584639025</v>
      </c>
      <c r="F606" s="66">
        <v>0.10812428734321551</v>
      </c>
      <c r="G606" s="45">
        <v>0.11025239031068519</v>
      </c>
      <c r="H606" s="17">
        <v>14062.40884478497</v>
      </c>
      <c r="I606" s="17">
        <v>14477.070966557212</v>
      </c>
      <c r="J606" s="17">
        <v>14036.120037402959</v>
      </c>
      <c r="K606" s="17">
        <v>15494.623070956894</v>
      </c>
      <c r="L606" s="66">
        <v>0.10355437934483938</v>
      </c>
      <c r="M606" s="66">
        <v>9.9366369566999679E-2</v>
      </c>
      <c r="N606" s="66">
        <v>0.13407909632028045</v>
      </c>
      <c r="O606" s="46">
        <v>0.10544710791526829</v>
      </c>
    </row>
    <row r="607" spans="1:15" ht="16.899999999999999" customHeight="1" x14ac:dyDescent="0.25">
      <c r="A607" s="290"/>
      <c r="B607" s="293"/>
      <c r="C607" s="294"/>
      <c r="D607" s="39" t="s">
        <v>79</v>
      </c>
      <c r="E607" s="74">
        <v>1.319734893239681E-2</v>
      </c>
      <c r="F607" s="67">
        <v>9.1646914135080741E-3</v>
      </c>
      <c r="G607" s="48">
        <v>1.2064145591259113E-2</v>
      </c>
      <c r="H607" s="66">
        <v>8.2567605760017648E-2</v>
      </c>
      <c r="I607" s="66">
        <v>8.473209300401878E-2</v>
      </c>
      <c r="J607" s="66">
        <v>6.5961714770212801E-2</v>
      </c>
      <c r="K607" s="66">
        <v>9.3803638268685929E-2</v>
      </c>
      <c r="L607" s="67">
        <v>9.8798901106866635E-3</v>
      </c>
      <c r="M607" s="67">
        <v>1.024957051834992E-2</v>
      </c>
      <c r="N607" s="67">
        <v>1.330728656996987E-2</v>
      </c>
      <c r="O607" s="49">
        <v>0.10544710791526829</v>
      </c>
    </row>
    <row r="608" spans="1:15" ht="16.899999999999999" customHeight="1" x14ac:dyDescent="0.25">
      <c r="A608" s="290"/>
      <c r="B608" s="293"/>
      <c r="C608" s="294" t="s">
        <v>95</v>
      </c>
      <c r="D608" s="4" t="s">
        <v>75</v>
      </c>
      <c r="E608" s="75">
        <v>21456</v>
      </c>
      <c r="F608" s="68">
        <v>14007</v>
      </c>
      <c r="G608" s="50">
        <v>17279</v>
      </c>
      <c r="H608" s="66">
        <v>0.14928088935417133</v>
      </c>
      <c r="I608" s="66">
        <v>0.14880635320323471</v>
      </c>
      <c r="J608" s="66">
        <v>0.11948107082209569</v>
      </c>
      <c r="K608" s="66">
        <v>0.15391923990498813</v>
      </c>
      <c r="L608" s="68">
        <v>14219</v>
      </c>
      <c r="M608" s="68">
        <v>14515</v>
      </c>
      <c r="N608" s="68">
        <v>16146</v>
      </c>
      <c r="O608" s="51">
        <v>145069</v>
      </c>
    </row>
    <row r="609" spans="1:15" ht="16.899999999999999" customHeight="1" x14ac:dyDescent="0.25">
      <c r="A609" s="290"/>
      <c r="B609" s="293"/>
      <c r="C609" s="293"/>
      <c r="D609" s="4" t="s">
        <v>76</v>
      </c>
      <c r="E609" s="72">
        <v>15626.242366582825</v>
      </c>
      <c r="F609" s="17">
        <v>12296.151506145636</v>
      </c>
      <c r="G609" s="43">
        <v>15873.882932121362</v>
      </c>
      <c r="H609" s="67">
        <v>1.4470692558792474E-2</v>
      </c>
      <c r="I609" s="67">
        <v>1.4850037813714901E-2</v>
      </c>
      <c r="J609" s="67">
        <v>1.1560365427874869E-2</v>
      </c>
      <c r="K609" s="67">
        <v>1.6439905187848387E-2</v>
      </c>
      <c r="L609" s="17">
        <v>13840.706569196682</v>
      </c>
      <c r="M609" s="17">
        <v>14963.764420556165</v>
      </c>
      <c r="N609" s="17">
        <v>14398.029285695302</v>
      </c>
      <c r="O609" s="18">
        <v>145069</v>
      </c>
    </row>
    <row r="610" spans="1:15" ht="16.899999999999999" customHeight="1" x14ac:dyDescent="0.25">
      <c r="A610" s="290"/>
      <c r="B610" s="293"/>
      <c r="C610" s="293"/>
      <c r="D610" s="4" t="s">
        <v>100</v>
      </c>
      <c r="E610" s="73">
        <v>0.14790203282575878</v>
      </c>
      <c r="F610" s="66">
        <v>9.6554053588292471E-2</v>
      </c>
      <c r="G610" s="45">
        <v>0.11910883786336157</v>
      </c>
      <c r="H610" s="68">
        <v>9327</v>
      </c>
      <c r="I610" s="68">
        <v>9452</v>
      </c>
      <c r="J610" s="68">
        <v>7180</v>
      </c>
      <c r="K610" s="68">
        <v>9646</v>
      </c>
      <c r="L610" s="66">
        <v>9.8015427141567121E-2</v>
      </c>
      <c r="M610" s="66">
        <v>0.10005583549896946</v>
      </c>
      <c r="N610" s="66">
        <v>0.11129876127911546</v>
      </c>
      <c r="O610" s="46">
        <v>1</v>
      </c>
    </row>
    <row r="611" spans="1:15" ht="30" customHeight="1" x14ac:dyDescent="0.25">
      <c r="A611" s="290"/>
      <c r="B611" s="293"/>
      <c r="C611" s="293"/>
      <c r="D611" s="4" t="s">
        <v>121</v>
      </c>
      <c r="E611" s="73">
        <v>0.24064333060418794</v>
      </c>
      <c r="F611" s="66">
        <v>0.1996436716077537</v>
      </c>
      <c r="G611" s="45">
        <v>0.19077218627862302</v>
      </c>
      <c r="H611" s="17">
        <v>10058.37035453076</v>
      </c>
      <c r="I611" s="17">
        <v>10354.964290805588</v>
      </c>
      <c r="J611" s="17">
        <v>10039.566850540385</v>
      </c>
      <c r="K611" s="17">
        <v>11082.785251926325</v>
      </c>
      <c r="L611" s="66">
        <v>0.18004887746444986</v>
      </c>
      <c r="M611" s="66">
        <v>0.17000269380775582</v>
      </c>
      <c r="N611" s="66">
        <v>0.19653573210960038</v>
      </c>
      <c r="O611" s="46">
        <v>0.17525871588006894</v>
      </c>
    </row>
    <row r="612" spans="1:15" ht="16.899999999999999" customHeight="1" x14ac:dyDescent="0.25">
      <c r="A612" s="290"/>
      <c r="B612" s="293"/>
      <c r="C612" s="294"/>
      <c r="D612" s="39" t="s">
        <v>79</v>
      </c>
      <c r="E612" s="74">
        <v>2.5921120349094284E-2</v>
      </c>
      <c r="F612" s="67">
        <v>1.6921939444899496E-2</v>
      </c>
      <c r="G612" s="48">
        <v>2.087486197390008E-2</v>
      </c>
      <c r="H612" s="66">
        <v>8.9887532164644443E-2</v>
      </c>
      <c r="I612" s="66">
        <v>9.1092200495359613E-2</v>
      </c>
      <c r="J612" s="66">
        <v>6.919614891628037E-2</v>
      </c>
      <c r="K612" s="66">
        <v>9.2961845744629595E-2</v>
      </c>
      <c r="L612" s="67">
        <v>1.7178057897267507E-2</v>
      </c>
      <c r="M612" s="67">
        <v>1.75356572458568E-2</v>
      </c>
      <c r="N612" s="67">
        <v>1.9506077980820109E-2</v>
      </c>
      <c r="O612" s="49">
        <v>0.17525871588006894</v>
      </c>
    </row>
    <row r="613" spans="1:15" ht="16.899999999999999" customHeight="1" x14ac:dyDescent="0.25">
      <c r="A613" s="290"/>
      <c r="B613" s="293"/>
      <c r="C613" s="294" t="s">
        <v>96</v>
      </c>
      <c r="D613" s="4" t="s">
        <v>75</v>
      </c>
      <c r="E613" s="75">
        <v>16824</v>
      </c>
      <c r="F613" s="68">
        <v>9803</v>
      </c>
      <c r="G613" s="50">
        <v>13139</v>
      </c>
      <c r="H613" s="66">
        <v>0.11624168099902789</v>
      </c>
      <c r="I613" s="66">
        <v>0.11442545155198296</v>
      </c>
      <c r="J613" s="66">
        <v>8.9651383478174015E-2</v>
      </c>
      <c r="K613" s="66">
        <v>0.10910530482977039</v>
      </c>
      <c r="L613" s="68">
        <v>9700</v>
      </c>
      <c r="M613" s="68">
        <v>9411</v>
      </c>
      <c r="N613" s="68">
        <v>9281</v>
      </c>
      <c r="O613" s="51">
        <v>103763</v>
      </c>
    </row>
    <row r="614" spans="1:15" ht="16.899999999999999" customHeight="1" x14ac:dyDescent="0.25">
      <c r="A614" s="290"/>
      <c r="B614" s="293"/>
      <c r="C614" s="293"/>
      <c r="D614" s="4" t="s">
        <v>76</v>
      </c>
      <c r="E614" s="72">
        <v>11176.928128571462</v>
      </c>
      <c r="F614" s="17">
        <v>8795.025599764178</v>
      </c>
      <c r="G614" s="43">
        <v>11354.057136160784</v>
      </c>
      <c r="H614" s="67">
        <v>1.1268003798284973E-2</v>
      </c>
      <c r="I614" s="67">
        <v>1.1419017036709505E-2</v>
      </c>
      <c r="J614" s="67">
        <v>8.6742004151051898E-3</v>
      </c>
      <c r="K614" s="67">
        <v>1.1653389582744382E-2</v>
      </c>
      <c r="L614" s="17">
        <v>9899.7941375452738</v>
      </c>
      <c r="M614" s="17">
        <v>10703.079828014043</v>
      </c>
      <c r="N614" s="17">
        <v>10298.428422141198</v>
      </c>
      <c r="O614" s="18">
        <v>103763</v>
      </c>
    </row>
    <row r="615" spans="1:15" ht="16.899999999999999" customHeight="1" x14ac:dyDescent="0.25">
      <c r="A615" s="290"/>
      <c r="B615" s="293"/>
      <c r="C615" s="293"/>
      <c r="D615" s="4" t="s">
        <v>100</v>
      </c>
      <c r="E615" s="73">
        <v>0.16213871996761853</v>
      </c>
      <c r="F615" s="66">
        <v>9.4474909168007867E-2</v>
      </c>
      <c r="G615" s="45">
        <v>0.12662509757813478</v>
      </c>
      <c r="H615" s="68">
        <v>7687</v>
      </c>
      <c r="I615" s="68">
        <v>7339</v>
      </c>
      <c r="J615" s="68">
        <v>5382</v>
      </c>
      <c r="K615" s="68">
        <v>7008</v>
      </c>
      <c r="L615" s="66">
        <v>9.3482262463498569E-2</v>
      </c>
      <c r="M615" s="66">
        <v>9.069706928288504E-2</v>
      </c>
      <c r="N615" s="66">
        <v>8.9444214218941234E-2</v>
      </c>
      <c r="O615" s="46">
        <v>1</v>
      </c>
    </row>
    <row r="616" spans="1:15" ht="30" customHeight="1" x14ac:dyDescent="0.25">
      <c r="A616" s="290"/>
      <c r="B616" s="293"/>
      <c r="C616" s="293"/>
      <c r="D616" s="4" t="s">
        <v>121</v>
      </c>
      <c r="E616" s="73">
        <v>0.18869236549612498</v>
      </c>
      <c r="F616" s="66">
        <v>0.13972348916761687</v>
      </c>
      <c r="G616" s="45">
        <v>0.1450637048159516</v>
      </c>
      <c r="H616" s="17">
        <v>7131.6785882557606</v>
      </c>
      <c r="I616" s="17">
        <v>7341.9723585368392</v>
      </c>
      <c r="J616" s="17">
        <v>7118.3463542988038</v>
      </c>
      <c r="K616" s="17">
        <v>7858.018694230811</v>
      </c>
      <c r="L616" s="66">
        <v>0.12282678890253632</v>
      </c>
      <c r="M616" s="66">
        <v>0.11022358604373338</v>
      </c>
      <c r="N616" s="66">
        <v>0.11297213735347461</v>
      </c>
      <c r="O616" s="46">
        <v>0.12535669326915874</v>
      </c>
    </row>
    <row r="617" spans="1:15" ht="16.899999999999999" customHeight="1" x14ac:dyDescent="0.25">
      <c r="A617" s="290"/>
      <c r="B617" s="293"/>
      <c r="C617" s="294"/>
      <c r="D617" s="39" t="s">
        <v>79</v>
      </c>
      <c r="E617" s="74">
        <v>2.0325173786034777E-2</v>
      </c>
      <c r="F617" s="67">
        <v>1.1843062210205596E-2</v>
      </c>
      <c r="G617" s="48">
        <v>1.587330351727954E-2</v>
      </c>
      <c r="H617" s="66">
        <v>0.10448410379089587</v>
      </c>
      <c r="I617" s="66">
        <v>9.9753979149393115E-2</v>
      </c>
      <c r="J617" s="66">
        <v>7.3153824197034159E-2</v>
      </c>
      <c r="K617" s="66">
        <v>9.5254923815090181E-2</v>
      </c>
      <c r="L617" s="67">
        <v>1.171862730174378E-2</v>
      </c>
      <c r="M617" s="67">
        <v>1.1369484694506261E-2</v>
      </c>
      <c r="N617" s="67">
        <v>1.1212430926544746E-2</v>
      </c>
      <c r="O617" s="49">
        <v>0.12535669326915874</v>
      </c>
    </row>
    <row r="618" spans="1:15" ht="16.899999999999999" customHeight="1" x14ac:dyDescent="0.25">
      <c r="A618" s="290"/>
      <c r="B618" s="293"/>
      <c r="C618" s="294" t="s">
        <v>97</v>
      </c>
      <c r="D618" s="4" t="s">
        <v>75</v>
      </c>
      <c r="E618" s="75">
        <v>11754</v>
      </c>
      <c r="F618" s="68">
        <v>6251</v>
      </c>
      <c r="G618" s="50">
        <v>10214</v>
      </c>
      <c r="H618" s="66">
        <v>9.5802487599391806E-2</v>
      </c>
      <c r="I618" s="66">
        <v>8.8845576485400229E-2</v>
      </c>
      <c r="J618" s="66">
        <v>6.7201078813305365E-2</v>
      </c>
      <c r="K618" s="66">
        <v>7.9267051238547673E-2</v>
      </c>
      <c r="L618" s="68">
        <v>6286</v>
      </c>
      <c r="M618" s="68">
        <v>5982</v>
      </c>
      <c r="N618" s="68">
        <v>5668</v>
      </c>
      <c r="O618" s="51">
        <v>73571</v>
      </c>
    </row>
    <row r="619" spans="1:15" ht="16.899999999999999" customHeight="1" x14ac:dyDescent="0.25">
      <c r="A619" s="290"/>
      <c r="B619" s="293"/>
      <c r="C619" s="293"/>
      <c r="D619" s="4" t="s">
        <v>76</v>
      </c>
      <c r="E619" s="72">
        <v>7924.7687455753121</v>
      </c>
      <c r="F619" s="17">
        <v>6235.9302294676363</v>
      </c>
      <c r="G619" s="43">
        <v>8050.3583894498533</v>
      </c>
      <c r="H619" s="67">
        <v>9.286710110155097E-3</v>
      </c>
      <c r="I619" s="67">
        <v>8.8662892543811961E-3</v>
      </c>
      <c r="J619" s="67">
        <v>6.5020259936067037E-3</v>
      </c>
      <c r="K619" s="67">
        <v>8.4664061990330323E-3</v>
      </c>
      <c r="L619" s="17">
        <v>7019.2434152187516</v>
      </c>
      <c r="M619" s="17">
        <v>7588.7964498599804</v>
      </c>
      <c r="N619" s="17">
        <v>7301.8867751062535</v>
      </c>
      <c r="O619" s="18">
        <v>73571</v>
      </c>
    </row>
    <row r="620" spans="1:15" ht="16.899999999999999" customHeight="1" x14ac:dyDescent="0.25">
      <c r="A620" s="290"/>
      <c r="B620" s="293"/>
      <c r="C620" s="293"/>
      <c r="D620" s="4" t="s">
        <v>100</v>
      </c>
      <c r="E620" s="73">
        <v>0.1597640374604124</v>
      </c>
      <c r="F620" s="66">
        <v>8.4965543488602843E-2</v>
      </c>
      <c r="G620" s="45">
        <v>0.13883187669054384</v>
      </c>
      <c r="H620" s="68">
        <v>5389</v>
      </c>
      <c r="I620" s="68">
        <v>4965</v>
      </c>
      <c r="J620" s="68">
        <v>3345</v>
      </c>
      <c r="K620" s="68">
        <v>3922</v>
      </c>
      <c r="L620" s="66">
        <v>8.5441274415190768E-2</v>
      </c>
      <c r="M620" s="66">
        <v>8.1309211509969975E-2</v>
      </c>
      <c r="N620" s="66">
        <v>7.704122548286689E-2</v>
      </c>
      <c r="O620" s="46">
        <v>1</v>
      </c>
    </row>
    <row r="621" spans="1:15" ht="30" customHeight="1" x14ac:dyDescent="0.25">
      <c r="A621" s="290"/>
      <c r="B621" s="293"/>
      <c r="C621" s="293"/>
      <c r="D621" s="4" t="s">
        <v>121</v>
      </c>
      <c r="E621" s="73">
        <v>0.13182893866152243</v>
      </c>
      <c r="F621" s="66">
        <v>8.9096351197263404E-2</v>
      </c>
      <c r="G621" s="45">
        <v>0.11276966899993375</v>
      </c>
      <c r="H621" s="17">
        <v>4062.2970273346045</v>
      </c>
      <c r="I621" s="17">
        <v>4182.0830983567348</v>
      </c>
      <c r="J621" s="17">
        <v>4054.7028131954162</v>
      </c>
      <c r="K621" s="17">
        <v>4476.0298136375832</v>
      </c>
      <c r="L621" s="66">
        <v>7.9596824231066315E-2</v>
      </c>
      <c r="M621" s="66">
        <v>7.0062426066689304E-2</v>
      </c>
      <c r="N621" s="66">
        <v>6.8993219967621394E-2</v>
      </c>
      <c r="O621" s="46">
        <v>8.8881559713050701E-2</v>
      </c>
    </row>
    <row r="622" spans="1:15" ht="16.899999999999999" customHeight="1" x14ac:dyDescent="0.25">
      <c r="A622" s="290"/>
      <c r="B622" s="293"/>
      <c r="C622" s="294"/>
      <c r="D622" s="39" t="s">
        <v>79</v>
      </c>
      <c r="E622" s="74">
        <v>1.4200076835535711E-2</v>
      </c>
      <c r="F622" s="67">
        <v>7.5518700271340585E-3</v>
      </c>
      <c r="G622" s="48">
        <v>1.2339593738145461E-2</v>
      </c>
      <c r="H622" s="66">
        <v>0.12859426826067244</v>
      </c>
      <c r="I622" s="66">
        <v>0.1184766268165223</v>
      </c>
      <c r="J622" s="66">
        <v>7.9819600544061856E-2</v>
      </c>
      <c r="K622" s="66">
        <v>9.358818335838881E-2</v>
      </c>
      <c r="L622" s="67">
        <v>7.5941537338929284E-3</v>
      </c>
      <c r="M622" s="67">
        <v>7.2268895380444634E-3</v>
      </c>
      <c r="N622" s="67">
        <v>6.8475442831220359E-3</v>
      </c>
      <c r="O622" s="49">
        <v>8.8881559713050701E-2</v>
      </c>
    </row>
    <row r="623" spans="1:15" ht="16.899999999999999" customHeight="1" x14ac:dyDescent="0.25">
      <c r="A623" s="290"/>
      <c r="B623" s="293"/>
      <c r="C623" s="294" t="s">
        <v>98</v>
      </c>
      <c r="D623" s="4" t="s">
        <v>75</v>
      </c>
      <c r="E623" s="75">
        <v>5789</v>
      </c>
      <c r="F623" s="68">
        <v>2999</v>
      </c>
      <c r="G623" s="50">
        <v>7329</v>
      </c>
      <c r="H623" s="66">
        <v>6.7162690994291979E-2</v>
      </c>
      <c r="I623" s="66">
        <v>6.0106048133262313E-2</v>
      </c>
      <c r="J623" s="66">
        <v>4.1766556787533722E-2</v>
      </c>
      <c r="K623" s="66">
        <v>4.4361497568148396E-2</v>
      </c>
      <c r="L623" s="68">
        <v>2833</v>
      </c>
      <c r="M623" s="68">
        <v>2670</v>
      </c>
      <c r="N623" s="68">
        <v>2666</v>
      </c>
      <c r="O623" s="51">
        <v>41907</v>
      </c>
    </row>
    <row r="624" spans="1:15" ht="16.899999999999999" customHeight="1" x14ac:dyDescent="0.25">
      <c r="A624" s="290"/>
      <c r="B624" s="293"/>
      <c r="C624" s="293"/>
      <c r="D624" s="4" t="s">
        <v>76</v>
      </c>
      <c r="E624" s="72">
        <v>4514.0515124277854</v>
      </c>
      <c r="F624" s="17">
        <v>3552.0670933696733</v>
      </c>
      <c r="G624" s="43">
        <v>4585.5890096189396</v>
      </c>
      <c r="H624" s="67">
        <v>6.5104827349584775E-3</v>
      </c>
      <c r="I624" s="67">
        <v>5.9982458302224604E-3</v>
      </c>
      <c r="J624" s="67">
        <v>4.0411142602405099E-3</v>
      </c>
      <c r="K624" s="67">
        <v>4.7381913688081551E-3</v>
      </c>
      <c r="L624" s="17">
        <v>3998.2524880941164</v>
      </c>
      <c r="M624" s="17">
        <v>4322.6773161202409</v>
      </c>
      <c r="N624" s="17">
        <v>4159.2498278449084</v>
      </c>
      <c r="O624" s="18">
        <v>41907</v>
      </c>
    </row>
    <row r="625" spans="1:15" ht="16.899999999999999" customHeight="1" x14ac:dyDescent="0.25">
      <c r="A625" s="290"/>
      <c r="B625" s="293"/>
      <c r="C625" s="293"/>
      <c r="D625" s="4" t="s">
        <v>100</v>
      </c>
      <c r="E625" s="73">
        <v>0.13813921301930465</v>
      </c>
      <c r="F625" s="66">
        <v>7.1563223327844996E-2</v>
      </c>
      <c r="G625" s="45">
        <v>0.17488725034003866</v>
      </c>
      <c r="H625" s="68">
        <v>2752</v>
      </c>
      <c r="I625" s="68">
        <v>2425</v>
      </c>
      <c r="J625" s="68">
        <v>1427</v>
      </c>
      <c r="K625" s="68">
        <v>992</v>
      </c>
      <c r="L625" s="66">
        <v>6.7602071253012624E-2</v>
      </c>
      <c r="M625" s="66">
        <v>6.3712506263869997E-2</v>
      </c>
      <c r="N625" s="66">
        <v>6.3617056816283671E-2</v>
      </c>
      <c r="O625" s="46">
        <v>1</v>
      </c>
    </row>
    <row r="626" spans="1:15" ht="30" customHeight="1" x14ac:dyDescent="0.25">
      <c r="A626" s="290"/>
      <c r="B626" s="293"/>
      <c r="C626" s="293"/>
      <c r="D626" s="4" t="s">
        <v>121</v>
      </c>
      <c r="E626" s="73">
        <v>6.4927490719036349E-2</v>
      </c>
      <c r="F626" s="66">
        <v>4.2745153933865444E-2</v>
      </c>
      <c r="G626" s="45">
        <v>8.0917261024134962E-2</v>
      </c>
      <c r="H626" s="17">
        <v>1518.0177881513805</v>
      </c>
      <c r="I626" s="17">
        <v>1562.7799966656278</v>
      </c>
      <c r="J626" s="17">
        <v>1515.1799473749068</v>
      </c>
      <c r="K626" s="17">
        <v>1672.6233536536747</v>
      </c>
      <c r="L626" s="66">
        <v>3.587301989287478E-2</v>
      </c>
      <c r="M626" s="66">
        <v>3.1271594382825216E-2</v>
      </c>
      <c r="N626" s="66">
        <v>3.2451645101213587E-2</v>
      </c>
      <c r="O626" s="46">
        <v>5.0628094261255321E-2</v>
      </c>
    </row>
    <row r="627" spans="1:15" ht="16.899999999999999" customHeight="1" x14ac:dyDescent="0.25">
      <c r="A627" s="290"/>
      <c r="B627" s="293"/>
      <c r="C627" s="294"/>
      <c r="D627" s="39" t="s">
        <v>79</v>
      </c>
      <c r="E627" s="74">
        <v>6.9937250979169837E-3</v>
      </c>
      <c r="F627" s="67">
        <v>3.6231096162814016E-3</v>
      </c>
      <c r="G627" s="48">
        <v>8.8542081953072328E-3</v>
      </c>
      <c r="H627" s="66">
        <v>0.17573435504469986</v>
      </c>
      <c r="I627" s="66">
        <v>0.15485312899106002</v>
      </c>
      <c r="J627" s="66">
        <v>9.1123882503192852E-2</v>
      </c>
      <c r="K627" s="66">
        <v>6.3346104725415076E-2</v>
      </c>
      <c r="L627" s="67">
        <v>3.4225640356536214E-3</v>
      </c>
      <c r="M627" s="67">
        <v>3.2256427727480304E-3</v>
      </c>
      <c r="N627" s="67">
        <v>3.2208103491184453E-3</v>
      </c>
      <c r="O627" s="49">
        <v>5.0628094261255321E-2</v>
      </c>
    </row>
    <row r="628" spans="1:15" ht="16.899999999999999" customHeight="1" x14ac:dyDescent="0.25">
      <c r="A628" s="290"/>
      <c r="B628" s="293"/>
      <c r="C628" s="294" t="s">
        <v>99</v>
      </c>
      <c r="D628" s="4" t="s">
        <v>75</v>
      </c>
      <c r="E628" s="75">
        <v>771</v>
      </c>
      <c r="F628" s="68">
        <v>887</v>
      </c>
      <c r="G628" s="50">
        <v>4435</v>
      </c>
      <c r="H628" s="66">
        <v>3.4297963558413719E-2</v>
      </c>
      <c r="I628" s="66">
        <v>2.9356931867706163E-2</v>
      </c>
      <c r="J628" s="66">
        <v>1.7817900309659376E-2</v>
      </c>
      <c r="K628" s="66">
        <v>1.1220450175319535E-2</v>
      </c>
      <c r="L628" s="68">
        <v>595</v>
      </c>
      <c r="M628" s="68">
        <v>661</v>
      </c>
      <c r="N628" s="68">
        <v>715</v>
      </c>
      <c r="O628" s="51">
        <v>15660</v>
      </c>
    </row>
    <row r="629" spans="1:15" ht="16.899999999999999" customHeight="1" x14ac:dyDescent="0.25">
      <c r="A629" s="290"/>
      <c r="B629" s="293"/>
      <c r="C629" s="293"/>
      <c r="D629" s="4" t="s">
        <v>76</v>
      </c>
      <c r="E629" s="72">
        <v>1686.8314764745537</v>
      </c>
      <c r="F629" s="17">
        <v>1327.3527258493589</v>
      </c>
      <c r="G629" s="43">
        <v>1713.5639365889372</v>
      </c>
      <c r="H629" s="67">
        <v>3.324707457154524E-3</v>
      </c>
      <c r="I629" s="67">
        <v>2.929656825435945E-3</v>
      </c>
      <c r="J629" s="67">
        <v>1.7239671298544717E-3</v>
      </c>
      <c r="K629" s="67">
        <v>1.1984410601370958E-3</v>
      </c>
      <c r="L629" s="17">
        <v>1494.0853309364511</v>
      </c>
      <c r="M629" s="17">
        <v>1615.3178889074131</v>
      </c>
      <c r="N629" s="17">
        <v>1554.2475553976965</v>
      </c>
      <c r="O629" s="18">
        <v>15660</v>
      </c>
    </row>
    <row r="630" spans="1:15" ht="16.899999999999999" customHeight="1" x14ac:dyDescent="0.25">
      <c r="A630" s="290"/>
      <c r="B630" s="293"/>
      <c r="C630" s="293"/>
      <c r="D630" s="4" t="s">
        <v>100</v>
      </c>
      <c r="E630" s="73">
        <v>4.9233716475095786E-2</v>
      </c>
      <c r="F630" s="66">
        <v>5.664112388250319E-2</v>
      </c>
      <c r="G630" s="45">
        <v>0.28320561941251599</v>
      </c>
      <c r="H630" s="68">
        <v>80238</v>
      </c>
      <c r="I630" s="68">
        <v>82604</v>
      </c>
      <c r="J630" s="68">
        <v>80088</v>
      </c>
      <c r="K630" s="68">
        <v>88410</v>
      </c>
      <c r="L630" s="66">
        <v>3.7994891443167304E-2</v>
      </c>
      <c r="M630" s="66">
        <v>4.2209450830140487E-2</v>
      </c>
      <c r="N630" s="66">
        <v>4.5657726692209452E-2</v>
      </c>
      <c r="O630" s="46">
        <v>1</v>
      </c>
    </row>
    <row r="631" spans="1:15" ht="30" customHeight="1" x14ac:dyDescent="0.25">
      <c r="A631" s="290"/>
      <c r="B631" s="293"/>
      <c r="C631" s="293"/>
      <c r="D631" s="4" t="s">
        <v>121</v>
      </c>
      <c r="E631" s="73">
        <v>8.6472785186348291E-3</v>
      </c>
      <c r="F631" s="66">
        <v>1.2642531356898518E-2</v>
      </c>
      <c r="G631" s="45">
        <v>4.8965486784286888E-2</v>
      </c>
      <c r="H631" s="17">
        <v>80238</v>
      </c>
      <c r="I631" s="17">
        <v>82604</v>
      </c>
      <c r="J631" s="17">
        <v>80088</v>
      </c>
      <c r="K631" s="17">
        <v>88410</v>
      </c>
      <c r="L631" s="66">
        <v>7.5342205563926909E-3</v>
      </c>
      <c r="M631" s="66">
        <v>7.7417692460851947E-3</v>
      </c>
      <c r="N631" s="66">
        <v>8.7032731610531561E-3</v>
      </c>
      <c r="O631" s="46">
        <v>1.8918938509825525E-2</v>
      </c>
    </row>
    <row r="632" spans="1:15" ht="16.899999999999999" customHeight="1" x14ac:dyDescent="0.25">
      <c r="A632" s="290"/>
      <c r="B632" s="294"/>
      <c r="C632" s="294"/>
      <c r="D632" s="39" t="s">
        <v>79</v>
      </c>
      <c r="E632" s="74">
        <v>9.3144965460252105E-4</v>
      </c>
      <c r="F632" s="67">
        <v>1.071589939860488E-3</v>
      </c>
      <c r="G632" s="48">
        <v>5.3579496993024396E-3</v>
      </c>
      <c r="H632" s="66">
        <v>9.693600179766157E-2</v>
      </c>
      <c r="I632" s="66">
        <v>9.9794380374561162E-2</v>
      </c>
      <c r="J632" s="66">
        <v>9.6754785911552149E-2</v>
      </c>
      <c r="K632" s="66">
        <v>0.10680864327290389</v>
      </c>
      <c r="L632" s="67">
        <v>7.1882301490077826E-4</v>
      </c>
      <c r="M632" s="67">
        <v>7.9855800478893183E-4</v>
      </c>
      <c r="N632" s="67">
        <v>8.6379572378833004E-4</v>
      </c>
      <c r="O632" s="49">
        <v>1.8918938509825525E-2</v>
      </c>
    </row>
    <row r="633" spans="1:15" ht="16.899999999999999" customHeight="1" x14ac:dyDescent="0.25">
      <c r="A633" s="290"/>
      <c r="B633" s="294" t="s">
        <v>17</v>
      </c>
      <c r="C633" s="293"/>
      <c r="D633" s="4" t="s">
        <v>75</v>
      </c>
      <c r="E633" s="75">
        <v>89161</v>
      </c>
      <c r="F633" s="68">
        <v>70160</v>
      </c>
      <c r="G633" s="50">
        <v>90574</v>
      </c>
      <c r="H633" s="66">
        <v>1</v>
      </c>
      <c r="I633" s="66">
        <v>1</v>
      </c>
      <c r="J633" s="66">
        <v>1</v>
      </c>
      <c r="K633" s="66">
        <v>1</v>
      </c>
      <c r="L633" s="68">
        <v>78973</v>
      </c>
      <c r="M633" s="68">
        <v>85381</v>
      </c>
      <c r="N633" s="68">
        <v>82153</v>
      </c>
      <c r="O633" s="51">
        <v>827742</v>
      </c>
    </row>
    <row r="634" spans="1:15" ht="16.899999999999999" customHeight="1" x14ac:dyDescent="0.25">
      <c r="A634" s="290"/>
      <c r="B634" s="293"/>
      <c r="C634" s="293"/>
      <c r="D634" s="4" t="s">
        <v>76</v>
      </c>
      <c r="E634" s="72">
        <v>89161</v>
      </c>
      <c r="F634" s="17">
        <v>70160</v>
      </c>
      <c r="G634" s="43">
        <v>90574</v>
      </c>
      <c r="H634" s="69">
        <v>9.693600179766157E-2</v>
      </c>
      <c r="I634" s="69">
        <v>9.9794380374561162E-2</v>
      </c>
      <c r="J634" s="69">
        <v>9.6754785911552149E-2</v>
      </c>
      <c r="K634" s="69">
        <v>0.10680864327290389</v>
      </c>
      <c r="L634" s="17">
        <v>78973</v>
      </c>
      <c r="M634" s="17">
        <v>85381</v>
      </c>
      <c r="N634" s="17">
        <v>82153</v>
      </c>
      <c r="O634" s="18">
        <v>827742</v>
      </c>
    </row>
    <row r="635" spans="1:15" ht="16.899999999999999" customHeight="1" x14ac:dyDescent="0.25">
      <c r="A635" s="290"/>
      <c r="B635" s="293"/>
      <c r="C635" s="293"/>
      <c r="D635" s="4" t="s">
        <v>100</v>
      </c>
      <c r="E635" s="73">
        <v>0.10771593080935847</v>
      </c>
      <c r="F635" s="66">
        <v>8.4760710462922037E-2</v>
      </c>
      <c r="G635" s="45">
        <v>0.10942298445650939</v>
      </c>
      <c r="L635" s="66">
        <v>9.5407747824805308E-2</v>
      </c>
      <c r="M635" s="66">
        <v>0.10314929047940058</v>
      </c>
      <c r="N635" s="66">
        <v>9.9249524610325435E-2</v>
      </c>
      <c r="O635" s="46">
        <v>1</v>
      </c>
    </row>
    <row r="636" spans="1:15" ht="30" customHeight="1" x14ac:dyDescent="0.25">
      <c r="A636" s="290"/>
      <c r="B636" s="293"/>
      <c r="C636" s="293"/>
      <c r="D636" s="4" t="s">
        <v>121</v>
      </c>
      <c r="E636" s="73">
        <v>1</v>
      </c>
      <c r="F636" s="66">
        <v>1</v>
      </c>
      <c r="G636" s="45">
        <v>1</v>
      </c>
      <c r="L636" s="66">
        <v>1</v>
      </c>
      <c r="M636" s="66">
        <v>1</v>
      </c>
      <c r="N636" s="66">
        <v>1</v>
      </c>
      <c r="O636" s="46">
        <v>1</v>
      </c>
    </row>
    <row r="637" spans="1:15" ht="16.899999999999999" customHeight="1" x14ac:dyDescent="0.25">
      <c r="A637" s="307"/>
      <c r="B637" s="308"/>
      <c r="C637" s="308"/>
      <c r="D637" s="5" t="s">
        <v>79</v>
      </c>
      <c r="E637" s="76">
        <v>0.10771593080935847</v>
      </c>
      <c r="F637" s="69">
        <v>8.4760710462922037E-2</v>
      </c>
      <c r="G637" s="53">
        <v>0.10942298445650939</v>
      </c>
      <c r="L637" s="69">
        <v>9.5407747824805308E-2</v>
      </c>
      <c r="M637" s="69">
        <v>0.10314929047940058</v>
      </c>
      <c r="N637" s="69">
        <v>9.9249524610325435E-2</v>
      </c>
      <c r="O637" s="54">
        <v>1</v>
      </c>
    </row>
    <row r="639" spans="1:15" ht="19.899999999999999" customHeight="1" x14ac:dyDescent="0.25">
      <c r="A639" s="295" t="s">
        <v>80</v>
      </c>
      <c r="B639" s="296"/>
      <c r="C639" s="296"/>
      <c r="D639" s="296"/>
      <c r="E639" s="297"/>
    </row>
    <row r="640" spans="1:15" ht="45" customHeight="1" x14ac:dyDescent="0.25">
      <c r="A640" s="312" t="s">
        <v>64</v>
      </c>
      <c r="B640" s="313"/>
      <c r="C640" s="77" t="s">
        <v>81</v>
      </c>
      <c r="D640" s="10" t="s">
        <v>82</v>
      </c>
      <c r="E640" s="11" t="s">
        <v>83</v>
      </c>
    </row>
    <row r="641" spans="1:5" ht="18" customHeight="1" x14ac:dyDescent="0.25">
      <c r="A641" s="289" t="s">
        <v>65</v>
      </c>
      <c r="B641" s="12" t="s">
        <v>84</v>
      </c>
      <c r="C641" s="78" t="s">
        <v>131</v>
      </c>
      <c r="D641" s="65">
        <v>72</v>
      </c>
      <c r="E641" s="61">
        <v>2.2664355519241839E-116</v>
      </c>
    </row>
    <row r="642" spans="1:5" ht="16.899999999999999" customHeight="1" x14ac:dyDescent="0.25">
      <c r="A642" s="290"/>
      <c r="B642" s="4" t="s">
        <v>86</v>
      </c>
      <c r="C642" s="79">
        <v>795.53428474710006</v>
      </c>
      <c r="D642" s="68">
        <v>72</v>
      </c>
      <c r="E642" s="63">
        <v>1.8390358102664559E-122</v>
      </c>
    </row>
    <row r="643" spans="1:5" ht="30" customHeight="1" x14ac:dyDescent="0.25">
      <c r="A643" s="290"/>
      <c r="B643" s="4" t="s">
        <v>127</v>
      </c>
      <c r="C643" s="79">
        <v>164.7366693237008</v>
      </c>
      <c r="D643" s="68">
        <v>1</v>
      </c>
      <c r="E643" s="63">
        <v>1.0443215922442773E-37</v>
      </c>
    </row>
    <row r="644" spans="1:5" ht="16.899999999999999" customHeight="1" x14ac:dyDescent="0.25">
      <c r="A644" s="291"/>
      <c r="B644" s="39" t="s">
        <v>87</v>
      </c>
      <c r="C644" s="80">
        <v>6730</v>
      </c>
      <c r="D644" s="81"/>
      <c r="E644" s="82"/>
    </row>
    <row r="645" spans="1:5" ht="18" customHeight="1" x14ac:dyDescent="0.25">
      <c r="A645" s="291" t="s">
        <v>66</v>
      </c>
      <c r="B645" s="4" t="s">
        <v>84</v>
      </c>
      <c r="C645" s="83" t="s">
        <v>132</v>
      </c>
      <c r="D645" s="68">
        <v>72</v>
      </c>
      <c r="E645" s="63">
        <v>0</v>
      </c>
    </row>
    <row r="646" spans="1:5" ht="16.899999999999999" customHeight="1" x14ac:dyDescent="0.25">
      <c r="A646" s="290"/>
      <c r="B646" s="4" t="s">
        <v>86</v>
      </c>
      <c r="C646" s="79">
        <v>13056.810058459992</v>
      </c>
      <c r="D646" s="68">
        <v>72</v>
      </c>
      <c r="E646" s="63">
        <v>0</v>
      </c>
    </row>
    <row r="647" spans="1:5" ht="30" customHeight="1" x14ac:dyDescent="0.25">
      <c r="A647" s="290"/>
      <c r="B647" s="4" t="s">
        <v>127</v>
      </c>
      <c r="C647" s="79">
        <v>4221.2168983229603</v>
      </c>
      <c r="D647" s="68">
        <v>1</v>
      </c>
      <c r="E647" s="63">
        <v>0</v>
      </c>
    </row>
    <row r="648" spans="1:5" ht="16.899999999999999" customHeight="1" x14ac:dyDescent="0.25">
      <c r="A648" s="291"/>
      <c r="B648" s="39" t="s">
        <v>87</v>
      </c>
      <c r="C648" s="80">
        <v>139560</v>
      </c>
      <c r="D648" s="81"/>
      <c r="E648" s="82"/>
    </row>
    <row r="649" spans="1:5" ht="18" customHeight="1" x14ac:dyDescent="0.25">
      <c r="A649" s="291" t="s">
        <v>67</v>
      </c>
      <c r="B649" s="4" t="s">
        <v>84</v>
      </c>
      <c r="C649" s="83" t="s">
        <v>133</v>
      </c>
      <c r="D649" s="68">
        <v>72</v>
      </c>
      <c r="E649" s="63">
        <v>0</v>
      </c>
    </row>
    <row r="650" spans="1:5" ht="16.899999999999999" customHeight="1" x14ac:dyDescent="0.25">
      <c r="A650" s="290"/>
      <c r="B650" s="4" t="s">
        <v>86</v>
      </c>
      <c r="C650" s="79">
        <v>54304.555156779039</v>
      </c>
      <c r="D650" s="68">
        <v>72</v>
      </c>
      <c r="E650" s="63">
        <v>0</v>
      </c>
    </row>
    <row r="651" spans="1:5" ht="30" customHeight="1" x14ac:dyDescent="0.25">
      <c r="A651" s="290"/>
      <c r="B651" s="4" t="s">
        <v>127</v>
      </c>
      <c r="C651" s="79">
        <v>16813.760983478121</v>
      </c>
      <c r="D651" s="68">
        <v>1</v>
      </c>
      <c r="E651" s="63">
        <v>0</v>
      </c>
    </row>
    <row r="652" spans="1:5" ht="16.899999999999999" customHeight="1" x14ac:dyDescent="0.25">
      <c r="A652" s="291"/>
      <c r="B652" s="39" t="s">
        <v>87</v>
      </c>
      <c r="C652" s="80">
        <v>681452</v>
      </c>
      <c r="D652" s="81"/>
      <c r="E652" s="82"/>
    </row>
    <row r="653" spans="1:5" ht="18" customHeight="1" x14ac:dyDescent="0.25">
      <c r="A653" s="291" t="s">
        <v>17</v>
      </c>
      <c r="B653" s="4" t="s">
        <v>84</v>
      </c>
      <c r="C653" s="83" t="s">
        <v>126</v>
      </c>
      <c r="D653" s="68">
        <v>72</v>
      </c>
      <c r="E653" s="63">
        <v>0</v>
      </c>
    </row>
    <row r="654" spans="1:5" ht="16.899999999999999" customHeight="1" x14ac:dyDescent="0.25">
      <c r="A654" s="290"/>
      <c r="B654" s="4" t="s">
        <v>86</v>
      </c>
      <c r="C654" s="79">
        <v>67550.059728865017</v>
      </c>
      <c r="D654" s="68">
        <v>72</v>
      </c>
      <c r="E654" s="63">
        <v>0</v>
      </c>
    </row>
    <row r="655" spans="1:5" ht="30" customHeight="1" x14ac:dyDescent="0.25">
      <c r="A655" s="290"/>
      <c r="B655" s="4" t="s">
        <v>127</v>
      </c>
      <c r="C655" s="79">
        <v>20908.590244597621</v>
      </c>
      <c r="D655" s="68">
        <v>1</v>
      </c>
      <c r="E655" s="63">
        <v>0</v>
      </c>
    </row>
    <row r="656" spans="1:5" ht="16.899999999999999" customHeight="1" x14ac:dyDescent="0.25">
      <c r="A656" s="307"/>
      <c r="B656" s="5" t="s">
        <v>87</v>
      </c>
      <c r="C656" s="84">
        <v>827742</v>
      </c>
      <c r="D656" s="30"/>
      <c r="E656" s="21"/>
    </row>
    <row r="657" spans="1:9" ht="30" customHeight="1" x14ac:dyDescent="0.25">
      <c r="A657" s="309" t="s">
        <v>128</v>
      </c>
      <c r="B657" s="309"/>
      <c r="C657" s="309"/>
      <c r="D657" s="309"/>
      <c r="E657" s="316"/>
    </row>
    <row r="658" spans="1:9" ht="30" customHeight="1" x14ac:dyDescent="0.25">
      <c r="A658" s="309" t="s">
        <v>134</v>
      </c>
      <c r="B658" s="309"/>
      <c r="C658" s="309"/>
      <c r="D658" s="309"/>
      <c r="E658" s="316"/>
    </row>
    <row r="659" spans="1:9" ht="30" customHeight="1" x14ac:dyDescent="0.25">
      <c r="A659" s="309" t="s">
        <v>135</v>
      </c>
      <c r="B659" s="309"/>
      <c r="C659" s="309"/>
      <c r="D659" s="309"/>
      <c r="E659" s="316"/>
    </row>
    <row r="660" spans="1:9" ht="30" customHeight="1" x14ac:dyDescent="0.25">
      <c r="A660" s="309" t="s">
        <v>136</v>
      </c>
      <c r="B660" s="310"/>
      <c r="C660" s="310"/>
      <c r="D660" s="310"/>
      <c r="E660" s="311"/>
    </row>
    <row r="663" spans="1:9" x14ac:dyDescent="0.25">
      <c r="A663" s="1" t="s">
        <v>0</v>
      </c>
    </row>
    <row r="664" spans="1:9" ht="19.899999999999999" customHeight="1" x14ac:dyDescent="0.25">
      <c r="A664" s="295" t="s">
        <v>2</v>
      </c>
      <c r="B664" s="296"/>
      <c r="C664" s="297"/>
    </row>
    <row r="665" spans="1:9" ht="15" customHeight="1" x14ac:dyDescent="0.25">
      <c r="A665" s="6" t="s">
        <v>137</v>
      </c>
    </row>
    <row r="666" spans="1:9" ht="16.899999999999999" customHeight="1" x14ac:dyDescent="0.25">
      <c r="A666" s="315" t="s">
        <v>4</v>
      </c>
      <c r="B666" s="2" t="s">
        <v>5</v>
      </c>
      <c r="C666" s="7">
        <v>827742</v>
      </c>
    </row>
    <row r="667" spans="1:9" ht="16.899999999999999" customHeight="1" x14ac:dyDescent="0.25">
      <c r="A667" s="307"/>
      <c r="B667" s="5" t="s">
        <v>6</v>
      </c>
      <c r="C667" s="8">
        <v>0</v>
      </c>
      <c r="H667" s="228" t="s">
        <v>205</v>
      </c>
      <c r="I667" s="77" t="s">
        <v>7</v>
      </c>
    </row>
    <row r="668" spans="1:9" x14ac:dyDescent="0.25">
      <c r="H668" t="s">
        <v>138</v>
      </c>
      <c r="I668">
        <v>11084</v>
      </c>
    </row>
    <row r="669" spans="1:9" ht="19.899999999999999" customHeight="1" x14ac:dyDescent="0.25">
      <c r="A669" s="295" t="s">
        <v>137</v>
      </c>
      <c r="B669" s="296"/>
      <c r="C669" s="296"/>
      <c r="D669" s="296"/>
      <c r="E669" s="296"/>
      <c r="F669" s="297"/>
      <c r="H669" t="s">
        <v>139</v>
      </c>
      <c r="I669">
        <v>686714</v>
      </c>
    </row>
    <row r="670" spans="1:9" ht="28.9" customHeight="1" x14ac:dyDescent="0.25">
      <c r="A670" s="312" t="s">
        <v>1</v>
      </c>
      <c r="B670" s="313"/>
      <c r="C670" s="77" t="s">
        <v>7</v>
      </c>
      <c r="D670" s="10" t="s">
        <v>8</v>
      </c>
      <c r="E670" s="56" t="s">
        <v>9</v>
      </c>
      <c r="F670" s="11" t="s">
        <v>10</v>
      </c>
      <c r="H670" t="s">
        <v>140</v>
      </c>
      <c r="I670">
        <v>53335</v>
      </c>
    </row>
    <row r="671" spans="1:9" ht="16.899999999999999" customHeight="1" x14ac:dyDescent="0.25">
      <c r="A671" s="314" t="s">
        <v>5</v>
      </c>
      <c r="B671" s="26" t="s">
        <v>138</v>
      </c>
      <c r="C671" s="71">
        <v>11084</v>
      </c>
      <c r="D671" s="14">
        <v>1.3390645877580214</v>
      </c>
      <c r="E671" s="85">
        <v>1.3390645877580214</v>
      </c>
      <c r="F671" s="15">
        <v>1.3390645877580214</v>
      </c>
      <c r="H671" t="s">
        <v>141</v>
      </c>
      <c r="I671">
        <v>6685</v>
      </c>
    </row>
    <row r="672" spans="1:9" ht="16.899999999999999" customHeight="1" x14ac:dyDescent="0.25">
      <c r="A672" s="290"/>
      <c r="B672" s="27" t="s">
        <v>139</v>
      </c>
      <c r="C672" s="75">
        <v>686714</v>
      </c>
      <c r="D672" s="17">
        <v>82.962324009171937</v>
      </c>
      <c r="E672" s="43">
        <v>82.962324009171937</v>
      </c>
      <c r="F672" s="18">
        <v>84.301388596929954</v>
      </c>
      <c r="H672" t="s">
        <v>142</v>
      </c>
      <c r="I672">
        <v>58563</v>
      </c>
    </row>
    <row r="673" spans="1:9" ht="16.899999999999999" customHeight="1" x14ac:dyDescent="0.25">
      <c r="A673" s="290"/>
      <c r="B673" s="27" t="s">
        <v>140</v>
      </c>
      <c r="C673" s="75">
        <v>53335</v>
      </c>
      <c r="D673" s="17">
        <v>6.4434328570979842</v>
      </c>
      <c r="E673" s="43">
        <v>6.4434328570979842</v>
      </c>
      <c r="F673" s="18">
        <v>90.744821454027942</v>
      </c>
      <c r="H673" t="s">
        <v>143</v>
      </c>
      <c r="I673">
        <v>11361</v>
      </c>
    </row>
    <row r="674" spans="1:9" ht="16.899999999999999" customHeight="1" x14ac:dyDescent="0.25">
      <c r="A674" s="290"/>
      <c r="B674" s="27" t="s">
        <v>141</v>
      </c>
      <c r="C674" s="75">
        <v>6685</v>
      </c>
      <c r="D674" s="17">
        <v>0.80761879909440393</v>
      </c>
      <c r="E674" s="43">
        <v>0.80761879909440393</v>
      </c>
      <c r="F674" s="18">
        <v>91.552440253122342</v>
      </c>
    </row>
    <row r="675" spans="1:9" ht="16.899999999999999" customHeight="1" x14ac:dyDescent="0.25">
      <c r="A675" s="290"/>
      <c r="B675" s="27" t="s">
        <v>142</v>
      </c>
      <c r="C675" s="75">
        <v>58563</v>
      </c>
      <c r="D675" s="17">
        <v>7.0750306254847528</v>
      </c>
      <c r="E675" s="43">
        <v>7.0750306254847528</v>
      </c>
      <c r="F675" s="18">
        <v>98.627470878607099</v>
      </c>
    </row>
    <row r="676" spans="1:9" ht="16.899999999999999" customHeight="1" x14ac:dyDescent="0.25">
      <c r="A676" s="290"/>
      <c r="B676" s="27" t="s">
        <v>143</v>
      </c>
      <c r="C676" s="75">
        <v>11361</v>
      </c>
      <c r="D676" s="17">
        <v>1.3725291213928978</v>
      </c>
      <c r="E676" s="43">
        <v>1.3725291213928978</v>
      </c>
      <c r="F676" s="18">
        <v>100</v>
      </c>
    </row>
    <row r="677" spans="1:9" ht="16.899999999999999" customHeight="1" x14ac:dyDescent="0.25">
      <c r="A677" s="307"/>
      <c r="B677" s="5" t="s">
        <v>17</v>
      </c>
      <c r="C677" s="84">
        <v>827742</v>
      </c>
      <c r="D677" s="20">
        <v>100</v>
      </c>
      <c r="E677" s="86">
        <v>100</v>
      </c>
      <c r="F677" s="21"/>
    </row>
    <row r="679" spans="1:9" x14ac:dyDescent="0.25">
      <c r="A679" s="1" t="s">
        <v>144</v>
      </c>
    </row>
    <row r="682" spans="1:9" ht="19.899999999999999" customHeight="1" x14ac:dyDescent="0.25">
      <c r="A682" s="295" t="s">
        <v>144</v>
      </c>
      <c r="B682" s="296"/>
      <c r="C682" s="296"/>
      <c r="D682" s="297"/>
    </row>
    <row r="683" spans="1:9" ht="16.149999999999999" customHeight="1" x14ac:dyDescent="0.25">
      <c r="A683" s="312" t="s">
        <v>1</v>
      </c>
      <c r="B683" s="313"/>
      <c r="C683" s="77" t="s">
        <v>145</v>
      </c>
      <c r="D683" s="11" t="s">
        <v>137</v>
      </c>
    </row>
    <row r="684" spans="1:9" ht="18" customHeight="1" x14ac:dyDescent="0.25">
      <c r="A684" s="289" t="s">
        <v>145</v>
      </c>
      <c r="B684" s="12" t="s">
        <v>146</v>
      </c>
      <c r="C684" s="71">
        <v>1</v>
      </c>
      <c r="D684" s="87" t="s">
        <v>147</v>
      </c>
    </row>
    <row r="685" spans="1:9" ht="16.899999999999999" customHeight="1" x14ac:dyDescent="0.25">
      <c r="A685" s="290"/>
      <c r="B685" s="4" t="s">
        <v>148</v>
      </c>
      <c r="C685" s="88"/>
      <c r="D685" s="63">
        <v>0</v>
      </c>
    </row>
    <row r="686" spans="1:9" ht="16.899999999999999" customHeight="1" x14ac:dyDescent="0.25">
      <c r="A686" s="291"/>
      <c r="B686" s="39" t="s">
        <v>4</v>
      </c>
      <c r="C686" s="80">
        <v>827742</v>
      </c>
      <c r="D686" s="89">
        <v>827742</v>
      </c>
    </row>
    <row r="687" spans="1:9" ht="18" customHeight="1" x14ac:dyDescent="0.25">
      <c r="A687" s="291" t="s">
        <v>137</v>
      </c>
      <c r="B687" s="4" t="s">
        <v>146</v>
      </c>
      <c r="C687" s="83" t="s">
        <v>147</v>
      </c>
      <c r="D687" s="51">
        <v>1</v>
      </c>
    </row>
    <row r="688" spans="1:9" ht="16.899999999999999" customHeight="1" x14ac:dyDescent="0.25">
      <c r="A688" s="290"/>
      <c r="B688" s="4" t="s">
        <v>148</v>
      </c>
      <c r="C688" s="79">
        <v>0</v>
      </c>
      <c r="D688" s="28"/>
    </row>
    <row r="689" spans="1:6" ht="16.899999999999999" customHeight="1" x14ac:dyDescent="0.25">
      <c r="A689" s="307"/>
      <c r="B689" s="5" t="s">
        <v>4</v>
      </c>
      <c r="C689" s="84">
        <v>827742</v>
      </c>
      <c r="D689" s="90">
        <v>827742</v>
      </c>
    </row>
    <row r="690" spans="1:6" ht="16.899999999999999" customHeight="1" x14ac:dyDescent="0.25">
      <c r="A690" s="309" t="s">
        <v>149</v>
      </c>
      <c r="B690" s="310"/>
      <c r="C690" s="310"/>
      <c r="D690" s="311"/>
    </row>
    <row r="693" spans="1:6" x14ac:dyDescent="0.25">
      <c r="A693" s="1" t="s">
        <v>144</v>
      </c>
    </row>
    <row r="695" spans="1:6" ht="19.899999999999999" customHeight="1" x14ac:dyDescent="0.25">
      <c r="A695" s="295" t="s">
        <v>144</v>
      </c>
      <c r="B695" s="296"/>
      <c r="C695" s="296"/>
      <c r="D695" s="296"/>
      <c r="E695" s="296"/>
      <c r="F695" s="297"/>
    </row>
    <row r="696" spans="1:6" ht="28.9" customHeight="1" x14ac:dyDescent="0.25">
      <c r="A696" s="312" t="s">
        <v>1</v>
      </c>
      <c r="B696" s="313"/>
      <c r="C696" s="77" t="s">
        <v>145</v>
      </c>
      <c r="D696" s="10" t="s">
        <v>137</v>
      </c>
      <c r="E696" s="56" t="s">
        <v>52</v>
      </c>
      <c r="F696" s="11" t="s">
        <v>69</v>
      </c>
    </row>
    <row r="697" spans="1:6" ht="18" customHeight="1" x14ac:dyDescent="0.25">
      <c r="A697" s="289" t="s">
        <v>145</v>
      </c>
      <c r="B697" s="12" t="s">
        <v>146</v>
      </c>
      <c r="C697" s="71">
        <v>1</v>
      </c>
      <c r="D697" s="91" t="s">
        <v>147</v>
      </c>
      <c r="E697" s="92" t="s">
        <v>150</v>
      </c>
      <c r="F697" s="87" t="s">
        <v>151</v>
      </c>
    </row>
    <row r="698" spans="1:6" ht="16.899999999999999" customHeight="1" x14ac:dyDescent="0.25">
      <c r="A698" s="290"/>
      <c r="B698" s="4" t="s">
        <v>148</v>
      </c>
      <c r="C698" s="88"/>
      <c r="D698" s="93">
        <v>0</v>
      </c>
      <c r="E698" s="94">
        <v>0</v>
      </c>
      <c r="F698" s="63">
        <v>1.6214187186949224E-57</v>
      </c>
    </row>
    <row r="699" spans="1:6" ht="16.899999999999999" customHeight="1" x14ac:dyDescent="0.25">
      <c r="A699" s="291"/>
      <c r="B699" s="39" t="s">
        <v>4</v>
      </c>
      <c r="C699" s="80">
        <v>827742</v>
      </c>
      <c r="D699" s="95">
        <v>827742</v>
      </c>
      <c r="E699" s="96">
        <v>827742</v>
      </c>
      <c r="F699" s="89">
        <v>827742</v>
      </c>
    </row>
    <row r="700" spans="1:6" ht="18" customHeight="1" x14ac:dyDescent="0.25">
      <c r="A700" s="291" t="s">
        <v>137</v>
      </c>
      <c r="B700" s="4" t="s">
        <v>146</v>
      </c>
      <c r="C700" s="83" t="s">
        <v>147</v>
      </c>
      <c r="D700" s="68">
        <v>1</v>
      </c>
      <c r="E700" s="97" t="s">
        <v>152</v>
      </c>
      <c r="F700" s="98" t="s">
        <v>153</v>
      </c>
    </row>
    <row r="701" spans="1:6" ht="16.899999999999999" customHeight="1" x14ac:dyDescent="0.25">
      <c r="A701" s="290"/>
      <c r="B701" s="4" t="s">
        <v>148</v>
      </c>
      <c r="C701" s="79">
        <v>0</v>
      </c>
      <c r="D701" s="29"/>
      <c r="E701" s="94">
        <v>0</v>
      </c>
      <c r="F701" s="63">
        <v>8.9135713073266042E-37</v>
      </c>
    </row>
    <row r="702" spans="1:6" ht="16.899999999999999" customHeight="1" x14ac:dyDescent="0.25">
      <c r="A702" s="291"/>
      <c r="B702" s="39" t="s">
        <v>4</v>
      </c>
      <c r="C702" s="80">
        <v>827742</v>
      </c>
      <c r="D702" s="95">
        <v>827742</v>
      </c>
      <c r="E702" s="96">
        <v>827742</v>
      </c>
      <c r="F702" s="89">
        <v>827742</v>
      </c>
    </row>
    <row r="703" spans="1:6" ht="18" customHeight="1" x14ac:dyDescent="0.25">
      <c r="A703" s="291" t="s">
        <v>52</v>
      </c>
      <c r="B703" s="4" t="s">
        <v>146</v>
      </c>
      <c r="C703" s="83" t="s">
        <v>150</v>
      </c>
      <c r="D703" s="99" t="s">
        <v>152</v>
      </c>
      <c r="E703" s="50">
        <v>1</v>
      </c>
      <c r="F703" s="98" t="s">
        <v>154</v>
      </c>
    </row>
    <row r="704" spans="1:6" ht="16.899999999999999" customHeight="1" x14ac:dyDescent="0.25">
      <c r="A704" s="290"/>
      <c r="B704" s="4" t="s">
        <v>148</v>
      </c>
      <c r="C704" s="79">
        <v>0</v>
      </c>
      <c r="D704" s="93">
        <v>0</v>
      </c>
      <c r="E704" s="100"/>
      <c r="F704" s="63">
        <v>0</v>
      </c>
    </row>
    <row r="705" spans="1:9" ht="16.899999999999999" customHeight="1" x14ac:dyDescent="0.25">
      <c r="A705" s="291"/>
      <c r="B705" s="39" t="s">
        <v>4</v>
      </c>
      <c r="C705" s="80">
        <v>827742</v>
      </c>
      <c r="D705" s="95">
        <v>827742</v>
      </c>
      <c r="E705" s="96">
        <v>827742</v>
      </c>
      <c r="F705" s="89">
        <v>827742</v>
      </c>
    </row>
    <row r="706" spans="1:9" ht="18" customHeight="1" x14ac:dyDescent="0.25">
      <c r="A706" s="291" t="s">
        <v>69</v>
      </c>
      <c r="B706" s="4" t="s">
        <v>146</v>
      </c>
      <c r="C706" s="83" t="s">
        <v>151</v>
      </c>
      <c r="D706" s="99" t="s">
        <v>153</v>
      </c>
      <c r="E706" s="97" t="s">
        <v>154</v>
      </c>
      <c r="F706" s="51">
        <v>1</v>
      </c>
    </row>
    <row r="707" spans="1:9" ht="16.899999999999999" customHeight="1" x14ac:dyDescent="0.25">
      <c r="A707" s="290"/>
      <c r="B707" s="4" t="s">
        <v>148</v>
      </c>
      <c r="C707" s="79">
        <v>1.6214187186949224E-57</v>
      </c>
      <c r="D707" s="93">
        <v>8.9135713073266042E-37</v>
      </c>
      <c r="E707" s="94">
        <v>0</v>
      </c>
      <c r="F707" s="28"/>
    </row>
    <row r="708" spans="1:9" ht="16.899999999999999" customHeight="1" x14ac:dyDescent="0.25">
      <c r="A708" s="307"/>
      <c r="B708" s="5" t="s">
        <v>4</v>
      </c>
      <c r="C708" s="84">
        <v>827742</v>
      </c>
      <c r="D708" s="101">
        <v>827742</v>
      </c>
      <c r="E708" s="102">
        <v>827742</v>
      </c>
      <c r="F708" s="90">
        <v>827742</v>
      </c>
    </row>
    <row r="709" spans="1:9" ht="16.899999999999999" customHeight="1" x14ac:dyDescent="0.25">
      <c r="A709" s="309" t="s">
        <v>149</v>
      </c>
      <c r="B709" s="310"/>
      <c r="C709" s="310"/>
      <c r="D709" s="310"/>
      <c r="E709" s="310"/>
      <c r="F709" s="311"/>
    </row>
    <row r="712" spans="1:9" x14ac:dyDescent="0.25">
      <c r="A712" s="138" t="s">
        <v>0</v>
      </c>
    </row>
    <row r="713" spans="1:9" ht="19.899999999999999" customHeight="1" x14ac:dyDescent="0.25">
      <c r="A713" s="245" t="s">
        <v>2</v>
      </c>
      <c r="B713" s="246"/>
      <c r="C713" s="246"/>
      <c r="D713" s="247"/>
    </row>
    <row r="714" spans="1:9" ht="16.149999999999999" customHeight="1" x14ac:dyDescent="0.25">
      <c r="A714" s="273" t="s">
        <v>1</v>
      </c>
      <c r="B714" s="274"/>
      <c r="C714" s="142" t="s">
        <v>18</v>
      </c>
      <c r="D714" s="143" t="s">
        <v>145</v>
      </c>
    </row>
    <row r="715" spans="1:9" ht="16.899999999999999" customHeight="1" x14ac:dyDescent="0.25">
      <c r="A715" s="278" t="s">
        <v>4</v>
      </c>
      <c r="B715" s="144" t="s">
        <v>5</v>
      </c>
      <c r="C715" s="145">
        <v>818100</v>
      </c>
      <c r="D715" s="146">
        <v>827742</v>
      </c>
    </row>
    <row r="716" spans="1:9" ht="16.899999999999999" customHeight="1" x14ac:dyDescent="0.25">
      <c r="A716" s="243"/>
      <c r="B716" s="141" t="s">
        <v>6</v>
      </c>
      <c r="C716" s="147">
        <v>9642</v>
      </c>
      <c r="D716" s="148">
        <v>0</v>
      </c>
    </row>
    <row r="719" spans="1:9" ht="36.75" x14ac:dyDescent="0.25">
      <c r="A719" s="138" t="s">
        <v>161</v>
      </c>
      <c r="H719" s="229" t="s">
        <v>206</v>
      </c>
      <c r="I719" s="142" t="s">
        <v>7</v>
      </c>
    </row>
    <row r="720" spans="1:9" x14ac:dyDescent="0.25">
      <c r="H720" t="s">
        <v>11</v>
      </c>
      <c r="I720">
        <v>633834</v>
      </c>
    </row>
    <row r="721" spans="1:9" ht="19.899999999999999" customHeight="1" x14ac:dyDescent="0.25">
      <c r="A721" s="245" t="s">
        <v>18</v>
      </c>
      <c r="B721" s="246"/>
      <c r="C721" s="246"/>
      <c r="D721" s="246"/>
      <c r="E721" s="246"/>
      <c r="F721" s="247"/>
      <c r="H721" t="s">
        <v>16</v>
      </c>
      <c r="I721">
        <v>184266</v>
      </c>
    </row>
    <row r="722" spans="1:9" ht="28.9" customHeight="1" x14ac:dyDescent="0.25">
      <c r="A722" s="273" t="s">
        <v>1</v>
      </c>
      <c r="B722" s="274"/>
      <c r="C722" s="142" t="s">
        <v>7</v>
      </c>
      <c r="D722" s="149" t="s">
        <v>8</v>
      </c>
      <c r="E722" s="149" t="s">
        <v>9</v>
      </c>
      <c r="F722" s="143" t="s">
        <v>10</v>
      </c>
    </row>
    <row r="723" spans="1:9" ht="16.899999999999999" customHeight="1" x14ac:dyDescent="0.25">
      <c r="A723" s="278" t="s">
        <v>5</v>
      </c>
      <c r="B723" s="144" t="s">
        <v>11</v>
      </c>
      <c r="C723" s="145">
        <v>633834</v>
      </c>
      <c r="D723" s="150">
        <v>76.573859970860482</v>
      </c>
      <c r="E723" s="150">
        <v>77.476347634763471</v>
      </c>
      <c r="F723" s="151">
        <v>77.476347634763471</v>
      </c>
    </row>
    <row r="724" spans="1:9" ht="16.899999999999999" customHeight="1" x14ac:dyDescent="0.25">
      <c r="A724" s="263"/>
      <c r="B724" s="140" t="s">
        <v>16</v>
      </c>
      <c r="C724" s="152">
        <v>184266</v>
      </c>
      <c r="D724" s="153">
        <v>22.261284313228035</v>
      </c>
      <c r="E724" s="153">
        <v>22.523652365236522</v>
      </c>
      <c r="F724" s="154">
        <v>100</v>
      </c>
    </row>
    <row r="725" spans="1:9" ht="16.899999999999999" customHeight="1" x14ac:dyDescent="0.25">
      <c r="A725" s="263"/>
      <c r="B725" s="140" t="s">
        <v>17</v>
      </c>
      <c r="C725" s="152">
        <v>818100</v>
      </c>
      <c r="D725" s="153">
        <v>98.835144284088514</v>
      </c>
      <c r="E725" s="153">
        <v>100</v>
      </c>
      <c r="F725" s="155"/>
    </row>
    <row r="726" spans="1:9" ht="16.899999999999999" customHeight="1" x14ac:dyDescent="0.25">
      <c r="A726" s="139" t="s">
        <v>6</v>
      </c>
      <c r="B726" s="140" t="s">
        <v>19</v>
      </c>
      <c r="C726" s="152">
        <v>9642</v>
      </c>
      <c r="D726" s="153">
        <v>1.1648557159114796</v>
      </c>
      <c r="E726" s="156"/>
      <c r="F726" s="155"/>
    </row>
    <row r="727" spans="1:9" ht="16.899999999999999" customHeight="1" x14ac:dyDescent="0.25">
      <c r="A727" s="243" t="s">
        <v>17</v>
      </c>
      <c r="B727" s="279"/>
      <c r="C727" s="147">
        <v>827742</v>
      </c>
      <c r="D727" s="157">
        <v>100</v>
      </c>
      <c r="E727" s="158"/>
      <c r="F727" s="159"/>
      <c r="H727" s="229" t="s">
        <v>64</v>
      </c>
      <c r="I727" s="142" t="s">
        <v>7</v>
      </c>
    </row>
    <row r="728" spans="1:9" x14ac:dyDescent="0.25">
      <c r="H728" s="144" t="s">
        <v>67</v>
      </c>
      <c r="I728" s="145">
        <v>681452</v>
      </c>
    </row>
    <row r="729" spans="1:9" ht="19.899999999999999" customHeight="1" x14ac:dyDescent="0.25">
      <c r="A729" s="245" t="s">
        <v>145</v>
      </c>
      <c r="B729" s="246"/>
      <c r="C729" s="246"/>
      <c r="D729" s="246"/>
      <c r="E729" s="246"/>
      <c r="F729" s="247"/>
      <c r="H729" s="140" t="s">
        <v>162</v>
      </c>
      <c r="I729" s="152">
        <v>139560</v>
      </c>
    </row>
    <row r="730" spans="1:9" ht="28.9" customHeight="1" x14ac:dyDescent="0.25">
      <c r="A730" s="273" t="s">
        <v>1</v>
      </c>
      <c r="B730" s="274"/>
      <c r="C730" s="142" t="s">
        <v>7</v>
      </c>
      <c r="D730" s="149" t="s">
        <v>8</v>
      </c>
      <c r="E730" s="149" t="s">
        <v>9</v>
      </c>
      <c r="F730" s="143" t="s">
        <v>10</v>
      </c>
      <c r="H730" s="140" t="s">
        <v>65</v>
      </c>
      <c r="I730" s="152">
        <v>6730</v>
      </c>
    </row>
    <row r="731" spans="1:9" ht="16.899999999999999" customHeight="1" x14ac:dyDescent="0.25">
      <c r="A731" s="278" t="s">
        <v>5</v>
      </c>
      <c r="B731" s="144" t="s">
        <v>67</v>
      </c>
      <c r="C731" s="145">
        <v>681452</v>
      </c>
      <c r="D731" s="150">
        <v>82.326618680700022</v>
      </c>
      <c r="E731" s="150">
        <v>82.326618680700022</v>
      </c>
      <c r="F731" s="151">
        <v>82.326618680700022</v>
      </c>
    </row>
    <row r="732" spans="1:9" ht="16.899999999999999" customHeight="1" x14ac:dyDescent="0.25">
      <c r="A732" s="263"/>
      <c r="B732" s="140" t="s">
        <v>162</v>
      </c>
      <c r="C732" s="152">
        <v>139560</v>
      </c>
      <c r="D732" s="153">
        <v>16.860326043622287</v>
      </c>
      <c r="E732" s="153">
        <v>16.860326043622287</v>
      </c>
      <c r="F732" s="154">
        <v>99.186944724322316</v>
      </c>
    </row>
    <row r="733" spans="1:9" ht="16.899999999999999" customHeight="1" x14ac:dyDescent="0.25">
      <c r="A733" s="263"/>
      <c r="B733" s="140" t="s">
        <v>65</v>
      </c>
      <c r="C733" s="152">
        <v>6730</v>
      </c>
      <c r="D733" s="153">
        <v>0.81305527567768698</v>
      </c>
      <c r="E733" s="153">
        <v>0.81305527567768698</v>
      </c>
      <c r="F733" s="154">
        <v>100</v>
      </c>
    </row>
    <row r="734" spans="1:9" ht="16.899999999999999" customHeight="1" x14ac:dyDescent="0.25">
      <c r="A734" s="243"/>
      <c r="B734" s="141" t="s">
        <v>17</v>
      </c>
      <c r="C734" s="147">
        <v>827742</v>
      </c>
      <c r="D734" s="157">
        <v>100</v>
      </c>
      <c r="E734" s="157">
        <v>100</v>
      </c>
      <c r="F734" s="159"/>
    </row>
    <row r="737" spans="1:21" x14ac:dyDescent="0.25">
      <c r="A737" s="138" t="s">
        <v>70</v>
      </c>
    </row>
    <row r="738" spans="1:21" ht="19.899999999999999" customHeight="1" x14ac:dyDescent="0.25">
      <c r="A738" s="245" t="s">
        <v>71</v>
      </c>
      <c r="B738" s="246"/>
      <c r="C738" s="246"/>
      <c r="D738" s="246"/>
      <c r="E738" s="246"/>
      <c r="F738" s="246"/>
      <c r="G738" s="247"/>
    </row>
    <row r="739" spans="1:21" ht="16.149999999999999" customHeight="1" x14ac:dyDescent="0.25">
      <c r="A739" s="266" t="s">
        <v>1</v>
      </c>
      <c r="B739" s="257" t="s">
        <v>72</v>
      </c>
      <c r="C739" s="259"/>
      <c r="D739" s="259"/>
      <c r="E739" s="259"/>
      <c r="F739" s="259"/>
      <c r="G739" s="260"/>
    </row>
    <row r="740" spans="1:21" ht="16.149999999999999" customHeight="1" x14ac:dyDescent="0.25">
      <c r="A740" s="267"/>
      <c r="B740" s="269" t="s">
        <v>5</v>
      </c>
      <c r="C740" s="270"/>
      <c r="D740" s="270" t="s">
        <v>6</v>
      </c>
      <c r="E740" s="270"/>
      <c r="F740" s="270" t="s">
        <v>17</v>
      </c>
      <c r="G740" s="271"/>
    </row>
    <row r="741" spans="1:21" ht="16.149999999999999" customHeight="1" x14ac:dyDescent="0.25">
      <c r="A741" s="268"/>
      <c r="B741" s="162" t="s">
        <v>4</v>
      </c>
      <c r="C741" s="163" t="s">
        <v>8</v>
      </c>
      <c r="D741" s="164" t="s">
        <v>4</v>
      </c>
      <c r="E741" s="163" t="s">
        <v>8</v>
      </c>
      <c r="F741" s="164" t="s">
        <v>4</v>
      </c>
      <c r="G741" s="165" t="s">
        <v>8</v>
      </c>
    </row>
    <row r="742" spans="1:21" ht="16.899999999999999" customHeight="1" x14ac:dyDescent="0.25">
      <c r="A742" s="166" t="s">
        <v>163</v>
      </c>
      <c r="B742" s="167">
        <v>818100</v>
      </c>
      <c r="C742" s="168">
        <v>0.98835144284088516</v>
      </c>
      <c r="D742" s="169">
        <v>9642</v>
      </c>
      <c r="E742" s="168">
        <v>1.1648557159114796E-2</v>
      </c>
      <c r="F742" s="169">
        <v>827742</v>
      </c>
      <c r="G742" s="170">
        <v>1</v>
      </c>
    </row>
    <row r="744" spans="1:21" ht="19.899999999999999" customHeight="1" x14ac:dyDescent="0.25">
      <c r="A744" s="245" t="s">
        <v>164</v>
      </c>
      <c r="B744" s="246"/>
      <c r="C744" s="246"/>
      <c r="D744" s="246"/>
      <c r="E744" s="246"/>
      <c r="F744" s="246"/>
      <c r="G744" s="247"/>
      <c r="J744" t="s">
        <v>11</v>
      </c>
      <c r="K744" t="s">
        <v>75</v>
      </c>
    </row>
    <row r="745" spans="1:21" ht="16.149999999999999" customHeight="1" x14ac:dyDescent="0.25">
      <c r="A745" s="251" t="s">
        <v>1</v>
      </c>
      <c r="B745" s="252"/>
      <c r="C745" s="253"/>
      <c r="D745" s="257" t="s">
        <v>145</v>
      </c>
      <c r="E745" s="258"/>
      <c r="F745" s="259"/>
      <c r="G745" s="260" t="s">
        <v>17</v>
      </c>
      <c r="K745" t="s">
        <v>76</v>
      </c>
      <c r="Q745" s="231" t="s">
        <v>207</v>
      </c>
      <c r="S745" s="162" t="s">
        <v>67</v>
      </c>
      <c r="T745" s="163" t="s">
        <v>162</v>
      </c>
      <c r="U745" s="164" t="s">
        <v>65</v>
      </c>
    </row>
    <row r="746" spans="1:21" ht="16.149999999999999" customHeight="1" x14ac:dyDescent="0.25">
      <c r="A746" s="254"/>
      <c r="B746" s="255"/>
      <c r="C746" s="256"/>
      <c r="D746" s="162" t="s">
        <v>67</v>
      </c>
      <c r="E746" s="163" t="s">
        <v>162</v>
      </c>
      <c r="F746" s="164" t="s">
        <v>65</v>
      </c>
      <c r="G746" s="261"/>
      <c r="J746" t="s">
        <v>16</v>
      </c>
      <c r="K746" t="s">
        <v>75</v>
      </c>
      <c r="L746" s="162" t="s">
        <v>67</v>
      </c>
      <c r="M746" s="163" t="s">
        <v>162</v>
      </c>
      <c r="N746" s="164" t="s">
        <v>65</v>
      </c>
      <c r="Q746" t="s">
        <v>11</v>
      </c>
      <c r="S746" s="230">
        <f>L747/L748</f>
        <v>1.0011442873020302</v>
      </c>
      <c r="T746" s="230">
        <f t="shared" ref="T746:U746" si="120">M747/M748</f>
        <v>0.99550699537760323</v>
      </c>
      <c r="U746" s="230">
        <f t="shared" si="120"/>
        <v>0.97725123393721636</v>
      </c>
    </row>
    <row r="747" spans="1:21" ht="16.899999999999999" customHeight="1" x14ac:dyDescent="0.25">
      <c r="A747" s="262" t="s">
        <v>18</v>
      </c>
      <c r="B747" s="264" t="s">
        <v>11</v>
      </c>
      <c r="C747" s="144" t="s">
        <v>75</v>
      </c>
      <c r="D747" s="145">
        <v>522467</v>
      </c>
      <c r="E747" s="171">
        <v>106329</v>
      </c>
      <c r="F747" s="172">
        <v>5038</v>
      </c>
      <c r="G747" s="146">
        <v>633834</v>
      </c>
      <c r="K747" t="s">
        <v>76</v>
      </c>
      <c r="L747">
        <v>522467</v>
      </c>
      <c r="M747">
        <v>106329</v>
      </c>
      <c r="N747">
        <v>5038</v>
      </c>
      <c r="Q747" t="s">
        <v>16</v>
      </c>
      <c r="S747" s="230">
        <f t="shared" ref="S747:U747" si="121">L749/L750</f>
        <v>0.99606390653840049</v>
      </c>
      <c r="T747" s="230">
        <f t="shared" si="121"/>
        <v>1.0154549352123141</v>
      </c>
      <c r="U747" s="230">
        <f t="shared" si="121"/>
        <v>1.0782506886166652</v>
      </c>
    </row>
    <row r="748" spans="1:21" ht="16.899999999999999" customHeight="1" x14ac:dyDescent="0.25">
      <c r="A748" s="263"/>
      <c r="B748" s="265"/>
      <c r="C748" s="173" t="s">
        <v>76</v>
      </c>
      <c r="D748" s="174">
        <v>521869.83097909793</v>
      </c>
      <c r="E748" s="175">
        <v>106808.89284928492</v>
      </c>
      <c r="F748" s="176">
        <v>5155.2761716171617</v>
      </c>
      <c r="G748" s="177">
        <v>633834</v>
      </c>
      <c r="L748">
        <v>521869.83097909793</v>
      </c>
      <c r="M748">
        <v>106808.89284928492</v>
      </c>
      <c r="N748">
        <v>5155.2761716171617</v>
      </c>
    </row>
    <row r="749" spans="1:21" ht="16.899999999999999" customHeight="1" x14ac:dyDescent="0.25">
      <c r="A749" s="263"/>
      <c r="B749" s="265" t="s">
        <v>16</v>
      </c>
      <c r="C749" s="140" t="s">
        <v>75</v>
      </c>
      <c r="D749" s="152">
        <v>151119</v>
      </c>
      <c r="E749" s="178">
        <v>31531</v>
      </c>
      <c r="F749" s="179">
        <v>1616</v>
      </c>
      <c r="G749" s="180">
        <v>184266</v>
      </c>
      <c r="L749">
        <v>151119</v>
      </c>
      <c r="M749">
        <v>31531</v>
      </c>
      <c r="N749">
        <v>1616</v>
      </c>
    </row>
    <row r="750" spans="1:21" ht="16.899999999999999" customHeight="1" x14ac:dyDescent="0.25">
      <c r="A750" s="241"/>
      <c r="B750" s="265"/>
      <c r="C750" s="173" t="s">
        <v>76</v>
      </c>
      <c r="D750" s="174">
        <v>151716.1690209021</v>
      </c>
      <c r="E750" s="175">
        <v>31051.107150715074</v>
      </c>
      <c r="F750" s="176">
        <v>1498.7238283828383</v>
      </c>
      <c r="G750" s="177">
        <v>184266</v>
      </c>
      <c r="L750">
        <v>151716.1690209021</v>
      </c>
      <c r="M750">
        <v>31051.107150715074</v>
      </c>
      <c r="N750">
        <v>1498.7238283828383</v>
      </c>
    </row>
    <row r="751" spans="1:21" ht="16.899999999999999" customHeight="1" x14ac:dyDescent="0.25">
      <c r="A751" s="241" t="s">
        <v>17</v>
      </c>
      <c r="B751" s="242"/>
      <c r="C751" s="140" t="s">
        <v>75</v>
      </c>
      <c r="D751" s="152">
        <v>673586</v>
      </c>
      <c r="E751" s="178">
        <v>137860</v>
      </c>
      <c r="F751" s="179">
        <v>6654</v>
      </c>
      <c r="G751" s="180">
        <v>818100</v>
      </c>
    </row>
    <row r="752" spans="1:21" ht="16.899999999999999" customHeight="1" x14ac:dyDescent="0.25">
      <c r="A752" s="243"/>
      <c r="B752" s="244"/>
      <c r="C752" s="141" t="s">
        <v>76</v>
      </c>
      <c r="D752" s="181">
        <v>673586</v>
      </c>
      <c r="E752" s="182">
        <v>137860</v>
      </c>
      <c r="F752" s="157">
        <v>6654</v>
      </c>
      <c r="G752" s="183">
        <v>818100</v>
      </c>
    </row>
    <row r="754" spans="1:4" ht="19.899999999999999" customHeight="1" x14ac:dyDescent="0.25">
      <c r="A754" s="245" t="s">
        <v>80</v>
      </c>
      <c r="B754" s="246"/>
      <c r="C754" s="246"/>
      <c r="D754" s="247"/>
    </row>
    <row r="755" spans="1:4" ht="45" customHeight="1" x14ac:dyDescent="0.25">
      <c r="A755" s="184" t="s">
        <v>1</v>
      </c>
      <c r="B755" s="142" t="s">
        <v>81</v>
      </c>
      <c r="C755" s="185" t="s">
        <v>82</v>
      </c>
      <c r="D755" s="143" t="s">
        <v>83</v>
      </c>
    </row>
    <row r="756" spans="1:4" ht="18" customHeight="1" x14ac:dyDescent="0.25">
      <c r="A756" s="186" t="s">
        <v>84</v>
      </c>
      <c r="B756" s="187" t="s">
        <v>165</v>
      </c>
      <c r="C756" s="171">
        <v>2</v>
      </c>
      <c r="D756" s="188">
        <v>4.902454618881699E-6</v>
      </c>
    </row>
    <row r="757" spans="1:4" ht="16.899999999999999" customHeight="1" x14ac:dyDescent="0.25">
      <c r="A757" s="189" t="s">
        <v>86</v>
      </c>
      <c r="B757" s="190">
        <v>24.209743078487861</v>
      </c>
      <c r="C757" s="178">
        <v>2</v>
      </c>
      <c r="D757" s="191">
        <v>5.532495716614437E-6</v>
      </c>
    </row>
    <row r="758" spans="1:4" ht="30" customHeight="1" x14ac:dyDescent="0.25">
      <c r="A758" s="189" t="s">
        <v>127</v>
      </c>
      <c r="B758" s="190">
        <v>21.421952049978422</v>
      </c>
      <c r="C758" s="178">
        <v>1</v>
      </c>
      <c r="D758" s="191">
        <v>3.6852758232071637E-6</v>
      </c>
    </row>
    <row r="759" spans="1:4" ht="16.899999999999999" customHeight="1" x14ac:dyDescent="0.25">
      <c r="A759" s="192" t="s">
        <v>87</v>
      </c>
      <c r="B759" s="147">
        <v>818100</v>
      </c>
      <c r="C759" s="193"/>
      <c r="D759" s="159"/>
    </row>
    <row r="760" spans="1:4" ht="30" customHeight="1" x14ac:dyDescent="0.25">
      <c r="A760" s="248" t="s">
        <v>166</v>
      </c>
      <c r="B760" s="249"/>
      <c r="C760" s="249"/>
      <c r="D760" s="250"/>
    </row>
    <row r="763" spans="1:4" ht="15" customHeight="1" x14ac:dyDescent="0.25">
      <c r="A763" s="138" t="s">
        <v>0</v>
      </c>
    </row>
    <row r="764" spans="1:4" ht="19.899999999999999" customHeight="1" x14ac:dyDescent="0.25">
      <c r="A764" s="245" t="s">
        <v>2</v>
      </c>
      <c r="B764" s="246"/>
      <c r="C764" s="247"/>
    </row>
    <row r="765" spans="1:4" ht="15" customHeight="1" x14ac:dyDescent="0.25">
      <c r="A765" s="194" t="s">
        <v>137</v>
      </c>
    </row>
    <row r="766" spans="1:4" ht="16.899999999999999" customHeight="1" x14ac:dyDescent="0.25">
      <c r="A766" s="277" t="s">
        <v>4</v>
      </c>
      <c r="B766" s="195" t="s">
        <v>5</v>
      </c>
      <c r="C766" s="196">
        <v>827742</v>
      </c>
    </row>
    <row r="767" spans="1:4" ht="16.899999999999999" customHeight="1" x14ac:dyDescent="0.25">
      <c r="A767" s="243"/>
      <c r="B767" s="141" t="s">
        <v>6</v>
      </c>
      <c r="C767" s="160">
        <v>0</v>
      </c>
    </row>
    <row r="769" spans="1:7" ht="19.899999999999999" customHeight="1" x14ac:dyDescent="0.25">
      <c r="A769" s="245" t="s">
        <v>137</v>
      </c>
      <c r="B769" s="246"/>
      <c r="C769" s="246"/>
      <c r="D769" s="246"/>
      <c r="E769" s="246"/>
      <c r="F769" s="247"/>
    </row>
    <row r="770" spans="1:7" ht="28.9" customHeight="1" x14ac:dyDescent="0.25">
      <c r="A770" s="273" t="s">
        <v>1</v>
      </c>
      <c r="B770" s="274"/>
      <c r="C770" s="197" t="s">
        <v>7</v>
      </c>
      <c r="D770" s="149" t="s">
        <v>8</v>
      </c>
      <c r="E770" s="185" t="s">
        <v>9</v>
      </c>
      <c r="F770" s="143" t="s">
        <v>10</v>
      </c>
    </row>
    <row r="771" spans="1:7" ht="16.899999999999999" customHeight="1" x14ac:dyDescent="0.25">
      <c r="A771" s="278" t="s">
        <v>5</v>
      </c>
      <c r="B771" s="198" t="s">
        <v>138</v>
      </c>
      <c r="C771" s="199">
        <v>11084</v>
      </c>
      <c r="D771" s="150">
        <v>1.3390645877580214</v>
      </c>
      <c r="E771" s="200">
        <v>1.3390645877580214</v>
      </c>
      <c r="F771" s="151">
        <v>1.3390645877580214</v>
      </c>
    </row>
    <row r="772" spans="1:7" ht="16.899999999999999" customHeight="1" x14ac:dyDescent="0.25">
      <c r="A772" s="263"/>
      <c r="B772" s="201" t="s">
        <v>139</v>
      </c>
      <c r="C772" s="202">
        <v>686714</v>
      </c>
      <c r="D772" s="153">
        <v>82.962324009171937</v>
      </c>
      <c r="E772" s="203">
        <v>82.962324009171937</v>
      </c>
      <c r="F772" s="154">
        <v>84.301388596929954</v>
      </c>
    </row>
    <row r="773" spans="1:7" ht="16.899999999999999" customHeight="1" x14ac:dyDescent="0.25">
      <c r="A773" s="263"/>
      <c r="B773" s="201" t="s">
        <v>140</v>
      </c>
      <c r="C773" s="202">
        <v>53335</v>
      </c>
      <c r="D773" s="153">
        <v>6.4434328570979842</v>
      </c>
      <c r="E773" s="203">
        <v>6.4434328570979842</v>
      </c>
      <c r="F773" s="154">
        <v>90.744821454027942</v>
      </c>
    </row>
    <row r="774" spans="1:7" ht="16.899999999999999" customHeight="1" x14ac:dyDescent="0.25">
      <c r="A774" s="263"/>
      <c r="B774" s="201" t="s">
        <v>141</v>
      </c>
      <c r="C774" s="202">
        <v>6685</v>
      </c>
      <c r="D774" s="153">
        <v>0.80761879909440393</v>
      </c>
      <c r="E774" s="203">
        <v>0.80761879909440393</v>
      </c>
      <c r="F774" s="154">
        <v>91.552440253122342</v>
      </c>
    </row>
    <row r="775" spans="1:7" ht="16.899999999999999" customHeight="1" x14ac:dyDescent="0.25">
      <c r="A775" s="263"/>
      <c r="B775" s="201" t="s">
        <v>142</v>
      </c>
      <c r="C775" s="202">
        <v>58563</v>
      </c>
      <c r="D775" s="153">
        <v>7.0750306254847528</v>
      </c>
      <c r="E775" s="203">
        <v>7.0750306254847528</v>
      </c>
      <c r="F775" s="154">
        <v>98.627470878607099</v>
      </c>
    </row>
    <row r="776" spans="1:7" ht="16.899999999999999" customHeight="1" x14ac:dyDescent="0.25">
      <c r="A776" s="263"/>
      <c r="B776" s="201" t="s">
        <v>143</v>
      </c>
      <c r="C776" s="202">
        <v>11361</v>
      </c>
      <c r="D776" s="153">
        <v>1.3725291213928978</v>
      </c>
      <c r="E776" s="203">
        <v>1.3725291213928978</v>
      </c>
      <c r="F776" s="154">
        <v>100</v>
      </c>
    </row>
    <row r="777" spans="1:7" ht="16.899999999999999" customHeight="1" x14ac:dyDescent="0.25">
      <c r="A777" s="243"/>
      <c r="B777" s="141" t="s">
        <v>17</v>
      </c>
      <c r="C777" s="204">
        <v>827742</v>
      </c>
      <c r="D777" s="157">
        <v>100</v>
      </c>
      <c r="E777" s="182">
        <v>100</v>
      </c>
      <c r="F777" s="159"/>
    </row>
    <row r="780" spans="1:7" x14ac:dyDescent="0.25">
      <c r="A780" s="138" t="s">
        <v>70</v>
      </c>
    </row>
    <row r="782" spans="1:7" ht="19.899999999999999" customHeight="1" x14ac:dyDescent="0.25">
      <c r="A782" s="245" t="s">
        <v>71</v>
      </c>
      <c r="B782" s="246"/>
      <c r="C782" s="246"/>
      <c r="D782" s="246"/>
      <c r="E782" s="246"/>
      <c r="F782" s="246"/>
      <c r="G782" s="247"/>
    </row>
    <row r="783" spans="1:7" ht="16.149999999999999" customHeight="1" x14ac:dyDescent="0.25">
      <c r="A783" s="266" t="s">
        <v>1</v>
      </c>
      <c r="B783" s="257" t="s">
        <v>72</v>
      </c>
      <c r="C783" s="258"/>
      <c r="D783" s="259"/>
      <c r="E783" s="258"/>
      <c r="F783" s="259"/>
      <c r="G783" s="260"/>
    </row>
    <row r="784" spans="1:7" ht="16.149999999999999" customHeight="1" x14ac:dyDescent="0.25">
      <c r="A784" s="267"/>
      <c r="B784" s="269" t="s">
        <v>5</v>
      </c>
      <c r="C784" s="270"/>
      <c r="D784" s="270" t="s">
        <v>6</v>
      </c>
      <c r="E784" s="270"/>
      <c r="F784" s="270" t="s">
        <v>17</v>
      </c>
      <c r="G784" s="271"/>
    </row>
    <row r="785" spans="1:13" ht="16.149999999999999" customHeight="1" x14ac:dyDescent="0.25">
      <c r="A785" s="268"/>
      <c r="B785" s="162" t="s">
        <v>4</v>
      </c>
      <c r="C785" s="163" t="s">
        <v>8</v>
      </c>
      <c r="D785" s="164" t="s">
        <v>4</v>
      </c>
      <c r="E785" s="163" t="s">
        <v>8</v>
      </c>
      <c r="F785" s="164" t="s">
        <v>4</v>
      </c>
      <c r="G785" s="165" t="s">
        <v>8</v>
      </c>
    </row>
    <row r="786" spans="1:13" ht="16.899999999999999" customHeight="1" x14ac:dyDescent="0.25">
      <c r="A786" s="166" t="s">
        <v>167</v>
      </c>
      <c r="B786" s="167">
        <v>827742</v>
      </c>
      <c r="C786" s="168">
        <v>1</v>
      </c>
      <c r="D786" s="169">
        <v>0</v>
      </c>
      <c r="E786" s="168">
        <v>0</v>
      </c>
      <c r="F786" s="169">
        <v>827742</v>
      </c>
      <c r="G786" s="170">
        <v>1</v>
      </c>
    </row>
    <row r="787" spans="1:13" x14ac:dyDescent="0.25">
      <c r="J787" t="s">
        <v>205</v>
      </c>
      <c r="K787" s="162" t="s">
        <v>67</v>
      </c>
    </row>
    <row r="788" spans="1:13" ht="19.899999999999999" customHeight="1" x14ac:dyDescent="0.25">
      <c r="A788" s="245" t="s">
        <v>168</v>
      </c>
      <c r="B788" s="246"/>
      <c r="C788" s="246"/>
      <c r="D788" s="246"/>
      <c r="E788" s="246"/>
      <c r="F788" s="246"/>
      <c r="G788" s="247"/>
      <c r="J788" s="205" t="s">
        <v>138</v>
      </c>
      <c r="K788" s="232">
        <f>D791/D792</f>
        <v>1.0251962201529414</v>
      </c>
    </row>
    <row r="789" spans="1:13" ht="16.149999999999999" customHeight="1" x14ac:dyDescent="0.25">
      <c r="A789" s="251" t="s">
        <v>1</v>
      </c>
      <c r="B789" s="252"/>
      <c r="C789" s="253"/>
      <c r="D789" s="257" t="s">
        <v>145</v>
      </c>
      <c r="E789" s="258"/>
      <c r="F789" s="259"/>
      <c r="G789" s="260" t="s">
        <v>17</v>
      </c>
      <c r="J789" s="206" t="s">
        <v>139</v>
      </c>
      <c r="K789" s="233">
        <f>D793/D794</f>
        <v>1.0248140498688185</v>
      </c>
    </row>
    <row r="790" spans="1:13" ht="16.149999999999999" customHeight="1" x14ac:dyDescent="0.25">
      <c r="A790" s="254"/>
      <c r="B790" s="255"/>
      <c r="C790" s="256"/>
      <c r="D790" s="162" t="s">
        <v>67</v>
      </c>
      <c r="E790" s="163" t="s">
        <v>162</v>
      </c>
      <c r="F790" s="164" t="s">
        <v>65</v>
      </c>
      <c r="G790" s="261"/>
      <c r="J790" s="206" t="s">
        <v>140</v>
      </c>
      <c r="K790" s="233">
        <f>D795/D796</f>
        <v>0.94784879682197476</v>
      </c>
      <c r="L790" s="163" t="s">
        <v>162</v>
      </c>
      <c r="M790" s="164" t="s">
        <v>65</v>
      </c>
    </row>
    <row r="791" spans="1:13" ht="16.899999999999999" customHeight="1" x14ac:dyDescent="0.25">
      <c r="A791" s="262" t="s">
        <v>137</v>
      </c>
      <c r="B791" s="275" t="s">
        <v>138</v>
      </c>
      <c r="C791" s="144" t="s">
        <v>75</v>
      </c>
      <c r="D791" s="145">
        <v>9355</v>
      </c>
      <c r="E791" s="171">
        <v>1701</v>
      </c>
      <c r="F791" s="172">
        <v>28</v>
      </c>
      <c r="G791" s="146">
        <v>11084</v>
      </c>
      <c r="J791" s="206" t="s">
        <v>141</v>
      </c>
      <c r="K791" s="232">
        <f>D797/D798</f>
        <v>0.88924672619617429</v>
      </c>
      <c r="L791" s="232">
        <f>E791/E792</f>
        <v>0.9102104720212072</v>
      </c>
      <c r="M791" s="232">
        <f>F791/F792</f>
        <v>0.31070013507549804</v>
      </c>
    </row>
    <row r="792" spans="1:13" ht="16.899999999999999" customHeight="1" x14ac:dyDescent="0.25">
      <c r="A792" s="263"/>
      <c r="B792" s="265"/>
      <c r="C792" s="173" t="s">
        <v>76</v>
      </c>
      <c r="D792" s="174">
        <v>9125.0824145687911</v>
      </c>
      <c r="E792" s="175">
        <v>1868.7985386750945</v>
      </c>
      <c r="F792" s="176">
        <v>90.119046756114827</v>
      </c>
      <c r="G792" s="177">
        <v>11084</v>
      </c>
      <c r="J792" s="206" t="s">
        <v>142</v>
      </c>
      <c r="K792" s="233">
        <f>D799/D800</f>
        <v>0.81459462698633311</v>
      </c>
      <c r="L792" s="233">
        <f t="shared" ref="L792:M792" si="122">E793/E794</f>
        <v>0.90029367679855887</v>
      </c>
      <c r="M792" s="233">
        <f t="shared" si="122"/>
        <v>0.55504168718974745</v>
      </c>
    </row>
    <row r="793" spans="1:13" ht="16.899999999999999" customHeight="1" x14ac:dyDescent="0.25">
      <c r="A793" s="263"/>
      <c r="B793" s="276" t="s">
        <v>139</v>
      </c>
      <c r="C793" s="140" t="s">
        <v>75</v>
      </c>
      <c r="D793" s="152">
        <v>579377</v>
      </c>
      <c r="E793" s="178">
        <v>104238</v>
      </c>
      <c r="F793" s="179">
        <v>3099</v>
      </c>
      <c r="G793" s="180">
        <v>686714</v>
      </c>
      <c r="J793" s="206" t="s">
        <v>143</v>
      </c>
      <c r="K793" s="233">
        <f>D801/D802</f>
        <v>0.74124941210165218</v>
      </c>
      <c r="L793" s="233">
        <f t="shared" ref="L793:M793" si="123">E795/E796</f>
        <v>1.2236925431419907</v>
      </c>
      <c r="M793" s="233">
        <f t="shared" si="123"/>
        <v>1.6419034750632095</v>
      </c>
    </row>
    <row r="794" spans="1:13" ht="16.899999999999999" customHeight="1" x14ac:dyDescent="0.25">
      <c r="A794" s="263"/>
      <c r="B794" s="265"/>
      <c r="C794" s="173" t="s">
        <v>76</v>
      </c>
      <c r="D794" s="174">
        <v>565348.41620698234</v>
      </c>
      <c r="E794" s="175">
        <v>115782.21938720036</v>
      </c>
      <c r="F794" s="176">
        <v>5583.3644058172713</v>
      </c>
      <c r="G794" s="177">
        <v>686714</v>
      </c>
      <c r="L794" s="232">
        <f t="shared" ref="L794:M794" si="124">E797/E798</f>
        <v>1.4195562375436594</v>
      </c>
      <c r="M794" s="232">
        <f t="shared" si="124"/>
        <v>3.5140819358947142</v>
      </c>
    </row>
    <row r="795" spans="1:13" ht="16.899999999999999" customHeight="1" x14ac:dyDescent="0.25">
      <c r="A795" s="263"/>
      <c r="B795" s="276" t="s">
        <v>140</v>
      </c>
      <c r="C795" s="140" t="s">
        <v>75</v>
      </c>
      <c r="D795" s="152">
        <v>41619</v>
      </c>
      <c r="E795" s="178">
        <v>11004</v>
      </c>
      <c r="F795" s="179">
        <v>712</v>
      </c>
      <c r="G795" s="180">
        <v>53335</v>
      </c>
      <c r="L795" s="233">
        <f t="shared" ref="L795:M795" si="125">E799/E800</f>
        <v>1.7587759235525162</v>
      </c>
      <c r="M795" s="233">
        <f t="shared" si="125"/>
        <v>4.0386470074175458</v>
      </c>
    </row>
    <row r="796" spans="1:13" ht="16.899999999999999" customHeight="1" x14ac:dyDescent="0.25">
      <c r="A796" s="263"/>
      <c r="B796" s="265"/>
      <c r="C796" s="173" t="s">
        <v>76</v>
      </c>
      <c r="D796" s="174">
        <v>43908.902073351361</v>
      </c>
      <c r="E796" s="175">
        <v>8992.4548953659469</v>
      </c>
      <c r="F796" s="176">
        <v>433.64303128269438</v>
      </c>
      <c r="G796" s="177">
        <v>53335</v>
      </c>
      <c r="L796" s="233">
        <f t="shared" ref="L796:M796" si="126">E801/E802</f>
        <v>1.9060281235461589</v>
      </c>
      <c r="M796" s="233">
        <f t="shared" si="126"/>
        <v>8.4117118428533377</v>
      </c>
    </row>
    <row r="797" spans="1:13" ht="16.899999999999999" customHeight="1" x14ac:dyDescent="0.25">
      <c r="A797" s="263"/>
      <c r="B797" s="276" t="s">
        <v>141</v>
      </c>
      <c r="C797" s="140" t="s">
        <v>75</v>
      </c>
      <c r="D797" s="152">
        <v>4894</v>
      </c>
      <c r="E797" s="178">
        <v>1600</v>
      </c>
      <c r="F797" s="179">
        <v>191</v>
      </c>
      <c r="G797" s="180">
        <v>6685</v>
      </c>
    </row>
    <row r="798" spans="1:13" ht="16.899999999999999" customHeight="1" x14ac:dyDescent="0.25">
      <c r="A798" s="263"/>
      <c r="B798" s="265"/>
      <c r="C798" s="173" t="s">
        <v>76</v>
      </c>
      <c r="D798" s="174">
        <v>5503.5344588047974</v>
      </c>
      <c r="E798" s="175">
        <v>1127.11279601615</v>
      </c>
      <c r="F798" s="176">
        <v>54.352745179053379</v>
      </c>
      <c r="G798" s="177">
        <v>6685</v>
      </c>
      <c r="I798" s="230">
        <f>F801/F802</f>
        <v>8.4117118428533377</v>
      </c>
    </row>
    <row r="799" spans="1:13" ht="16.899999999999999" customHeight="1" x14ac:dyDescent="0.25">
      <c r="A799" s="263"/>
      <c r="B799" s="276" t="s">
        <v>142</v>
      </c>
      <c r="C799" s="140" t="s">
        <v>75</v>
      </c>
      <c r="D799" s="152">
        <v>39274</v>
      </c>
      <c r="E799" s="178">
        <v>17366</v>
      </c>
      <c r="F799" s="179">
        <v>1923</v>
      </c>
      <c r="G799" s="180">
        <v>58563</v>
      </c>
    </row>
    <row r="800" spans="1:13" ht="16.899999999999999" customHeight="1" x14ac:dyDescent="0.25">
      <c r="A800" s="263"/>
      <c r="B800" s="265"/>
      <c r="C800" s="173" t="s">
        <v>76</v>
      </c>
      <c r="D800" s="174">
        <v>48212.937697978363</v>
      </c>
      <c r="E800" s="175">
        <v>9873.912740926522</v>
      </c>
      <c r="F800" s="176">
        <v>476.14956109512389</v>
      </c>
      <c r="G800" s="177">
        <v>58563</v>
      </c>
      <c r="I800" s="230">
        <f>G803/G804</f>
        <v>1</v>
      </c>
    </row>
    <row r="801" spans="1:7" ht="16.899999999999999" customHeight="1" x14ac:dyDescent="0.25">
      <c r="A801" s="263"/>
      <c r="B801" s="276" t="s">
        <v>143</v>
      </c>
      <c r="C801" s="140" t="s">
        <v>75</v>
      </c>
      <c r="D801" s="152">
        <v>6933</v>
      </c>
      <c r="E801" s="178">
        <v>3651</v>
      </c>
      <c r="F801" s="179">
        <v>777</v>
      </c>
      <c r="G801" s="180">
        <v>11361</v>
      </c>
    </row>
    <row r="802" spans="1:7" ht="16.899999999999999" customHeight="1" x14ac:dyDescent="0.25">
      <c r="A802" s="241"/>
      <c r="B802" s="265"/>
      <c r="C802" s="173" t="s">
        <v>76</v>
      </c>
      <c r="D802" s="174">
        <v>9353.12714831433</v>
      </c>
      <c r="E802" s="175">
        <v>1915.501641815928</v>
      </c>
      <c r="F802" s="176">
        <v>92.371209869742017</v>
      </c>
      <c r="G802" s="177">
        <v>11361</v>
      </c>
    </row>
    <row r="803" spans="1:7" ht="16.899999999999999" customHeight="1" x14ac:dyDescent="0.25">
      <c r="A803" s="241" t="s">
        <v>17</v>
      </c>
      <c r="B803" s="242"/>
      <c r="C803" s="140" t="s">
        <v>75</v>
      </c>
      <c r="D803" s="152">
        <v>681452</v>
      </c>
      <c r="E803" s="178">
        <v>139560</v>
      </c>
      <c r="F803" s="179">
        <v>6730</v>
      </c>
      <c r="G803" s="180">
        <v>827742</v>
      </c>
    </row>
    <row r="804" spans="1:7" ht="16.899999999999999" customHeight="1" x14ac:dyDescent="0.25">
      <c r="A804" s="243"/>
      <c r="B804" s="244"/>
      <c r="C804" s="141" t="s">
        <v>76</v>
      </c>
      <c r="D804" s="181">
        <v>681452</v>
      </c>
      <c r="E804" s="182">
        <v>139560</v>
      </c>
      <c r="F804" s="157">
        <v>6730</v>
      </c>
      <c r="G804" s="183">
        <v>827742</v>
      </c>
    </row>
    <row r="806" spans="1:7" ht="19.899999999999999" customHeight="1" x14ac:dyDescent="0.25">
      <c r="A806" s="245" t="s">
        <v>80</v>
      </c>
      <c r="B806" s="246"/>
      <c r="C806" s="246"/>
      <c r="D806" s="247"/>
    </row>
    <row r="807" spans="1:7" ht="45" customHeight="1" x14ac:dyDescent="0.25">
      <c r="A807" s="184" t="s">
        <v>1</v>
      </c>
      <c r="B807" s="142" t="s">
        <v>81</v>
      </c>
      <c r="C807" s="185" t="s">
        <v>82</v>
      </c>
      <c r="D807" s="143" t="s">
        <v>83</v>
      </c>
    </row>
    <row r="808" spans="1:7" ht="18" customHeight="1" x14ac:dyDescent="0.25">
      <c r="A808" s="186" t="s">
        <v>84</v>
      </c>
      <c r="B808" s="187" t="s">
        <v>169</v>
      </c>
      <c r="C808" s="171">
        <v>10</v>
      </c>
      <c r="D808" s="188">
        <v>0</v>
      </c>
    </row>
    <row r="809" spans="1:7" ht="16.899999999999999" customHeight="1" x14ac:dyDescent="0.25">
      <c r="A809" s="189" t="s">
        <v>86</v>
      </c>
      <c r="B809" s="190">
        <v>16818.686313042312</v>
      </c>
      <c r="C809" s="178">
        <v>10</v>
      </c>
      <c r="D809" s="191">
        <v>0</v>
      </c>
    </row>
    <row r="810" spans="1:7" ht="30" customHeight="1" x14ac:dyDescent="0.25">
      <c r="A810" s="189" t="s">
        <v>127</v>
      </c>
      <c r="B810" s="190">
        <v>19449.169939266911</v>
      </c>
      <c r="C810" s="178">
        <v>1</v>
      </c>
      <c r="D810" s="191">
        <v>0</v>
      </c>
    </row>
    <row r="811" spans="1:7" ht="16.899999999999999" customHeight="1" x14ac:dyDescent="0.25">
      <c r="A811" s="192" t="s">
        <v>87</v>
      </c>
      <c r="B811" s="147">
        <v>827742</v>
      </c>
      <c r="C811" s="193"/>
      <c r="D811" s="159"/>
    </row>
    <row r="812" spans="1:7" ht="30" customHeight="1" x14ac:dyDescent="0.25">
      <c r="A812" s="248" t="s">
        <v>170</v>
      </c>
      <c r="B812" s="249"/>
      <c r="C812" s="249"/>
      <c r="D812" s="250"/>
    </row>
    <row r="815" spans="1:7" x14ac:dyDescent="0.25">
      <c r="A815" s="138" t="s">
        <v>144</v>
      </c>
    </row>
    <row r="818" spans="1:4" ht="19.899999999999999" customHeight="1" x14ac:dyDescent="0.25">
      <c r="A818" s="245" t="s">
        <v>144</v>
      </c>
      <c r="B818" s="246"/>
      <c r="C818" s="246"/>
      <c r="D818" s="247"/>
    </row>
    <row r="819" spans="1:4" ht="16.149999999999999" customHeight="1" x14ac:dyDescent="0.25">
      <c r="A819" s="273" t="s">
        <v>1</v>
      </c>
      <c r="B819" s="274"/>
      <c r="C819" s="197" t="s">
        <v>137</v>
      </c>
      <c r="D819" s="143" t="s">
        <v>145</v>
      </c>
    </row>
    <row r="820" spans="1:4" ht="18" customHeight="1" x14ac:dyDescent="0.25">
      <c r="A820" s="262" t="s">
        <v>137</v>
      </c>
      <c r="B820" s="144" t="s">
        <v>146</v>
      </c>
      <c r="C820" s="199">
        <v>1</v>
      </c>
      <c r="D820" s="207" t="s">
        <v>147</v>
      </c>
    </row>
    <row r="821" spans="1:4" ht="16.899999999999999" customHeight="1" x14ac:dyDescent="0.25">
      <c r="A821" s="263"/>
      <c r="B821" s="140" t="s">
        <v>148</v>
      </c>
      <c r="C821" s="208"/>
      <c r="D821" s="191">
        <v>0</v>
      </c>
    </row>
    <row r="822" spans="1:4" ht="16.899999999999999" customHeight="1" x14ac:dyDescent="0.25">
      <c r="A822" s="241"/>
      <c r="B822" s="173" t="s">
        <v>4</v>
      </c>
      <c r="C822" s="209">
        <v>827742</v>
      </c>
      <c r="D822" s="210">
        <v>827742</v>
      </c>
    </row>
    <row r="823" spans="1:4" ht="18" customHeight="1" x14ac:dyDescent="0.25">
      <c r="A823" s="241" t="s">
        <v>145</v>
      </c>
      <c r="B823" s="140" t="s">
        <v>146</v>
      </c>
      <c r="C823" s="211" t="s">
        <v>147</v>
      </c>
      <c r="D823" s="180">
        <v>1</v>
      </c>
    </row>
    <row r="824" spans="1:4" ht="16.899999999999999" customHeight="1" x14ac:dyDescent="0.25">
      <c r="A824" s="263"/>
      <c r="B824" s="140" t="s">
        <v>148</v>
      </c>
      <c r="C824" s="212">
        <v>0</v>
      </c>
      <c r="D824" s="155"/>
    </row>
    <row r="825" spans="1:4" ht="16.899999999999999" customHeight="1" x14ac:dyDescent="0.25">
      <c r="A825" s="243"/>
      <c r="B825" s="141" t="s">
        <v>4</v>
      </c>
      <c r="C825" s="204">
        <v>827742</v>
      </c>
      <c r="D825" s="148">
        <v>827742</v>
      </c>
    </row>
    <row r="826" spans="1:4" ht="16.899999999999999" customHeight="1" x14ac:dyDescent="0.25">
      <c r="A826" s="248" t="s">
        <v>149</v>
      </c>
      <c r="B826" s="249"/>
      <c r="C826" s="249"/>
      <c r="D826" s="250"/>
    </row>
    <row r="829" spans="1:4" x14ac:dyDescent="0.25">
      <c r="A829" s="138" t="s">
        <v>171</v>
      </c>
    </row>
    <row r="832" spans="1:4" x14ac:dyDescent="0.25">
      <c r="A832" s="138" t="s">
        <v>172</v>
      </c>
    </row>
    <row r="836" spans="1:6" x14ac:dyDescent="0.25">
      <c r="A836" s="138" t="s">
        <v>173</v>
      </c>
    </row>
    <row r="838" spans="1:6" ht="19.899999999999999" customHeight="1" x14ac:dyDescent="0.25">
      <c r="A838" s="245" t="s">
        <v>175</v>
      </c>
      <c r="B838" s="246"/>
      <c r="C838" s="246"/>
      <c r="D838" s="247"/>
    </row>
    <row r="839" spans="1:6" ht="28.9" customHeight="1" x14ac:dyDescent="0.25">
      <c r="A839" s="142" t="s">
        <v>176</v>
      </c>
      <c r="B839" s="149" t="s">
        <v>177</v>
      </c>
      <c r="C839" s="185" t="s">
        <v>178</v>
      </c>
      <c r="D839" s="143" t="s">
        <v>179</v>
      </c>
    </row>
    <row r="840" spans="1:6" ht="16.899999999999999" customHeight="1" x14ac:dyDescent="0.25">
      <c r="A840" s="213">
        <v>0.15328628602737365</v>
      </c>
      <c r="B840" s="214">
        <v>2.3496685484065805E-2</v>
      </c>
      <c r="C840" s="215">
        <v>2.3495505761792487E-2</v>
      </c>
      <c r="D840" s="216">
        <v>0.40376756302544625</v>
      </c>
    </row>
    <row r="841" spans="1:6" ht="13.15" customHeight="1" x14ac:dyDescent="0.25">
      <c r="A841" s="248" t="s">
        <v>180</v>
      </c>
      <c r="B841" s="249"/>
      <c r="C841" s="249"/>
      <c r="D841" s="250"/>
    </row>
    <row r="843" spans="1:6" ht="19.899999999999999" customHeight="1" x14ac:dyDescent="0.25">
      <c r="A843" s="245" t="s">
        <v>181</v>
      </c>
      <c r="B843" s="246"/>
      <c r="C843" s="246"/>
      <c r="D843" s="246"/>
      <c r="E843" s="246"/>
      <c r="F843" s="247"/>
    </row>
    <row r="844" spans="1:6" ht="28.9" customHeight="1" x14ac:dyDescent="0.25">
      <c r="A844" s="184" t="s">
        <v>1</v>
      </c>
      <c r="B844" s="142" t="s">
        <v>182</v>
      </c>
      <c r="C844" s="185" t="s">
        <v>82</v>
      </c>
      <c r="D844" s="149" t="s">
        <v>183</v>
      </c>
      <c r="E844" s="185" t="s">
        <v>184</v>
      </c>
      <c r="F844" s="143" t="s">
        <v>185</v>
      </c>
    </row>
    <row r="845" spans="1:6" ht="16.899999999999999" customHeight="1" x14ac:dyDescent="0.25">
      <c r="A845" s="186" t="s">
        <v>186</v>
      </c>
      <c r="B845" s="217">
        <v>3247.0552462083228</v>
      </c>
      <c r="C845" s="171">
        <v>1</v>
      </c>
      <c r="D845" s="218">
        <v>3247.0552462083228</v>
      </c>
      <c r="E845" s="219">
        <v>19917.133053687416</v>
      </c>
      <c r="F845" s="188">
        <v>0</v>
      </c>
    </row>
    <row r="846" spans="1:6" ht="16.899999999999999" customHeight="1" x14ac:dyDescent="0.25">
      <c r="A846" s="189" t="s">
        <v>187</v>
      </c>
      <c r="B846" s="190">
        <v>134944.999476161</v>
      </c>
      <c r="C846" s="178">
        <v>827740</v>
      </c>
      <c r="D846" s="220">
        <v>0.16302824495150772</v>
      </c>
      <c r="E846" s="221"/>
      <c r="F846" s="155"/>
    </row>
    <row r="847" spans="1:6" ht="16.899999999999999" customHeight="1" x14ac:dyDescent="0.25">
      <c r="A847" s="192" t="s">
        <v>17</v>
      </c>
      <c r="B847" s="222">
        <v>138192.05472236933</v>
      </c>
      <c r="C847" s="223">
        <v>827741</v>
      </c>
      <c r="D847" s="158"/>
      <c r="E847" s="193"/>
      <c r="F847" s="159"/>
    </row>
    <row r="848" spans="1:6" ht="13.15" customHeight="1" x14ac:dyDescent="0.25">
      <c r="A848" s="248" t="s">
        <v>180</v>
      </c>
      <c r="B848" s="249"/>
      <c r="C848" s="249"/>
      <c r="D848" s="249"/>
      <c r="E848" s="249"/>
      <c r="F848" s="250"/>
    </row>
    <row r="850" spans="1:6" ht="19.899999999999999" customHeight="1" x14ac:dyDescent="0.25">
      <c r="A850" s="245" t="s">
        <v>188</v>
      </c>
      <c r="B850" s="246"/>
      <c r="C850" s="246"/>
      <c r="D850" s="246"/>
      <c r="E850" s="246"/>
      <c r="F850" s="247"/>
    </row>
    <row r="851" spans="1:6" ht="28.9" customHeight="1" x14ac:dyDescent="0.25">
      <c r="A851" s="266" t="s">
        <v>1</v>
      </c>
      <c r="B851" s="257" t="s">
        <v>189</v>
      </c>
      <c r="C851" s="258"/>
      <c r="D851" s="161" t="s">
        <v>190</v>
      </c>
      <c r="E851" s="258" t="s">
        <v>191</v>
      </c>
      <c r="F851" s="260" t="s">
        <v>185</v>
      </c>
    </row>
    <row r="852" spans="1:6" ht="16.149999999999999" customHeight="1" x14ac:dyDescent="0.25">
      <c r="A852" s="268"/>
      <c r="B852" s="162" t="s">
        <v>192</v>
      </c>
      <c r="C852" s="163" t="s">
        <v>193</v>
      </c>
      <c r="D852" s="164" t="s">
        <v>194</v>
      </c>
      <c r="E852" s="272"/>
      <c r="F852" s="261"/>
    </row>
    <row r="853" spans="1:6" ht="16.899999999999999" customHeight="1" x14ac:dyDescent="0.25">
      <c r="A853" s="186" t="s">
        <v>137</v>
      </c>
      <c r="B853" s="217">
        <v>6.7747126876776887E-3</v>
      </c>
      <c r="C853" s="219">
        <v>4.8004004678955557E-5</v>
      </c>
      <c r="D853" s="218">
        <v>0.15328628602737371</v>
      </c>
      <c r="E853" s="219">
        <v>141.12807323026635</v>
      </c>
      <c r="F853" s="188">
        <v>0</v>
      </c>
    </row>
    <row r="854" spans="1:6" ht="16.899999999999999" customHeight="1" x14ac:dyDescent="0.25">
      <c r="A854" s="192" t="s">
        <v>195</v>
      </c>
      <c r="B854" s="222">
        <v>0.95897185930233497</v>
      </c>
      <c r="C854" s="224">
        <v>1.6610062652979059E-3</v>
      </c>
      <c r="D854" s="158"/>
      <c r="E854" s="224">
        <v>577.34391455190621</v>
      </c>
      <c r="F854" s="225">
        <v>0</v>
      </c>
    </row>
    <row r="857" spans="1:6" x14ac:dyDescent="0.25">
      <c r="A857" s="138" t="s">
        <v>174</v>
      </c>
    </row>
    <row r="859" spans="1:6" ht="19.899999999999999" customHeight="1" x14ac:dyDescent="0.25">
      <c r="A859" s="245" t="s">
        <v>175</v>
      </c>
      <c r="B859" s="246"/>
      <c r="C859" s="246"/>
      <c r="D859" s="247"/>
    </row>
    <row r="860" spans="1:6" ht="28.9" customHeight="1" x14ac:dyDescent="0.25">
      <c r="A860" s="142" t="s">
        <v>176</v>
      </c>
      <c r="B860" s="149" t="s">
        <v>177</v>
      </c>
      <c r="C860" s="185" t="s">
        <v>178</v>
      </c>
      <c r="D860" s="143" t="s">
        <v>179</v>
      </c>
    </row>
    <row r="861" spans="1:6" ht="16.899999999999999" customHeight="1" x14ac:dyDescent="0.25">
      <c r="A861" s="213">
        <v>0.15381531042134963</v>
      </c>
      <c r="B861" s="214">
        <v>2.3659149720016148E-2</v>
      </c>
      <c r="C861" s="215">
        <v>2.3656790665168473E-2</v>
      </c>
      <c r="D861" s="216">
        <v>0.40373421740238108</v>
      </c>
    </row>
    <row r="862" spans="1:6" ht="13.15" customHeight="1" x14ac:dyDescent="0.25">
      <c r="A862" s="248" t="s">
        <v>180</v>
      </c>
      <c r="B862" s="249"/>
      <c r="C862" s="249"/>
      <c r="D862" s="250"/>
    </row>
    <row r="864" spans="1:6" ht="19.899999999999999" customHeight="1" x14ac:dyDescent="0.25">
      <c r="A864" s="245" t="s">
        <v>181</v>
      </c>
      <c r="B864" s="246"/>
      <c r="C864" s="246"/>
      <c r="D864" s="246"/>
      <c r="E864" s="246"/>
      <c r="F864" s="247"/>
    </row>
    <row r="865" spans="1:6" ht="28.9" customHeight="1" x14ac:dyDescent="0.25">
      <c r="A865" s="184" t="s">
        <v>1</v>
      </c>
      <c r="B865" s="142" t="s">
        <v>182</v>
      </c>
      <c r="C865" s="185" t="s">
        <v>82</v>
      </c>
      <c r="D865" s="149" t="s">
        <v>183</v>
      </c>
      <c r="E865" s="185" t="s">
        <v>184</v>
      </c>
      <c r="F865" s="143" t="s">
        <v>185</v>
      </c>
    </row>
    <row r="866" spans="1:6" ht="16.899999999999999" customHeight="1" x14ac:dyDescent="0.25">
      <c r="A866" s="186" t="s">
        <v>186</v>
      </c>
      <c r="B866" s="217">
        <v>3269.5065127932007</v>
      </c>
      <c r="C866" s="171">
        <v>2</v>
      </c>
      <c r="D866" s="218">
        <v>1634.7532563966004</v>
      </c>
      <c r="E866" s="219">
        <v>10029.079969603077</v>
      </c>
      <c r="F866" s="188">
        <v>0</v>
      </c>
    </row>
    <row r="867" spans="1:6" ht="16.899999999999999" customHeight="1" x14ac:dyDescent="0.25">
      <c r="A867" s="189" t="s">
        <v>187</v>
      </c>
      <c r="B867" s="190">
        <v>134922.54820957614</v>
      </c>
      <c r="C867" s="178">
        <v>827739</v>
      </c>
      <c r="D867" s="220">
        <v>0.1630013183015131</v>
      </c>
      <c r="E867" s="221"/>
      <c r="F867" s="155"/>
    </row>
    <row r="868" spans="1:6" ht="16.899999999999999" customHeight="1" x14ac:dyDescent="0.25">
      <c r="A868" s="192" t="s">
        <v>17</v>
      </c>
      <c r="B868" s="222">
        <v>138192.05472236933</v>
      </c>
      <c r="C868" s="223">
        <v>827741</v>
      </c>
      <c r="D868" s="158"/>
      <c r="E868" s="193"/>
      <c r="F868" s="159"/>
    </row>
    <row r="869" spans="1:6" ht="13.15" customHeight="1" x14ac:dyDescent="0.25">
      <c r="A869" s="248" t="s">
        <v>180</v>
      </c>
      <c r="B869" s="249"/>
      <c r="C869" s="249"/>
      <c r="D869" s="249"/>
      <c r="E869" s="249"/>
      <c r="F869" s="250"/>
    </row>
    <row r="871" spans="1:6" ht="19.899999999999999" customHeight="1" x14ac:dyDescent="0.25">
      <c r="A871" s="245" t="s">
        <v>188</v>
      </c>
      <c r="B871" s="246"/>
      <c r="C871" s="246"/>
      <c r="D871" s="246"/>
      <c r="E871" s="246"/>
      <c r="F871" s="247"/>
    </row>
    <row r="872" spans="1:6" ht="28.9" customHeight="1" x14ac:dyDescent="0.25">
      <c r="A872" s="266" t="s">
        <v>1</v>
      </c>
      <c r="B872" s="257" t="s">
        <v>189</v>
      </c>
      <c r="C872" s="258"/>
      <c r="D872" s="161" t="s">
        <v>190</v>
      </c>
      <c r="E872" s="258" t="s">
        <v>191</v>
      </c>
      <c r="F872" s="260" t="s">
        <v>185</v>
      </c>
    </row>
    <row r="873" spans="1:6" ht="16.149999999999999" customHeight="1" x14ac:dyDescent="0.25">
      <c r="A873" s="268"/>
      <c r="B873" s="162" t="s">
        <v>192</v>
      </c>
      <c r="C873" s="163" t="s">
        <v>193</v>
      </c>
      <c r="D873" s="164" t="s">
        <v>194</v>
      </c>
      <c r="E873" s="272"/>
      <c r="F873" s="261"/>
    </row>
    <row r="874" spans="1:6" ht="16.899999999999999" customHeight="1" x14ac:dyDescent="0.25">
      <c r="A874" s="186" t="s">
        <v>137</v>
      </c>
      <c r="B874" s="217">
        <v>1.2470068990510007E-3</v>
      </c>
      <c r="C874" s="219">
        <v>4.7343862654812156E-4</v>
      </c>
      <c r="D874" s="218">
        <v>2.8215079372106065E-2</v>
      </c>
      <c r="E874" s="219">
        <v>2.6339356975222459</v>
      </c>
      <c r="F874" s="188">
        <v>8.4403040149770171E-3</v>
      </c>
    </row>
    <row r="875" spans="1:6" ht="16.899999999999999" customHeight="1" x14ac:dyDescent="0.25">
      <c r="A875" s="189" t="s">
        <v>196</v>
      </c>
      <c r="B875" s="226">
        <v>6.128278868845874E-5</v>
      </c>
      <c r="C875" s="227">
        <v>5.2217208961966208E-6</v>
      </c>
      <c r="D875" s="220">
        <v>0.12571901594490387</v>
      </c>
      <c r="E875" s="227">
        <v>11.736128741215504</v>
      </c>
      <c r="F875" s="191">
        <v>8.3693809079268015E-32</v>
      </c>
    </row>
    <row r="876" spans="1:6" ht="16.899999999999999" customHeight="1" x14ac:dyDescent="0.25">
      <c r="A876" s="192" t="s">
        <v>195</v>
      </c>
      <c r="B876" s="222">
        <v>1.0699135300956342</v>
      </c>
      <c r="C876" s="224">
        <v>9.5978002123232892E-3</v>
      </c>
      <c r="D876" s="158"/>
      <c r="E876" s="224">
        <v>111.47486991049232</v>
      </c>
      <c r="F876" s="225">
        <v>0</v>
      </c>
    </row>
    <row r="879" spans="1:6" x14ac:dyDescent="0.25">
      <c r="A879" s="138" t="s">
        <v>197</v>
      </c>
    </row>
    <row r="881" spans="1:6" ht="19.899999999999999" customHeight="1" x14ac:dyDescent="0.25">
      <c r="A881" s="245" t="s">
        <v>175</v>
      </c>
      <c r="B881" s="246"/>
      <c r="C881" s="246"/>
      <c r="D881" s="247"/>
    </row>
    <row r="882" spans="1:6" ht="28.9" customHeight="1" x14ac:dyDescent="0.25">
      <c r="A882" s="142" t="s">
        <v>176</v>
      </c>
      <c r="B882" s="149" t="s">
        <v>177</v>
      </c>
      <c r="C882" s="185" t="s">
        <v>178</v>
      </c>
      <c r="D882" s="143" t="s">
        <v>179</v>
      </c>
    </row>
    <row r="883" spans="1:6" ht="16.899999999999999" customHeight="1" x14ac:dyDescent="0.25">
      <c r="A883" s="213">
        <v>0.14517559206843317</v>
      </c>
      <c r="B883" s="214">
        <v>2.1075952532420117E-2</v>
      </c>
      <c r="C883" s="215">
        <v>2.1074769885637955E-2</v>
      </c>
      <c r="D883" s="216">
        <v>0.27094885598692187</v>
      </c>
    </row>
    <row r="884" spans="1:6" ht="13.15" customHeight="1" x14ac:dyDescent="0.25">
      <c r="A884" s="248" t="s">
        <v>180</v>
      </c>
      <c r="B884" s="249"/>
      <c r="C884" s="249"/>
      <c r="D884" s="250"/>
    </row>
    <row r="886" spans="1:6" ht="19.899999999999999" customHeight="1" x14ac:dyDescent="0.25">
      <c r="A886" s="245" t="s">
        <v>181</v>
      </c>
      <c r="B886" s="246"/>
      <c r="C886" s="246"/>
      <c r="D886" s="246"/>
      <c r="E886" s="246"/>
      <c r="F886" s="247"/>
    </row>
    <row r="887" spans="1:6" ht="28.9" customHeight="1" x14ac:dyDescent="0.25">
      <c r="A887" s="184" t="s">
        <v>1</v>
      </c>
      <c r="B887" s="142" t="s">
        <v>182</v>
      </c>
      <c r="C887" s="185" t="s">
        <v>82</v>
      </c>
      <c r="D887" s="149" t="s">
        <v>183</v>
      </c>
      <c r="E887" s="185" t="s">
        <v>184</v>
      </c>
      <c r="F887" s="143" t="s">
        <v>185</v>
      </c>
    </row>
    <row r="888" spans="1:6" ht="16.899999999999999" customHeight="1" x14ac:dyDescent="0.25">
      <c r="A888" s="186" t="s">
        <v>186</v>
      </c>
      <c r="B888" s="217">
        <v>1308.2983709362438</v>
      </c>
      <c r="C888" s="171">
        <v>1</v>
      </c>
      <c r="D888" s="218">
        <v>1308.2983709362438</v>
      </c>
      <c r="E888" s="219">
        <v>17821.003574603867</v>
      </c>
      <c r="F888" s="188">
        <v>0</v>
      </c>
    </row>
    <row r="889" spans="1:6" ht="16.899999999999999" customHeight="1" x14ac:dyDescent="0.25">
      <c r="A889" s="189" t="s">
        <v>187</v>
      </c>
      <c r="B889" s="190">
        <v>60767.110506729041</v>
      </c>
      <c r="C889" s="178">
        <v>827740</v>
      </c>
      <c r="D889" s="220">
        <v>7.341328256062174E-2</v>
      </c>
      <c r="E889" s="221"/>
      <c r="F889" s="155"/>
    </row>
    <row r="890" spans="1:6" ht="16.899999999999999" customHeight="1" x14ac:dyDescent="0.25">
      <c r="A890" s="192" t="s">
        <v>17</v>
      </c>
      <c r="B890" s="222">
        <v>62075.408877665286</v>
      </c>
      <c r="C890" s="223">
        <v>827741</v>
      </c>
      <c r="D890" s="158"/>
      <c r="E890" s="193"/>
      <c r="F890" s="159"/>
    </row>
    <row r="891" spans="1:6" ht="13.15" customHeight="1" x14ac:dyDescent="0.25">
      <c r="A891" s="248" t="s">
        <v>180</v>
      </c>
      <c r="B891" s="249"/>
      <c r="C891" s="249"/>
      <c r="D891" s="249"/>
      <c r="E891" s="249"/>
      <c r="F891" s="250"/>
    </row>
    <row r="893" spans="1:6" ht="19.899999999999999" customHeight="1" x14ac:dyDescent="0.25">
      <c r="A893" s="245" t="s">
        <v>188</v>
      </c>
      <c r="B893" s="246"/>
      <c r="C893" s="246"/>
      <c r="D893" s="246"/>
      <c r="E893" s="246"/>
      <c r="F893" s="247"/>
    </row>
    <row r="894" spans="1:6" ht="28.9" customHeight="1" x14ac:dyDescent="0.25">
      <c r="A894" s="266" t="s">
        <v>1</v>
      </c>
      <c r="B894" s="257" t="s">
        <v>189</v>
      </c>
      <c r="C894" s="258"/>
      <c r="D894" s="161" t="s">
        <v>190</v>
      </c>
      <c r="E894" s="258" t="s">
        <v>191</v>
      </c>
      <c r="F894" s="260" t="s">
        <v>185</v>
      </c>
    </row>
    <row r="895" spans="1:6" ht="16.149999999999999" customHeight="1" x14ac:dyDescent="0.25">
      <c r="A895" s="268"/>
      <c r="B895" s="162" t="s">
        <v>192</v>
      </c>
      <c r="C895" s="163" t="s">
        <v>193</v>
      </c>
      <c r="D895" s="164" t="s">
        <v>194</v>
      </c>
      <c r="E895" s="272"/>
      <c r="F895" s="261"/>
    </row>
    <row r="896" spans="1:6" ht="16.899999999999999" customHeight="1" x14ac:dyDescent="0.25">
      <c r="A896" s="186" t="s">
        <v>198</v>
      </c>
      <c r="B896" s="217">
        <v>0.1825710924876574</v>
      </c>
      <c r="C896" s="219">
        <v>1.3676215506527721E-3</v>
      </c>
      <c r="D896" s="218">
        <v>0.14517559206843306</v>
      </c>
      <c r="E896" s="219">
        <v>133.49533165846603</v>
      </c>
      <c r="F896" s="188">
        <v>0</v>
      </c>
    </row>
    <row r="897" spans="1:6" ht="16.899999999999999" customHeight="1" x14ac:dyDescent="0.25">
      <c r="A897" s="192" t="s">
        <v>195</v>
      </c>
      <c r="B897" s="222">
        <v>0.60086568150533382</v>
      </c>
      <c r="C897" s="224">
        <v>2.8645687589733647E-3</v>
      </c>
      <c r="D897" s="158"/>
      <c r="E897" s="224">
        <v>209.75781419911826</v>
      </c>
      <c r="F897" s="225">
        <v>0</v>
      </c>
    </row>
    <row r="898" spans="1:6" ht="13.15" customHeight="1" x14ac:dyDescent="0.25">
      <c r="A898" s="248" t="s">
        <v>199</v>
      </c>
      <c r="B898" s="249"/>
      <c r="C898" s="249"/>
      <c r="D898" s="249"/>
      <c r="E898" s="249"/>
      <c r="F898" s="250"/>
    </row>
    <row r="901" spans="1:6" x14ac:dyDescent="0.25">
      <c r="A901" s="138" t="s">
        <v>200</v>
      </c>
    </row>
    <row r="903" spans="1:6" ht="19.899999999999999" customHeight="1" x14ac:dyDescent="0.25">
      <c r="A903" s="245" t="s">
        <v>175</v>
      </c>
      <c r="B903" s="246"/>
      <c r="C903" s="246"/>
      <c r="D903" s="247"/>
    </row>
    <row r="904" spans="1:6" ht="28.9" customHeight="1" x14ac:dyDescent="0.25">
      <c r="A904" s="142" t="s">
        <v>176</v>
      </c>
      <c r="B904" s="149" t="s">
        <v>177</v>
      </c>
      <c r="C904" s="185" t="s">
        <v>178</v>
      </c>
      <c r="D904" s="143" t="s">
        <v>179</v>
      </c>
    </row>
    <row r="905" spans="1:6" ht="16.899999999999999" customHeight="1" x14ac:dyDescent="0.25">
      <c r="A905" s="213">
        <v>0.14796912507223281</v>
      </c>
      <c r="B905" s="214">
        <v>2.1894861974642077E-2</v>
      </c>
      <c r="C905" s="215">
        <v>2.189368031719164E-2</v>
      </c>
      <c r="D905" s="216">
        <v>0.27083550245354454</v>
      </c>
    </row>
    <row r="906" spans="1:6" ht="13.15" customHeight="1" x14ac:dyDescent="0.25">
      <c r="A906" s="248" t="s">
        <v>180</v>
      </c>
      <c r="B906" s="249"/>
      <c r="C906" s="249"/>
      <c r="D906" s="250"/>
    </row>
    <row r="908" spans="1:6" ht="19.899999999999999" customHeight="1" x14ac:dyDescent="0.25">
      <c r="A908" s="245" t="s">
        <v>181</v>
      </c>
      <c r="B908" s="246"/>
      <c r="C908" s="246"/>
      <c r="D908" s="246"/>
      <c r="E908" s="246"/>
      <c r="F908" s="247"/>
    </row>
    <row r="909" spans="1:6" ht="28.9" customHeight="1" x14ac:dyDescent="0.25">
      <c r="A909" s="184" t="s">
        <v>1</v>
      </c>
      <c r="B909" s="142" t="s">
        <v>182</v>
      </c>
      <c r="C909" s="185" t="s">
        <v>82</v>
      </c>
      <c r="D909" s="149" t="s">
        <v>183</v>
      </c>
      <c r="E909" s="185" t="s">
        <v>184</v>
      </c>
      <c r="F909" s="143" t="s">
        <v>185</v>
      </c>
    </row>
    <row r="910" spans="1:6" ht="16.899999999999999" customHeight="1" x14ac:dyDescent="0.25">
      <c r="A910" s="186" t="s">
        <v>186</v>
      </c>
      <c r="B910" s="217">
        <v>1359.1325093959529</v>
      </c>
      <c r="C910" s="171">
        <v>1</v>
      </c>
      <c r="D910" s="218">
        <v>1359.1325093959529</v>
      </c>
      <c r="E910" s="219">
        <v>18528.941671319975</v>
      </c>
      <c r="F910" s="188">
        <v>0</v>
      </c>
    </row>
    <row r="911" spans="1:6" ht="16.899999999999999" customHeight="1" x14ac:dyDescent="0.25">
      <c r="A911" s="189" t="s">
        <v>187</v>
      </c>
      <c r="B911" s="190">
        <v>60716.276368269333</v>
      </c>
      <c r="C911" s="178">
        <v>827740</v>
      </c>
      <c r="D911" s="220">
        <v>7.3351869389263941E-2</v>
      </c>
      <c r="E911" s="221"/>
      <c r="F911" s="155"/>
    </row>
    <row r="912" spans="1:6" ht="16.899999999999999" customHeight="1" x14ac:dyDescent="0.25">
      <c r="A912" s="192" t="s">
        <v>17</v>
      </c>
      <c r="B912" s="222">
        <v>62075.408877665286</v>
      </c>
      <c r="C912" s="223">
        <v>827741</v>
      </c>
      <c r="D912" s="158"/>
      <c r="E912" s="193"/>
      <c r="F912" s="159"/>
    </row>
    <row r="913" spans="1:7" ht="13.15" customHeight="1" x14ac:dyDescent="0.25">
      <c r="A913" s="248" t="s">
        <v>180</v>
      </c>
      <c r="B913" s="249"/>
      <c r="C913" s="249"/>
      <c r="D913" s="249"/>
      <c r="E913" s="249"/>
      <c r="F913" s="250"/>
    </row>
    <row r="915" spans="1:7" ht="19.899999999999999" customHeight="1" x14ac:dyDescent="0.25">
      <c r="A915" s="245" t="s">
        <v>188</v>
      </c>
      <c r="B915" s="246"/>
      <c r="C915" s="246"/>
      <c r="D915" s="246"/>
      <c r="E915" s="246"/>
      <c r="F915" s="247"/>
    </row>
    <row r="916" spans="1:7" ht="28.9" customHeight="1" x14ac:dyDescent="0.25">
      <c r="A916" s="266" t="s">
        <v>1</v>
      </c>
      <c r="B916" s="257" t="s">
        <v>189</v>
      </c>
      <c r="C916" s="258"/>
      <c r="D916" s="161" t="s">
        <v>190</v>
      </c>
      <c r="E916" s="258" t="s">
        <v>191</v>
      </c>
      <c r="F916" s="260" t="s">
        <v>185</v>
      </c>
    </row>
    <row r="917" spans="1:7" ht="16.149999999999999" customHeight="1" x14ac:dyDescent="0.25">
      <c r="A917" s="268"/>
      <c r="B917" s="162" t="s">
        <v>192</v>
      </c>
      <c r="C917" s="163" t="s">
        <v>193</v>
      </c>
      <c r="D917" s="164" t="s">
        <v>194</v>
      </c>
      <c r="E917" s="272"/>
      <c r="F917" s="261"/>
    </row>
    <row r="918" spans="1:7" ht="16.899999999999999" customHeight="1" x14ac:dyDescent="0.25">
      <c r="A918" s="186" t="s">
        <v>137</v>
      </c>
      <c r="B918" s="217">
        <v>4.3830552291919079E-3</v>
      </c>
      <c r="C918" s="219">
        <v>3.2199685951959121E-5</v>
      </c>
      <c r="D918" s="218">
        <v>0.14796912507223292</v>
      </c>
      <c r="E918" s="219">
        <v>136.12105520939809</v>
      </c>
      <c r="F918" s="188">
        <v>0</v>
      </c>
    </row>
    <row r="919" spans="1:7" ht="16.899999999999999" customHeight="1" x14ac:dyDescent="0.25">
      <c r="A919" s="192" t="s">
        <v>195</v>
      </c>
      <c r="B919" s="222">
        <v>0.97985848497269301</v>
      </c>
      <c r="C919" s="224">
        <v>1.0917137868481459E-3</v>
      </c>
      <c r="D919" s="158"/>
      <c r="E919" s="224">
        <v>897.54155052086776</v>
      </c>
      <c r="F919" s="225">
        <v>0</v>
      </c>
    </row>
    <row r="920" spans="1:7" ht="13.15" customHeight="1" x14ac:dyDescent="0.25">
      <c r="A920" s="248" t="s">
        <v>199</v>
      </c>
      <c r="B920" s="249"/>
      <c r="C920" s="249"/>
      <c r="D920" s="249"/>
      <c r="E920" s="249"/>
      <c r="F920" s="250"/>
    </row>
    <row r="922" spans="1:7" ht="15" customHeight="1" x14ac:dyDescent="0.25"/>
    <row r="924" spans="1:7" x14ac:dyDescent="0.25">
      <c r="A924" s="138" t="s">
        <v>70</v>
      </c>
    </row>
    <row r="926" spans="1:7" ht="19.899999999999999" customHeight="1" x14ac:dyDescent="0.25">
      <c r="A926" s="245" t="s">
        <v>71</v>
      </c>
      <c r="B926" s="246"/>
      <c r="C926" s="246"/>
      <c r="D926" s="246"/>
      <c r="E926" s="246"/>
      <c r="F926" s="246"/>
      <c r="G926" s="247"/>
    </row>
    <row r="927" spans="1:7" ht="16.149999999999999" customHeight="1" x14ac:dyDescent="0.25">
      <c r="A927" s="266" t="s">
        <v>1</v>
      </c>
      <c r="B927" s="257" t="s">
        <v>72</v>
      </c>
      <c r="C927" s="258"/>
      <c r="D927" s="259"/>
      <c r="E927" s="258"/>
      <c r="F927" s="259"/>
      <c r="G927" s="260"/>
    </row>
    <row r="928" spans="1:7" ht="16.149999999999999" customHeight="1" x14ac:dyDescent="0.25">
      <c r="A928" s="267"/>
      <c r="B928" s="269" t="s">
        <v>5</v>
      </c>
      <c r="C928" s="270"/>
      <c r="D928" s="270" t="s">
        <v>6</v>
      </c>
      <c r="E928" s="270"/>
      <c r="F928" s="270" t="s">
        <v>17</v>
      </c>
      <c r="G928" s="271"/>
    </row>
    <row r="929" spans="1:13" ht="16.149999999999999" customHeight="1" x14ac:dyDescent="0.25">
      <c r="A929" s="268"/>
      <c r="B929" s="162" t="s">
        <v>4</v>
      </c>
      <c r="C929" s="163" t="s">
        <v>8</v>
      </c>
      <c r="D929" s="164" t="s">
        <v>4</v>
      </c>
      <c r="E929" s="163" t="s">
        <v>8</v>
      </c>
      <c r="F929" s="164" t="s">
        <v>4</v>
      </c>
      <c r="G929" s="165" t="s">
        <v>8</v>
      </c>
    </row>
    <row r="930" spans="1:13" ht="30" customHeight="1" x14ac:dyDescent="0.25">
      <c r="A930" s="166" t="s">
        <v>201</v>
      </c>
      <c r="B930" s="167">
        <v>827742</v>
      </c>
      <c r="C930" s="168">
        <v>1</v>
      </c>
      <c r="D930" s="169">
        <v>0</v>
      </c>
      <c r="E930" s="168">
        <v>0</v>
      </c>
      <c r="F930" s="169">
        <v>827742</v>
      </c>
      <c r="G930" s="170">
        <v>1</v>
      </c>
    </row>
    <row r="932" spans="1:13" ht="19.899999999999999" customHeight="1" x14ac:dyDescent="0.25">
      <c r="A932" s="245" t="s">
        <v>202</v>
      </c>
      <c r="B932" s="246"/>
      <c r="C932" s="246"/>
      <c r="D932" s="246"/>
      <c r="E932" s="246"/>
      <c r="F932" s="246"/>
      <c r="G932" s="247"/>
    </row>
    <row r="933" spans="1:13" ht="16.149999999999999" customHeight="1" x14ac:dyDescent="0.25">
      <c r="A933" s="251" t="s">
        <v>1</v>
      </c>
      <c r="B933" s="252"/>
      <c r="C933" s="253"/>
      <c r="D933" s="257" t="s">
        <v>145</v>
      </c>
      <c r="E933" s="258"/>
      <c r="F933" s="259"/>
      <c r="G933" s="260" t="s">
        <v>17</v>
      </c>
    </row>
    <row r="934" spans="1:13" ht="16.149999999999999" customHeight="1" x14ac:dyDescent="0.25">
      <c r="A934" s="254"/>
      <c r="B934" s="255"/>
      <c r="C934" s="256"/>
      <c r="D934" s="162" t="s">
        <v>67</v>
      </c>
      <c r="E934" s="163" t="s">
        <v>162</v>
      </c>
      <c r="F934" s="164" t="s">
        <v>65</v>
      </c>
      <c r="G934" s="261"/>
    </row>
    <row r="935" spans="1:13" ht="16.899999999999999" customHeight="1" x14ac:dyDescent="0.25">
      <c r="A935" s="262" t="s">
        <v>38</v>
      </c>
      <c r="B935" s="264" t="s">
        <v>1</v>
      </c>
      <c r="C935" s="144" t="s">
        <v>75</v>
      </c>
      <c r="D935" s="145">
        <v>1</v>
      </c>
      <c r="E935" s="171">
        <v>0</v>
      </c>
      <c r="F935" s="172">
        <v>0</v>
      </c>
      <c r="G935" s="146">
        <v>1</v>
      </c>
    </row>
    <row r="936" spans="1:13" ht="16.899999999999999" customHeight="1" x14ac:dyDescent="0.25">
      <c r="A936" s="263"/>
      <c r="B936" s="265"/>
      <c r="C936" s="173" t="s">
        <v>76</v>
      </c>
      <c r="D936" s="174">
        <v>0.82326618680700026</v>
      </c>
      <c r="E936" s="175">
        <v>0.1686032604362229</v>
      </c>
      <c r="F936" s="176">
        <v>8.1305527567768696E-3</v>
      </c>
      <c r="G936" s="177">
        <v>1</v>
      </c>
      <c r="J936" t="s">
        <v>208</v>
      </c>
      <c r="K936" t="s">
        <v>40</v>
      </c>
      <c r="L936" t="s">
        <v>39</v>
      </c>
      <c r="M936" t="s">
        <v>41</v>
      </c>
    </row>
    <row r="937" spans="1:13" ht="16.899999999999999" customHeight="1" x14ac:dyDescent="0.25">
      <c r="A937" s="263"/>
      <c r="B937" s="265" t="s">
        <v>39</v>
      </c>
      <c r="C937" s="140" t="s">
        <v>75</v>
      </c>
      <c r="D937" s="152">
        <v>115982</v>
      </c>
      <c r="E937" s="178">
        <v>24972</v>
      </c>
      <c r="F937" s="179">
        <v>1071</v>
      </c>
      <c r="G937" s="180">
        <v>142025</v>
      </c>
      <c r="J937" s="162" t="s">
        <v>67</v>
      </c>
      <c r="K937" s="230">
        <v>0.89698183242170404</v>
      </c>
      <c r="L937" s="230">
        <v>0.99194025933852925</v>
      </c>
      <c r="M937" s="230">
        <v>1.005656786767001</v>
      </c>
    </row>
    <row r="938" spans="1:13" ht="16.899999999999999" customHeight="1" x14ac:dyDescent="0.25">
      <c r="A938" s="263"/>
      <c r="B938" s="265"/>
      <c r="C938" s="173" t="s">
        <v>76</v>
      </c>
      <c r="D938" s="174">
        <v>116924.38018126421</v>
      </c>
      <c r="E938" s="175">
        <v>23945.878063454555</v>
      </c>
      <c r="F938" s="176">
        <v>1154.7417552812349</v>
      </c>
      <c r="G938" s="177">
        <v>142025</v>
      </c>
      <c r="J938" s="163" t="s">
        <v>162</v>
      </c>
      <c r="K938" s="230">
        <v>1.3527735339488505</v>
      </c>
      <c r="L938" s="230">
        <v>1.042851714763865</v>
      </c>
      <c r="M938" s="230">
        <v>0.97735006910781108</v>
      </c>
    </row>
    <row r="939" spans="1:13" ht="16.899999999999999" customHeight="1" x14ac:dyDescent="0.25">
      <c r="A939" s="263"/>
      <c r="B939" s="265" t="s">
        <v>40</v>
      </c>
      <c r="C939" s="140" t="s">
        <v>75</v>
      </c>
      <c r="D939" s="152">
        <v>18581</v>
      </c>
      <c r="E939" s="178">
        <v>5739</v>
      </c>
      <c r="F939" s="179">
        <v>842</v>
      </c>
      <c r="G939" s="180">
        <v>25162</v>
      </c>
      <c r="J939" s="164" t="s">
        <v>65</v>
      </c>
      <c r="K939" s="230">
        <v>4.1157298565621669</v>
      </c>
      <c r="L939" s="230">
        <v>0.92748010115834101</v>
      </c>
      <c r="M939" s="230">
        <v>0.89690872204569105</v>
      </c>
    </row>
    <row r="940" spans="1:13" ht="16.899999999999999" customHeight="1" x14ac:dyDescent="0.25">
      <c r="A940" s="263"/>
      <c r="B940" s="265"/>
      <c r="C940" s="173" t="s">
        <v>76</v>
      </c>
      <c r="D940" s="174">
        <v>20715.02379243774</v>
      </c>
      <c r="E940" s="175">
        <v>4242.3952390962404</v>
      </c>
      <c r="F940" s="176">
        <v>204.58096846601958</v>
      </c>
      <c r="G940" s="177">
        <v>25162</v>
      </c>
    </row>
    <row r="941" spans="1:13" ht="16.899999999999999" customHeight="1" x14ac:dyDescent="0.25">
      <c r="A941" s="263"/>
      <c r="B941" s="265" t="s">
        <v>41</v>
      </c>
      <c r="C941" s="140" t="s">
        <v>75</v>
      </c>
      <c r="D941" s="152">
        <v>546888</v>
      </c>
      <c r="E941" s="178">
        <v>108849</v>
      </c>
      <c r="F941" s="179">
        <v>4817</v>
      </c>
      <c r="G941" s="180">
        <v>660554</v>
      </c>
    </row>
    <row r="942" spans="1:13" ht="16.899999999999999" customHeight="1" x14ac:dyDescent="0.25">
      <c r="A942" s="241"/>
      <c r="B942" s="265"/>
      <c r="C942" s="173" t="s">
        <v>76</v>
      </c>
      <c r="D942" s="174">
        <v>543811.77276011126</v>
      </c>
      <c r="E942" s="175">
        <v>111371.55809418877</v>
      </c>
      <c r="F942" s="176">
        <v>5370.6691456999888</v>
      </c>
      <c r="G942" s="177">
        <v>660554</v>
      </c>
    </row>
    <row r="943" spans="1:13" ht="16.899999999999999" customHeight="1" x14ac:dyDescent="0.25">
      <c r="A943" s="241" t="s">
        <v>17</v>
      </c>
      <c r="B943" s="242"/>
      <c r="C943" s="140" t="s">
        <v>75</v>
      </c>
      <c r="D943" s="152">
        <v>681452</v>
      </c>
      <c r="E943" s="178">
        <v>139560</v>
      </c>
      <c r="F943" s="179">
        <v>6730</v>
      </c>
      <c r="G943" s="180">
        <v>827742</v>
      </c>
    </row>
    <row r="944" spans="1:13" ht="16.899999999999999" customHeight="1" x14ac:dyDescent="0.25">
      <c r="A944" s="243"/>
      <c r="B944" s="244"/>
      <c r="C944" s="141" t="s">
        <v>76</v>
      </c>
      <c r="D944" s="181">
        <v>681452</v>
      </c>
      <c r="E944" s="182">
        <v>139560</v>
      </c>
      <c r="F944" s="157">
        <v>6730</v>
      </c>
      <c r="G944" s="183">
        <v>827742</v>
      </c>
    </row>
    <row r="946" spans="1:16" ht="19.899999999999999" customHeight="1" x14ac:dyDescent="0.25">
      <c r="A946" s="245" t="s">
        <v>80</v>
      </c>
      <c r="B946" s="246"/>
      <c r="C946" s="246"/>
      <c r="D946" s="247"/>
      <c r="J946" s="234"/>
      <c r="K946" s="234"/>
    </row>
    <row r="947" spans="1:16" ht="45" customHeight="1" x14ac:dyDescent="0.25">
      <c r="A947" s="184" t="s">
        <v>1</v>
      </c>
      <c r="B947" s="142" t="s">
        <v>81</v>
      </c>
      <c r="C947" s="185" t="s">
        <v>82</v>
      </c>
      <c r="D947" s="143" t="s">
        <v>83</v>
      </c>
    </row>
    <row r="948" spans="1:16" ht="18" customHeight="1" x14ac:dyDescent="0.25">
      <c r="A948" s="186" t="s">
        <v>84</v>
      </c>
      <c r="B948" s="187" t="s">
        <v>203</v>
      </c>
      <c r="C948" s="171">
        <v>6</v>
      </c>
      <c r="D948" s="188">
        <v>0</v>
      </c>
    </row>
    <row r="949" spans="1:16" ht="16.899999999999999" customHeight="1" x14ac:dyDescent="0.25">
      <c r="A949" s="189" t="s">
        <v>86</v>
      </c>
      <c r="B949" s="190">
        <v>2002.1424337498233</v>
      </c>
      <c r="C949" s="178">
        <v>6</v>
      </c>
      <c r="D949" s="191">
        <v>0</v>
      </c>
      <c r="H949" s="234"/>
      <c r="I949" s="234"/>
      <c r="L949" s="234"/>
      <c r="M949" s="234"/>
      <c r="N949" s="234"/>
    </row>
    <row r="950" spans="1:16" ht="16.899999999999999" customHeight="1" x14ac:dyDescent="0.25">
      <c r="A950" s="192" t="s">
        <v>87</v>
      </c>
      <c r="B950" s="147">
        <v>827742</v>
      </c>
      <c r="C950" s="193"/>
      <c r="D950" s="159"/>
    </row>
    <row r="951" spans="1:16" ht="30" customHeight="1" x14ac:dyDescent="0.25">
      <c r="A951" s="248" t="s">
        <v>204</v>
      </c>
      <c r="B951" s="249"/>
      <c r="C951" s="249"/>
      <c r="D951" s="250"/>
      <c r="P951" s="234"/>
    </row>
    <row r="952" spans="1:16" x14ac:dyDescent="0.25">
      <c r="A952" s="234"/>
      <c r="B952" s="234"/>
      <c r="C952" s="234"/>
      <c r="D952" s="234"/>
      <c r="E952" s="234"/>
      <c r="F952" s="234"/>
      <c r="G952" s="234"/>
      <c r="O952" s="234"/>
    </row>
  </sheetData>
  <sortState xmlns:xlrd2="http://schemas.microsoft.com/office/spreadsheetml/2017/richdata2" ref="H119:H126">
    <sortCondition ref="H119:H126"/>
  </sortState>
  <mergeCells count="372">
    <mergeCell ref="AG292:AO292"/>
    <mergeCell ref="AE292:AF293"/>
    <mergeCell ref="AE279:AE284"/>
    <mergeCell ref="AE285:AE290"/>
    <mergeCell ref="AF279:AF280"/>
    <mergeCell ref="AF281:AF282"/>
    <mergeCell ref="AF283:AF284"/>
    <mergeCell ref="AF285:AF286"/>
    <mergeCell ref="AF287:AF288"/>
    <mergeCell ref="AF289:AF290"/>
    <mergeCell ref="P366:P367"/>
    <mergeCell ref="R326:AA326"/>
    <mergeCell ref="Q326:Q327"/>
    <mergeCell ref="Q366:Z366"/>
    <mergeCell ref="AE294:AE295"/>
    <mergeCell ref="AE296:AE297"/>
    <mergeCell ref="AE298:AE299"/>
    <mergeCell ref="AH277:AP277"/>
    <mergeCell ref="Q256:Q275"/>
    <mergeCell ref="R256:R270"/>
    <mergeCell ref="R271:S275"/>
    <mergeCell ref="Q277:T278"/>
    <mergeCell ref="U277:AC277"/>
    <mergeCell ref="Q241:T242"/>
    <mergeCell ref="U241:AC241"/>
    <mergeCell ref="A22:D22"/>
    <mergeCell ref="A23:B23"/>
    <mergeCell ref="A60:C60"/>
    <mergeCell ref="A62:A63"/>
    <mergeCell ref="A65:F65"/>
    <mergeCell ref="A66:B66"/>
    <mergeCell ref="A67:A73"/>
    <mergeCell ref="A46:F46"/>
    <mergeCell ref="A47:B47"/>
    <mergeCell ref="A48:A58"/>
    <mergeCell ref="A41:C41"/>
    <mergeCell ref="A43:A44"/>
    <mergeCell ref="A95:A96"/>
    <mergeCell ref="A98:F98"/>
    <mergeCell ref="AE277:AG278"/>
    <mergeCell ref="A77:C77"/>
    <mergeCell ref="A79:A80"/>
    <mergeCell ref="A82:F82"/>
    <mergeCell ref="A9:B9"/>
    <mergeCell ref="A10:A16"/>
    <mergeCell ref="A3:C3"/>
    <mergeCell ref="A5:A6"/>
    <mergeCell ref="A8:F8"/>
    <mergeCell ref="A39:B39"/>
    <mergeCell ref="A28:C28"/>
    <mergeCell ref="A30:A31"/>
    <mergeCell ref="A33:F33"/>
    <mergeCell ref="A34:B34"/>
    <mergeCell ref="A35:A37"/>
    <mergeCell ref="A118:A127"/>
    <mergeCell ref="A111:C111"/>
    <mergeCell ref="A113:A114"/>
    <mergeCell ref="A116:F116"/>
    <mergeCell ref="A117:B117"/>
    <mergeCell ref="A99:B99"/>
    <mergeCell ref="A100:A109"/>
    <mergeCell ref="A93:C93"/>
    <mergeCell ref="A83:B83"/>
    <mergeCell ref="A84:A87"/>
    <mergeCell ref="A155:G155"/>
    <mergeCell ref="A156:A158"/>
    <mergeCell ref="B156:G156"/>
    <mergeCell ref="B157:C157"/>
    <mergeCell ref="D157:E157"/>
    <mergeCell ref="F157:G157"/>
    <mergeCell ref="A140:A150"/>
    <mergeCell ref="A133:C133"/>
    <mergeCell ref="A135:A136"/>
    <mergeCell ref="A138:F138"/>
    <mergeCell ref="A139:B139"/>
    <mergeCell ref="A185:D185"/>
    <mergeCell ref="A190:D190"/>
    <mergeCell ref="A161:F161"/>
    <mergeCell ref="A162:C163"/>
    <mergeCell ref="D162:E162"/>
    <mergeCell ref="F162:F163"/>
    <mergeCell ref="A164:A178"/>
    <mergeCell ref="B164:B168"/>
    <mergeCell ref="B169:B173"/>
    <mergeCell ref="B174:B178"/>
    <mergeCell ref="A234:G234"/>
    <mergeCell ref="A235:A237"/>
    <mergeCell ref="B235:G235"/>
    <mergeCell ref="B236:C236"/>
    <mergeCell ref="D236:E236"/>
    <mergeCell ref="F236:G236"/>
    <mergeCell ref="A218:B222"/>
    <mergeCell ref="A224:D224"/>
    <mergeCell ref="A229:D229"/>
    <mergeCell ref="A263:A282"/>
    <mergeCell ref="B263:B277"/>
    <mergeCell ref="C263:C267"/>
    <mergeCell ref="C268:C272"/>
    <mergeCell ref="C273:C277"/>
    <mergeCell ref="B278:C282"/>
    <mergeCell ref="A241:D242"/>
    <mergeCell ref="N241:N242"/>
    <mergeCell ref="A243:A262"/>
    <mergeCell ref="B243:B257"/>
    <mergeCell ref="C243:C247"/>
    <mergeCell ref="C248:C252"/>
    <mergeCell ref="C253:C257"/>
    <mergeCell ref="B258:C262"/>
    <mergeCell ref="A315:E315"/>
    <mergeCell ref="A316:E316"/>
    <mergeCell ref="A317:E317"/>
    <mergeCell ref="A304:E304"/>
    <mergeCell ref="A305:B305"/>
    <mergeCell ref="A306:A308"/>
    <mergeCell ref="A309:A311"/>
    <mergeCell ref="A312:A314"/>
    <mergeCell ref="A283:A302"/>
    <mergeCell ref="B283:B297"/>
    <mergeCell ref="C283:C287"/>
    <mergeCell ref="C288:C292"/>
    <mergeCell ref="C293:C297"/>
    <mergeCell ref="B298:C302"/>
    <mergeCell ref="A326:C327"/>
    <mergeCell ref="N326:N327"/>
    <mergeCell ref="A328:A342"/>
    <mergeCell ref="B328:B332"/>
    <mergeCell ref="B333:B337"/>
    <mergeCell ref="B338:B342"/>
    <mergeCell ref="A319:G319"/>
    <mergeCell ref="A320:A322"/>
    <mergeCell ref="B320:G320"/>
    <mergeCell ref="B321:C321"/>
    <mergeCell ref="D321:E321"/>
    <mergeCell ref="F321:G321"/>
    <mergeCell ref="A359:G359"/>
    <mergeCell ref="A360:A362"/>
    <mergeCell ref="B360:G360"/>
    <mergeCell ref="B361:C361"/>
    <mergeCell ref="D361:E361"/>
    <mergeCell ref="F361:G361"/>
    <mergeCell ref="A343:B347"/>
    <mergeCell ref="A349:D349"/>
    <mergeCell ref="A354:D354"/>
    <mergeCell ref="A366:C367"/>
    <mergeCell ref="N366:N367"/>
    <mergeCell ref="A368:A412"/>
    <mergeCell ref="B368:B372"/>
    <mergeCell ref="B373:B377"/>
    <mergeCell ref="B378:B382"/>
    <mergeCell ref="B383:B387"/>
    <mergeCell ref="B388:B392"/>
    <mergeCell ref="B393:B397"/>
    <mergeCell ref="B398:B402"/>
    <mergeCell ref="B403:B407"/>
    <mergeCell ref="B408:B412"/>
    <mergeCell ref="A429:G429"/>
    <mergeCell ref="A430:A432"/>
    <mergeCell ref="B430:G430"/>
    <mergeCell ref="B431:C431"/>
    <mergeCell ref="D431:E431"/>
    <mergeCell ref="F431:G431"/>
    <mergeCell ref="A413:B417"/>
    <mergeCell ref="A419:D419"/>
    <mergeCell ref="A425:D425"/>
    <mergeCell ref="A436:D437"/>
    <mergeCell ref="O436:O437"/>
    <mergeCell ref="A438:A487"/>
    <mergeCell ref="B438:B482"/>
    <mergeCell ref="C438:C442"/>
    <mergeCell ref="C443:C447"/>
    <mergeCell ref="C448:C452"/>
    <mergeCell ref="C453:C457"/>
    <mergeCell ref="C458:C462"/>
    <mergeCell ref="C463:C467"/>
    <mergeCell ref="C468:C472"/>
    <mergeCell ref="C473:C477"/>
    <mergeCell ref="C478:C482"/>
    <mergeCell ref="B483:C487"/>
    <mergeCell ref="A488:A537"/>
    <mergeCell ref="B488:B532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B533:C537"/>
    <mergeCell ref="A538:A587"/>
    <mergeCell ref="B538:B582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578:C582"/>
    <mergeCell ref="B583:C587"/>
    <mergeCell ref="A588:A637"/>
    <mergeCell ref="B588:B632"/>
    <mergeCell ref="C588:C592"/>
    <mergeCell ref="C593:C597"/>
    <mergeCell ref="C598:C602"/>
    <mergeCell ref="C603:C607"/>
    <mergeCell ref="C608:C612"/>
    <mergeCell ref="C613:C617"/>
    <mergeCell ref="C618:C622"/>
    <mergeCell ref="C623:C627"/>
    <mergeCell ref="C628:C632"/>
    <mergeCell ref="B633:C637"/>
    <mergeCell ref="A194:G194"/>
    <mergeCell ref="A195:A197"/>
    <mergeCell ref="B195:G195"/>
    <mergeCell ref="B196:C196"/>
    <mergeCell ref="D196:E196"/>
    <mergeCell ref="F196:G196"/>
    <mergeCell ref="A179:B183"/>
    <mergeCell ref="A697:A699"/>
    <mergeCell ref="A700:A702"/>
    <mergeCell ref="A695:F695"/>
    <mergeCell ref="A696:B696"/>
    <mergeCell ref="A690:D690"/>
    <mergeCell ref="A682:D682"/>
    <mergeCell ref="A683:B683"/>
    <mergeCell ref="A684:A686"/>
    <mergeCell ref="A687:A689"/>
    <mergeCell ref="A670:B670"/>
    <mergeCell ref="A671:A677"/>
    <mergeCell ref="A664:C664"/>
    <mergeCell ref="A666:A667"/>
    <mergeCell ref="A669:F669"/>
    <mergeCell ref="A653:A656"/>
    <mergeCell ref="A657:E657"/>
    <mergeCell ref="A658:E658"/>
    <mergeCell ref="A713:D713"/>
    <mergeCell ref="A714:B714"/>
    <mergeCell ref="P215:P216"/>
    <mergeCell ref="P203:P204"/>
    <mergeCell ref="P205:P206"/>
    <mergeCell ref="P207:P208"/>
    <mergeCell ref="P211:P212"/>
    <mergeCell ref="P213:P214"/>
    <mergeCell ref="A201:C202"/>
    <mergeCell ref="M201:M202"/>
    <mergeCell ref="A203:A217"/>
    <mergeCell ref="B203:B207"/>
    <mergeCell ref="B208:B212"/>
    <mergeCell ref="B213:B217"/>
    <mergeCell ref="A703:A705"/>
    <mergeCell ref="A706:A708"/>
    <mergeCell ref="A709:F709"/>
    <mergeCell ref="A659:E659"/>
    <mergeCell ref="A660:E660"/>
    <mergeCell ref="A639:E639"/>
    <mergeCell ref="A640:B640"/>
    <mergeCell ref="A641:A644"/>
    <mergeCell ref="A645:A648"/>
    <mergeCell ref="A649:A652"/>
    <mergeCell ref="A738:G738"/>
    <mergeCell ref="A739:A741"/>
    <mergeCell ref="B739:G739"/>
    <mergeCell ref="B740:C740"/>
    <mergeCell ref="D740:E740"/>
    <mergeCell ref="F740:G740"/>
    <mergeCell ref="A715:A716"/>
    <mergeCell ref="A721:F721"/>
    <mergeCell ref="A722:B722"/>
    <mergeCell ref="A723:A725"/>
    <mergeCell ref="A727:B727"/>
    <mergeCell ref="A729:F729"/>
    <mergeCell ref="A730:B730"/>
    <mergeCell ref="A731:A734"/>
    <mergeCell ref="A760:D760"/>
    <mergeCell ref="A764:C764"/>
    <mergeCell ref="A744:G744"/>
    <mergeCell ref="A745:C746"/>
    <mergeCell ref="D745:F745"/>
    <mergeCell ref="G745:G746"/>
    <mergeCell ref="A747:A750"/>
    <mergeCell ref="B747:B748"/>
    <mergeCell ref="B749:B750"/>
    <mergeCell ref="A751:B752"/>
    <mergeCell ref="A754:D754"/>
    <mergeCell ref="A782:G782"/>
    <mergeCell ref="A783:A785"/>
    <mergeCell ref="B783:G783"/>
    <mergeCell ref="B784:C784"/>
    <mergeCell ref="D784:E784"/>
    <mergeCell ref="F784:G784"/>
    <mergeCell ref="A788:G788"/>
    <mergeCell ref="A766:A767"/>
    <mergeCell ref="A769:F769"/>
    <mergeCell ref="A770:B770"/>
    <mergeCell ref="A771:A777"/>
    <mergeCell ref="A789:C790"/>
    <mergeCell ref="D789:F789"/>
    <mergeCell ref="G789:G790"/>
    <mergeCell ref="A791:A802"/>
    <mergeCell ref="B791:B792"/>
    <mergeCell ref="B793:B794"/>
    <mergeCell ref="B795:B796"/>
    <mergeCell ref="B797:B798"/>
    <mergeCell ref="B799:B800"/>
    <mergeCell ref="B801:B802"/>
    <mergeCell ref="A838:D838"/>
    <mergeCell ref="A841:D841"/>
    <mergeCell ref="A818:D818"/>
    <mergeCell ref="A819:B819"/>
    <mergeCell ref="A820:A822"/>
    <mergeCell ref="A823:A825"/>
    <mergeCell ref="A826:D826"/>
    <mergeCell ref="A803:B804"/>
    <mergeCell ref="A806:D806"/>
    <mergeCell ref="A812:D812"/>
    <mergeCell ref="A843:F843"/>
    <mergeCell ref="A848:F848"/>
    <mergeCell ref="A850:F850"/>
    <mergeCell ref="A851:A852"/>
    <mergeCell ref="B851:C851"/>
    <mergeCell ref="E851:E852"/>
    <mergeCell ref="F851:F852"/>
    <mergeCell ref="A859:D859"/>
    <mergeCell ref="A862:D862"/>
    <mergeCell ref="A864:F864"/>
    <mergeCell ref="A869:F869"/>
    <mergeCell ref="A871:F871"/>
    <mergeCell ref="A872:A873"/>
    <mergeCell ref="B872:C872"/>
    <mergeCell ref="E872:E873"/>
    <mergeCell ref="F872:F873"/>
    <mergeCell ref="A881:D881"/>
    <mergeCell ref="A884:D884"/>
    <mergeCell ref="A886:F886"/>
    <mergeCell ref="A891:F891"/>
    <mergeCell ref="A893:F893"/>
    <mergeCell ref="A894:A895"/>
    <mergeCell ref="B894:C894"/>
    <mergeCell ref="E894:E895"/>
    <mergeCell ref="F894:F895"/>
    <mergeCell ref="A898:F898"/>
    <mergeCell ref="A903:D903"/>
    <mergeCell ref="A926:G926"/>
    <mergeCell ref="A927:A929"/>
    <mergeCell ref="B927:G927"/>
    <mergeCell ref="B928:C928"/>
    <mergeCell ref="D928:E928"/>
    <mergeCell ref="F928:G928"/>
    <mergeCell ref="A906:D906"/>
    <mergeCell ref="A908:F908"/>
    <mergeCell ref="A913:F913"/>
    <mergeCell ref="A915:F915"/>
    <mergeCell ref="A916:A917"/>
    <mergeCell ref="B916:C916"/>
    <mergeCell ref="E916:E917"/>
    <mergeCell ref="F916:F917"/>
    <mergeCell ref="A920:F920"/>
    <mergeCell ref="A943:B944"/>
    <mergeCell ref="A946:D946"/>
    <mergeCell ref="A951:D951"/>
    <mergeCell ref="A932:G932"/>
    <mergeCell ref="A933:C934"/>
    <mergeCell ref="D933:F933"/>
    <mergeCell ref="G933:G934"/>
    <mergeCell ref="A935:A942"/>
    <mergeCell ref="B935:B936"/>
    <mergeCell ref="B937:B938"/>
    <mergeCell ref="B939:B940"/>
    <mergeCell ref="B941:B94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D00B-04A5-4D02-8D69-94D492806A5E}">
  <dimension ref="C25:F34"/>
  <sheetViews>
    <sheetView workbookViewId="0">
      <selection activeCell="C25" sqref="C25"/>
    </sheetView>
  </sheetViews>
  <sheetFormatPr defaultRowHeight="15" x14ac:dyDescent="0.25"/>
  <sheetData>
    <row r="25" spans="3:6" x14ac:dyDescent="0.25">
      <c r="C25" t="s">
        <v>218</v>
      </c>
    </row>
    <row r="30" spans="3:6" x14ac:dyDescent="0.25">
      <c r="C30" s="245" t="s">
        <v>80</v>
      </c>
      <c r="D30" s="246"/>
      <c r="E30" s="246"/>
      <c r="F30" s="247"/>
    </row>
    <row r="31" spans="3:6" ht="60.75" x14ac:dyDescent="0.25">
      <c r="C31" s="184" t="s">
        <v>1</v>
      </c>
      <c r="D31" s="142" t="s">
        <v>81</v>
      </c>
      <c r="E31" s="185" t="s">
        <v>82</v>
      </c>
      <c r="F31" s="143" t="s">
        <v>83</v>
      </c>
    </row>
    <row r="32" spans="3:6" ht="36" x14ac:dyDescent="0.25">
      <c r="C32" s="186" t="s">
        <v>84</v>
      </c>
      <c r="D32" s="187" t="s">
        <v>203</v>
      </c>
      <c r="E32" s="171">
        <v>6</v>
      </c>
      <c r="F32" s="188">
        <v>0</v>
      </c>
    </row>
    <row r="33" spans="3:6" ht="24" x14ac:dyDescent="0.25">
      <c r="C33" s="189" t="s">
        <v>86</v>
      </c>
      <c r="D33" s="190">
        <v>2002.1424337498233</v>
      </c>
      <c r="E33" s="178">
        <v>6</v>
      </c>
      <c r="F33" s="191">
        <v>0</v>
      </c>
    </row>
    <row r="34" spans="3:6" ht="24" x14ac:dyDescent="0.25">
      <c r="C34" s="192" t="s">
        <v>87</v>
      </c>
      <c r="D34" s="147">
        <v>827742</v>
      </c>
      <c r="E34" s="193"/>
      <c r="F34" s="159"/>
    </row>
  </sheetData>
  <mergeCells count="1">
    <mergeCell ref="C30:F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DA6-E754-475B-9287-07D511F9BD1C}">
  <dimension ref="A30"/>
  <sheetViews>
    <sheetView workbookViewId="0">
      <selection activeCell="M4" sqref="M4"/>
    </sheetView>
  </sheetViews>
  <sheetFormatPr defaultRowHeight="15" x14ac:dyDescent="0.25"/>
  <sheetData>
    <row r="30" ht="12.6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4AFF-74F8-4CD2-9A92-AFE67AEC1E8D}">
  <dimension ref="K20:AA35"/>
  <sheetViews>
    <sheetView topLeftCell="I13" workbookViewId="0">
      <selection activeCell="K35" sqref="K35"/>
    </sheetView>
  </sheetViews>
  <sheetFormatPr defaultRowHeight="15" x14ac:dyDescent="0.25"/>
  <sheetData>
    <row r="20" spans="24:27" x14ac:dyDescent="0.25">
      <c r="X20" s="186"/>
      <c r="Y20" s="187"/>
      <c r="Z20" s="171"/>
      <c r="AA20" s="188"/>
    </row>
    <row r="33" spans="11:14" ht="60.75" x14ac:dyDescent="0.25">
      <c r="K33" s="184" t="s">
        <v>1</v>
      </c>
      <c r="L33" s="142" t="s">
        <v>81</v>
      </c>
      <c r="M33" s="185" t="s">
        <v>82</v>
      </c>
      <c r="N33" s="143" t="s">
        <v>83</v>
      </c>
    </row>
    <row r="34" spans="11:14" ht="36" x14ac:dyDescent="0.25">
      <c r="K34" s="186" t="s">
        <v>84</v>
      </c>
      <c r="L34" s="187" t="s">
        <v>165</v>
      </c>
      <c r="M34" s="171">
        <v>2</v>
      </c>
      <c r="N34" s="188">
        <v>4.902454618881699E-6</v>
      </c>
    </row>
    <row r="35" spans="11:14" x14ac:dyDescent="0.25">
      <c r="K35" t="s">
        <v>216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F177-27D9-4A70-B6C3-3C47D28D06E0}">
  <dimension ref="E23:J30"/>
  <sheetViews>
    <sheetView workbookViewId="0">
      <selection activeCell="J23" sqref="J23"/>
    </sheetView>
  </sheetViews>
  <sheetFormatPr defaultRowHeight="15" x14ac:dyDescent="0.25"/>
  <sheetData>
    <row r="23" spans="5:10" x14ac:dyDescent="0.25">
      <c r="J23" t="s">
        <v>219</v>
      </c>
    </row>
    <row r="26" spans="5:10" ht="60.75" x14ac:dyDescent="0.25">
      <c r="E26" s="184" t="s">
        <v>1</v>
      </c>
      <c r="F26" s="142" t="s">
        <v>81</v>
      </c>
      <c r="G26" s="185" t="s">
        <v>82</v>
      </c>
      <c r="H26" s="143" t="s">
        <v>83</v>
      </c>
    </row>
    <row r="27" spans="5:10" ht="36" x14ac:dyDescent="0.25">
      <c r="E27" s="186" t="s">
        <v>84</v>
      </c>
      <c r="F27" s="330" t="s">
        <v>169</v>
      </c>
      <c r="G27" s="171">
        <v>10</v>
      </c>
      <c r="H27" s="188">
        <v>0</v>
      </c>
    </row>
    <row r="28" spans="5:10" ht="24" x14ac:dyDescent="0.25">
      <c r="E28" s="189" t="s">
        <v>86</v>
      </c>
      <c r="F28" s="190">
        <v>16818.686313042312</v>
      </c>
      <c r="G28" s="178">
        <v>10</v>
      </c>
      <c r="H28" s="191">
        <v>0</v>
      </c>
    </row>
    <row r="29" spans="5:10" ht="48" x14ac:dyDescent="0.25">
      <c r="E29" s="189" t="s">
        <v>127</v>
      </c>
      <c r="F29" s="190">
        <v>19449.169939266911</v>
      </c>
      <c r="G29" s="178">
        <v>1</v>
      </c>
      <c r="H29" s="191">
        <v>0</v>
      </c>
    </row>
    <row r="30" spans="5:10" ht="24" x14ac:dyDescent="0.25">
      <c r="E30" s="192" t="s">
        <v>87</v>
      </c>
      <c r="F30" s="147">
        <v>827742</v>
      </c>
      <c r="G30" s="193"/>
      <c r="H30" s="15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3062-F6F4-471F-97BC-B414B7A8C25B}">
  <dimension ref="D117:G123"/>
  <sheetViews>
    <sheetView topLeftCell="A100" zoomScale="115" zoomScaleNormal="115" workbookViewId="0">
      <selection activeCell="D117" sqref="D117"/>
    </sheetView>
  </sheetViews>
  <sheetFormatPr defaultRowHeight="15" x14ac:dyDescent="0.25"/>
  <sheetData>
    <row r="117" spans="4:7" x14ac:dyDescent="0.25">
      <c r="D117" t="s">
        <v>217</v>
      </c>
    </row>
    <row r="119" spans="4:7" x14ac:dyDescent="0.25">
      <c r="D119" s="295" t="s">
        <v>80</v>
      </c>
      <c r="E119" s="296"/>
      <c r="F119" s="296"/>
      <c r="G119" s="297"/>
    </row>
    <row r="120" spans="4:7" ht="60.75" x14ac:dyDescent="0.25">
      <c r="D120" s="55" t="s">
        <v>1</v>
      </c>
      <c r="E120" s="9" t="s">
        <v>81</v>
      </c>
      <c r="F120" s="56" t="s">
        <v>82</v>
      </c>
      <c r="G120" s="11" t="s">
        <v>83</v>
      </c>
    </row>
    <row r="121" spans="4:7" ht="36" x14ac:dyDescent="0.25">
      <c r="D121" s="57" t="s">
        <v>84</v>
      </c>
      <c r="E121" s="331" t="s">
        <v>122</v>
      </c>
      <c r="F121" s="40">
        <v>18</v>
      </c>
      <c r="G121" s="61">
        <v>1.0367077979431311E-278</v>
      </c>
    </row>
    <row r="122" spans="4:7" ht="24" x14ac:dyDescent="0.25">
      <c r="D122" s="58" t="s">
        <v>86</v>
      </c>
      <c r="E122" s="62">
        <v>1369.6837056227105</v>
      </c>
      <c r="F122" s="50">
        <v>18</v>
      </c>
      <c r="G122" s="63">
        <v>4.5841592813200178E-280</v>
      </c>
    </row>
    <row r="123" spans="4:7" ht="24" x14ac:dyDescent="0.25">
      <c r="D123" s="59" t="s">
        <v>87</v>
      </c>
      <c r="E123" s="19">
        <v>827742</v>
      </c>
      <c r="F123" s="64"/>
      <c r="G123" s="21"/>
    </row>
  </sheetData>
  <mergeCells count="1">
    <mergeCell ref="D119:G1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0C62-0217-46AA-8ABE-F45BB49B9888}">
  <dimension ref="B27:E32"/>
  <sheetViews>
    <sheetView topLeftCell="A10" workbookViewId="0">
      <selection activeCell="B27" sqref="B27"/>
    </sheetView>
  </sheetViews>
  <sheetFormatPr defaultRowHeight="15" x14ac:dyDescent="0.25"/>
  <sheetData>
    <row r="27" spans="2:5" x14ac:dyDescent="0.25">
      <c r="B27" t="s">
        <v>220</v>
      </c>
    </row>
    <row r="28" spans="2:5" x14ac:dyDescent="0.25">
      <c r="B28" s="295" t="s">
        <v>80</v>
      </c>
      <c r="C28" s="296"/>
      <c r="D28" s="296"/>
      <c r="E28" s="297"/>
    </row>
    <row r="29" spans="2:5" ht="60.75" x14ac:dyDescent="0.25">
      <c r="B29" s="55" t="s">
        <v>1</v>
      </c>
      <c r="C29" s="9" t="s">
        <v>81</v>
      </c>
      <c r="D29" s="56" t="s">
        <v>82</v>
      </c>
      <c r="E29" s="11" t="s">
        <v>83</v>
      </c>
    </row>
    <row r="30" spans="2:5" ht="36" x14ac:dyDescent="0.25">
      <c r="B30" s="57" t="s">
        <v>84</v>
      </c>
      <c r="C30" s="60" t="s">
        <v>101</v>
      </c>
      <c r="D30" s="40">
        <v>16</v>
      </c>
      <c r="E30" s="61">
        <v>0</v>
      </c>
    </row>
    <row r="31" spans="2:5" ht="24" x14ac:dyDescent="0.25">
      <c r="B31" s="58" t="s">
        <v>86</v>
      </c>
      <c r="C31" s="62">
        <v>6086.5186484975675</v>
      </c>
      <c r="D31" s="50">
        <v>16</v>
      </c>
      <c r="E31" s="63">
        <v>0</v>
      </c>
    </row>
    <row r="32" spans="2:5" ht="24" x14ac:dyDescent="0.25">
      <c r="B32" s="59" t="s">
        <v>87</v>
      </c>
      <c r="C32" s="19">
        <v>827742</v>
      </c>
      <c r="D32" s="64"/>
      <c r="E32" s="21"/>
    </row>
  </sheetData>
  <mergeCells count="1">
    <mergeCell ref="B28:E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A76A-C934-49BF-A767-E00CBF0BCCCE}">
  <dimension ref="D26:G33"/>
  <sheetViews>
    <sheetView topLeftCell="B1" workbookViewId="0">
      <selection activeCell="D26" sqref="D26"/>
    </sheetView>
  </sheetViews>
  <sheetFormatPr defaultRowHeight="15" x14ac:dyDescent="0.25"/>
  <sheetData>
    <row r="26" spans="4:7" x14ac:dyDescent="0.25">
      <c r="D26" t="s">
        <v>221</v>
      </c>
    </row>
    <row r="30" spans="4:7" ht="60.75" x14ac:dyDescent="0.25">
      <c r="D30" s="55" t="s">
        <v>1</v>
      </c>
      <c r="E30" s="9" t="s">
        <v>81</v>
      </c>
      <c r="F30" s="56" t="s">
        <v>82</v>
      </c>
      <c r="G30" s="11" t="s">
        <v>83</v>
      </c>
    </row>
    <row r="31" spans="4:7" ht="36" x14ac:dyDescent="0.25">
      <c r="D31" s="57" t="s">
        <v>84</v>
      </c>
      <c r="E31" s="60" t="s">
        <v>85</v>
      </c>
      <c r="F31" s="40">
        <v>2</v>
      </c>
      <c r="G31" s="61">
        <v>4.8235953806225836E-31</v>
      </c>
    </row>
    <row r="32" spans="4:7" ht="24" x14ac:dyDescent="0.25">
      <c r="D32" s="58" t="s">
        <v>86</v>
      </c>
      <c r="E32" s="62">
        <v>141.54451718038399</v>
      </c>
      <c r="F32" s="50">
        <v>2</v>
      </c>
      <c r="G32" s="63">
        <v>1.8365325179920138E-31</v>
      </c>
    </row>
    <row r="33" spans="4:7" ht="24" x14ac:dyDescent="0.25">
      <c r="D33" s="59" t="s">
        <v>87</v>
      </c>
      <c r="E33" s="19">
        <v>827742</v>
      </c>
      <c r="F33" s="64"/>
      <c r="G33" s="2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ACEF1B94A7F4E99BE33A49CC26111" ma:contentTypeVersion="10" ma:contentTypeDescription="Create a new document." ma:contentTypeScope="" ma:versionID="b9a1b8d654b016b8bc42756d6072c97b">
  <xsd:schema xmlns:xsd="http://www.w3.org/2001/XMLSchema" xmlns:xs="http://www.w3.org/2001/XMLSchema" xmlns:p="http://schemas.microsoft.com/office/2006/metadata/properties" xmlns:ns3="594a78f7-77cc-47ee-9611-2c04a8320560" targetNamespace="http://schemas.microsoft.com/office/2006/metadata/properties" ma:root="true" ma:fieldsID="4fb4e88a648deb39dba775375b0d1cfb" ns3:_="">
    <xsd:import namespace="594a78f7-77cc-47ee-9611-2c04a832056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a78f7-77cc-47ee-9611-2c04a832056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4a78f7-77cc-47ee-9611-2c04a832056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6F2EC4-13DF-4F07-A542-BF9751AC4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4a78f7-77cc-47ee-9611-2c04a83205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BF024-E78A-49A8-A0B7-473F0907D0B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94a78f7-77cc-47ee-9611-2c04a832056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47C6AEA-633D-442F-8CBC-203AF6FF80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In</vt:lpstr>
      <vt:lpstr>Light</vt:lpstr>
      <vt:lpstr>Severity</vt:lpstr>
      <vt:lpstr>Road condi</vt:lpstr>
      <vt:lpstr>Speed freq</vt:lpstr>
      <vt:lpstr>Sever by Age+Gender</vt:lpstr>
      <vt:lpstr>Sever by Age</vt:lpstr>
      <vt:lpstr>Sever by gender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Nick Mavromatis</cp:lastModifiedBy>
  <dcterms:created xsi:type="dcterms:W3CDTF">2011-08-01T14:22:18Z</dcterms:created>
  <dcterms:modified xsi:type="dcterms:W3CDTF">2023-03-21T16:14:12Z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0x0101008F4ACEF1B94A7F4E99BE33A49CC26111</vt:lpwstr>
  </property>
</Properties>
</file>