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rojects\github\neuroprime\neuroprime\src\utils\data_analysis\e2_pipe\database_tutorial\"/>
    </mc:Choice>
  </mc:AlternateContent>
  <xr:revisionPtr revIDLastSave="0" documentId="13_ncr:1_{FFE7D072-3848-4BA5-925C-F066BB072D94}" xr6:coauthVersionLast="47" xr6:coauthVersionMax="47" xr10:uidLastSave="{00000000-0000-0000-0000-000000000000}"/>
  <bookViews>
    <workbookView xWindow="28680" yWindow="-120" windowWidth="19440" windowHeight="14880" tabRatio="720" xr2:uid="{285F48FB-CE99-2D44-A98E-ADC6010054EC}"/>
  </bookViews>
  <sheets>
    <sheet name="rules" sheetId="18" r:id="rId1"/>
    <sheet name="alpha" sheetId="1" r:id="rId2"/>
    <sheet name="alpha_groups" sheetId="2" r:id="rId3"/>
    <sheet name="socio_counter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V2" i="15" l="1"/>
  <c r="BV3" i="15"/>
  <c r="BV4" i="15"/>
  <c r="BV5" i="15"/>
  <c r="BV6" i="15"/>
  <c r="BV7" i="15"/>
  <c r="BV8" i="15"/>
  <c r="BV9" i="15"/>
  <c r="BV10" i="15"/>
  <c r="BV11" i="15"/>
  <c r="BV12" i="15"/>
  <c r="BV13" i="15"/>
  <c r="BV14" i="15"/>
  <c r="BV15" i="15"/>
  <c r="BV16" i="15"/>
  <c r="BV17" i="15"/>
  <c r="BV18" i="15"/>
  <c r="BV19" i="15"/>
  <c r="BV20" i="15"/>
  <c r="BV21" i="15"/>
  <c r="BV22" i="15"/>
  <c r="BV23" i="15"/>
  <c r="BV24" i="15"/>
  <c r="BV25" i="15"/>
  <c r="BV26" i="15"/>
  <c r="BV27" i="15"/>
  <c r="BV28" i="15"/>
  <c r="BV29" i="15"/>
  <c r="BV30" i="15"/>
  <c r="BV31" i="15"/>
  <c r="BV32" i="15"/>
  <c r="BV33" i="15"/>
  <c r="BV34" i="15"/>
  <c r="BV35" i="15"/>
  <c r="BV36" i="15"/>
  <c r="BV37" i="15"/>
  <c r="BV38" i="15"/>
  <c r="BV39" i="15"/>
  <c r="BV40" i="15"/>
  <c r="BV41" i="15"/>
  <c r="BV42" i="15"/>
  <c r="BV43" i="15"/>
  <c r="BV44" i="15"/>
  <c r="BV45" i="15"/>
  <c r="BV46" i="15"/>
  <c r="BV47" i="15"/>
  <c r="BV48" i="15"/>
  <c r="BV49" i="15"/>
  <c r="BV50" i="15"/>
  <c r="BV51" i="15"/>
  <c r="BV52" i="15"/>
  <c r="BV53" i="15"/>
  <c r="BV54" i="15"/>
  <c r="BV55" i="15"/>
  <c r="BV56" i="15"/>
  <c r="BV57" i="15"/>
  <c r="BV58" i="15"/>
  <c r="BV59" i="15"/>
  <c r="BV60" i="15"/>
  <c r="BV61" i="15"/>
  <c r="BV62" i="15"/>
  <c r="BV63" i="15"/>
  <c r="BT3" i="15"/>
  <c r="BT4" i="15"/>
  <c r="BT5" i="15"/>
  <c r="BT6" i="15"/>
  <c r="BT7" i="15"/>
  <c r="BT8" i="15"/>
  <c r="BT9" i="15"/>
  <c r="BT10" i="15"/>
  <c r="BT11" i="15"/>
  <c r="BT12" i="15"/>
  <c r="BT13" i="15"/>
  <c r="BT14" i="15"/>
  <c r="BT15" i="15"/>
  <c r="BT16" i="15"/>
  <c r="BT17" i="15"/>
  <c r="BT18" i="15"/>
  <c r="BT19" i="15"/>
  <c r="BT20" i="15"/>
  <c r="BT21" i="15"/>
  <c r="BT22" i="15"/>
  <c r="BT23" i="15"/>
  <c r="BT24" i="15"/>
  <c r="BT25" i="15"/>
  <c r="BT26" i="15"/>
  <c r="BT27" i="15"/>
  <c r="BT28" i="15"/>
  <c r="BT29" i="15"/>
  <c r="BT30" i="15"/>
  <c r="BT31" i="15"/>
  <c r="BT32" i="15"/>
  <c r="BT33" i="15"/>
  <c r="BT34" i="15"/>
  <c r="BT35" i="15"/>
  <c r="BT36" i="15"/>
  <c r="BT37" i="15"/>
  <c r="BT38" i="15"/>
  <c r="BT39" i="15"/>
  <c r="BT40" i="15"/>
  <c r="BT41" i="15"/>
  <c r="BT42" i="15"/>
  <c r="BT43" i="15"/>
  <c r="BT44" i="15"/>
  <c r="BT45" i="15"/>
  <c r="BT46" i="15"/>
  <c r="BT47" i="15"/>
  <c r="BT48" i="15"/>
  <c r="BT49" i="15"/>
  <c r="BT50" i="15"/>
  <c r="BT51" i="15"/>
  <c r="BT52" i="15"/>
  <c r="BT53" i="15"/>
  <c r="BT54" i="15"/>
  <c r="BT55" i="15"/>
  <c r="BT56" i="15"/>
  <c r="BT57" i="15"/>
  <c r="BT58" i="15"/>
  <c r="BT59" i="15"/>
  <c r="BT60" i="15"/>
  <c r="BT61" i="15"/>
  <c r="BT62" i="15"/>
  <c r="BT63" i="15"/>
  <c r="BT2" i="15"/>
  <c r="BQ2" i="15"/>
  <c r="BO2" i="15"/>
  <c r="BL2" i="15"/>
  <c r="BJ2" i="15"/>
  <c r="BG2" i="15"/>
  <c r="BE2" i="15"/>
  <c r="BA3" i="15"/>
  <c r="BA4" i="15"/>
  <c r="BA5" i="15"/>
  <c r="BA6" i="15"/>
  <c r="BB2" i="15" s="1"/>
  <c r="BA7" i="15"/>
  <c r="BA8" i="15"/>
  <c r="BA9" i="15"/>
  <c r="BA10" i="15"/>
  <c r="BA11" i="15"/>
  <c r="BA12" i="15"/>
  <c r="BA13" i="15"/>
  <c r="BA14" i="15"/>
  <c r="BA15" i="15"/>
  <c r="BA16" i="15"/>
  <c r="BA17" i="15"/>
  <c r="BA18" i="15"/>
  <c r="BA19" i="15"/>
  <c r="BA20" i="15"/>
  <c r="BA21" i="15"/>
  <c r="BA22" i="15"/>
  <c r="BA23" i="15"/>
  <c r="BA24" i="15"/>
  <c r="BA25" i="15"/>
  <c r="BA26" i="15"/>
  <c r="BA27" i="15"/>
  <c r="BA28" i="15"/>
  <c r="BA29" i="15"/>
  <c r="BA30" i="15"/>
  <c r="BA31" i="15"/>
  <c r="BA32" i="15"/>
  <c r="BA33" i="15"/>
  <c r="BA34" i="15"/>
  <c r="BA35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55" i="15"/>
  <c r="BA56" i="15"/>
  <c r="BA57" i="15"/>
  <c r="BA58" i="15"/>
  <c r="BA59" i="15"/>
  <c r="BA60" i="15"/>
  <c r="BA61" i="15"/>
  <c r="BA62" i="15"/>
  <c r="BA63" i="15"/>
  <c r="BA2" i="15"/>
  <c r="AY3" i="15"/>
  <c r="AY4" i="15"/>
  <c r="AY5" i="15"/>
  <c r="AZ2" i="15" s="1"/>
  <c r="AY6" i="15"/>
  <c r="AY7" i="15"/>
  <c r="AY8" i="15"/>
  <c r="AY9" i="15"/>
  <c r="AY10" i="15"/>
  <c r="AY11" i="15"/>
  <c r="AY12" i="15"/>
  <c r="AY13" i="15"/>
  <c r="AY14" i="15"/>
  <c r="AY15" i="15"/>
  <c r="AY16" i="15"/>
  <c r="AY17" i="15"/>
  <c r="AY18" i="15"/>
  <c r="AY19" i="15"/>
  <c r="AY20" i="15"/>
  <c r="AY21" i="15"/>
  <c r="AY22" i="15"/>
  <c r="AY23" i="15"/>
  <c r="AY24" i="15"/>
  <c r="AY25" i="15"/>
  <c r="AY26" i="15"/>
  <c r="AY27" i="15"/>
  <c r="AY28" i="15"/>
  <c r="AY29" i="15"/>
  <c r="AY30" i="15"/>
  <c r="AY31" i="15"/>
  <c r="AY32" i="15"/>
  <c r="AY33" i="15"/>
  <c r="AY34" i="15"/>
  <c r="AY35" i="15"/>
  <c r="AY36" i="15"/>
  <c r="AY37" i="15"/>
  <c r="AY38" i="15"/>
  <c r="AY39" i="15"/>
  <c r="AY40" i="15"/>
  <c r="AY41" i="15"/>
  <c r="AY42" i="15"/>
  <c r="AY43" i="15"/>
  <c r="AY44" i="15"/>
  <c r="AY45" i="15"/>
  <c r="AY46" i="15"/>
  <c r="AY47" i="15"/>
  <c r="AY48" i="15"/>
  <c r="AY49" i="15"/>
  <c r="AY50" i="15"/>
  <c r="AY51" i="15"/>
  <c r="AY52" i="15"/>
  <c r="AY53" i="15"/>
  <c r="AY54" i="15"/>
  <c r="AY55" i="15"/>
  <c r="AY56" i="15"/>
  <c r="AY57" i="15"/>
  <c r="AY58" i="15"/>
  <c r="AY59" i="15"/>
  <c r="AY60" i="15"/>
  <c r="AY61" i="15"/>
  <c r="AY62" i="15"/>
  <c r="AY63" i="15"/>
  <c r="AY2" i="15"/>
  <c r="AV3" i="15"/>
  <c r="AV4" i="15"/>
  <c r="AV5" i="15"/>
  <c r="AW2" i="15" s="1"/>
  <c r="AV6" i="15"/>
  <c r="AV7" i="15"/>
  <c r="AV8" i="15"/>
  <c r="AV9" i="15"/>
  <c r="AV10" i="15"/>
  <c r="AV11" i="15"/>
  <c r="AV12" i="15"/>
  <c r="AV13" i="15"/>
  <c r="AV14" i="15"/>
  <c r="AV15" i="15"/>
  <c r="AV16" i="15"/>
  <c r="AV17" i="15"/>
  <c r="AV18" i="15"/>
  <c r="AV19" i="15"/>
  <c r="AV20" i="15"/>
  <c r="AV21" i="15"/>
  <c r="AV22" i="15"/>
  <c r="AV23" i="15"/>
  <c r="AV24" i="15"/>
  <c r="AV25" i="15"/>
  <c r="AV26" i="15"/>
  <c r="AV27" i="15"/>
  <c r="AV28" i="15"/>
  <c r="AV29" i="15"/>
  <c r="AV30" i="15"/>
  <c r="AV31" i="15"/>
  <c r="AV32" i="15"/>
  <c r="AV33" i="15"/>
  <c r="AV34" i="15"/>
  <c r="AV35" i="15"/>
  <c r="AV36" i="15"/>
  <c r="AV37" i="15"/>
  <c r="AV38" i="15"/>
  <c r="AV39" i="15"/>
  <c r="AV40" i="15"/>
  <c r="AV41" i="15"/>
  <c r="AV42" i="15"/>
  <c r="AV43" i="15"/>
  <c r="AV44" i="15"/>
  <c r="AV45" i="15"/>
  <c r="AV46" i="15"/>
  <c r="AV47" i="15"/>
  <c r="AV48" i="15"/>
  <c r="AV49" i="15"/>
  <c r="AV50" i="15"/>
  <c r="AV51" i="15"/>
  <c r="AV52" i="15"/>
  <c r="AV53" i="15"/>
  <c r="AV54" i="15"/>
  <c r="AV55" i="15"/>
  <c r="AV56" i="15"/>
  <c r="AV57" i="15"/>
  <c r="AV58" i="15"/>
  <c r="AV59" i="15"/>
  <c r="AV60" i="15"/>
  <c r="AV61" i="15"/>
  <c r="AV62" i="15"/>
  <c r="AV63" i="15"/>
  <c r="AT3" i="15"/>
  <c r="AT4" i="15"/>
  <c r="AT5" i="15"/>
  <c r="AU2" i="15" s="1"/>
  <c r="AT6" i="15"/>
  <c r="AT7" i="15"/>
  <c r="AT8" i="15"/>
  <c r="AT9" i="15"/>
  <c r="AT10" i="15"/>
  <c r="AT11" i="15"/>
  <c r="AT12" i="15"/>
  <c r="AT13" i="15"/>
  <c r="AT14" i="15"/>
  <c r="AT15" i="15"/>
  <c r="AT16" i="15"/>
  <c r="AT17" i="15"/>
  <c r="AT18" i="15"/>
  <c r="AT19" i="15"/>
  <c r="AT20" i="15"/>
  <c r="AT21" i="15"/>
  <c r="AT22" i="15"/>
  <c r="AT23" i="15"/>
  <c r="AT24" i="15"/>
  <c r="AT25" i="15"/>
  <c r="AT26" i="15"/>
  <c r="AT27" i="15"/>
  <c r="AT28" i="15"/>
  <c r="AT29" i="15"/>
  <c r="AT30" i="15"/>
  <c r="AT31" i="15"/>
  <c r="AT32" i="15"/>
  <c r="AT33" i="15"/>
  <c r="AT34" i="15"/>
  <c r="AT35" i="15"/>
  <c r="AT36" i="15"/>
  <c r="AT37" i="15"/>
  <c r="AT38" i="15"/>
  <c r="AT39" i="15"/>
  <c r="AT40" i="15"/>
  <c r="AT41" i="15"/>
  <c r="AT42" i="15"/>
  <c r="AT43" i="15"/>
  <c r="AT44" i="15"/>
  <c r="AT45" i="15"/>
  <c r="AT46" i="15"/>
  <c r="AT47" i="15"/>
  <c r="AT48" i="15"/>
  <c r="AT49" i="15"/>
  <c r="AT50" i="15"/>
  <c r="AT51" i="15"/>
  <c r="AT52" i="15"/>
  <c r="AT53" i="15"/>
  <c r="AT54" i="15"/>
  <c r="AT55" i="15"/>
  <c r="AT56" i="15"/>
  <c r="AT57" i="15"/>
  <c r="AT58" i="15"/>
  <c r="AT59" i="15"/>
  <c r="AT60" i="15"/>
  <c r="AT61" i="15"/>
  <c r="AT62" i="15"/>
  <c r="AT63" i="15"/>
  <c r="AR2" i="15"/>
  <c r="AP2" i="15"/>
  <c r="AM2" i="15"/>
  <c r="AK2" i="15"/>
  <c r="AH2" i="15"/>
  <c r="AF2" i="15"/>
  <c r="AC2" i="15"/>
  <c r="AA2" i="15"/>
  <c r="I17" i="15"/>
  <c r="K17" i="15"/>
  <c r="M17" i="15"/>
  <c r="O17" i="15"/>
  <c r="BD17" i="15" s="1"/>
  <c r="Q17" i="15"/>
  <c r="S17" i="15"/>
  <c r="U17" i="15"/>
  <c r="AJ17" i="15" s="1"/>
  <c r="W17" i="15"/>
  <c r="AL17" i="15" s="1"/>
  <c r="Z17" i="15"/>
  <c r="AB17" i="15"/>
  <c r="AE17" i="15"/>
  <c r="AG17" i="15"/>
  <c r="AO17" i="15" s="1"/>
  <c r="AQ17" i="15"/>
  <c r="BI17" i="15"/>
  <c r="BK17" i="15"/>
  <c r="BW2" i="15" l="1"/>
  <c r="BU2" i="15"/>
  <c r="BP17" i="15"/>
  <c r="BF17" i="15"/>
  <c r="BN17" i="15"/>
  <c r="L43" i="18"/>
  <c r="L44" i="18"/>
  <c r="L45" i="18"/>
  <c r="L46" i="18"/>
  <c r="L47" i="18"/>
  <c r="W63" i="15" l="1"/>
  <c r="U63" i="15"/>
  <c r="S63" i="15"/>
  <c r="Q63" i="15"/>
  <c r="O63" i="15"/>
  <c r="M63" i="15"/>
  <c r="K63" i="15"/>
  <c r="AB63" i="15" s="1"/>
  <c r="I63" i="15"/>
  <c r="W62" i="15"/>
  <c r="U62" i="15"/>
  <c r="S62" i="15"/>
  <c r="Q62" i="15"/>
  <c r="AE62" i="15" s="1"/>
  <c r="O62" i="15"/>
  <c r="M62" i="15"/>
  <c r="K62" i="15"/>
  <c r="AB62" i="15" s="1"/>
  <c r="I62" i="15"/>
  <c r="W61" i="15"/>
  <c r="U61" i="15"/>
  <c r="S61" i="15"/>
  <c r="Q61" i="15"/>
  <c r="O61" i="15"/>
  <c r="BF61" i="15" s="1"/>
  <c r="M61" i="15"/>
  <c r="K61" i="15"/>
  <c r="AB61" i="15" s="1"/>
  <c r="I61" i="15"/>
  <c r="W60" i="15"/>
  <c r="U60" i="15"/>
  <c r="S60" i="15"/>
  <c r="Q60" i="15"/>
  <c r="O60" i="15"/>
  <c r="BP60" i="15" s="1"/>
  <c r="M60" i="15"/>
  <c r="K60" i="15"/>
  <c r="AB60" i="15" s="1"/>
  <c r="I60" i="15"/>
  <c r="W59" i="15"/>
  <c r="U59" i="15"/>
  <c r="S59" i="15"/>
  <c r="Q59" i="15"/>
  <c r="O59" i="15"/>
  <c r="BF59" i="15" s="1"/>
  <c r="M59" i="15"/>
  <c r="K59" i="15"/>
  <c r="AB59" i="15" s="1"/>
  <c r="I59" i="15"/>
  <c r="W58" i="15"/>
  <c r="U58" i="15"/>
  <c r="S58" i="15"/>
  <c r="Q58" i="15"/>
  <c r="O58" i="15"/>
  <c r="M58" i="15"/>
  <c r="K58" i="15"/>
  <c r="AB58" i="15" s="1"/>
  <c r="I58" i="15"/>
  <c r="W57" i="15"/>
  <c r="U57" i="15"/>
  <c r="S57" i="15"/>
  <c r="Q57" i="15"/>
  <c r="O57" i="15"/>
  <c r="BF57" i="15" s="1"/>
  <c r="M57" i="15"/>
  <c r="K57" i="15"/>
  <c r="AB57" i="15" s="1"/>
  <c r="I57" i="15"/>
  <c r="W56" i="15"/>
  <c r="U56" i="15"/>
  <c r="S56" i="15"/>
  <c r="Q56" i="15"/>
  <c r="O56" i="15"/>
  <c r="BP56" i="15" s="1"/>
  <c r="M56" i="15"/>
  <c r="K56" i="15"/>
  <c r="AB56" i="15" s="1"/>
  <c r="I56" i="15"/>
  <c r="BF55" i="15"/>
  <c r="W55" i="15"/>
  <c r="U55" i="15"/>
  <c r="S55" i="15"/>
  <c r="Q55" i="15"/>
  <c r="BP55" i="15" s="1"/>
  <c r="O55" i="15"/>
  <c r="M55" i="15"/>
  <c r="BK55" i="15" s="1"/>
  <c r="K55" i="15"/>
  <c r="AB55" i="15" s="1"/>
  <c r="I55" i="15"/>
  <c r="W54" i="15"/>
  <c r="U54" i="15"/>
  <c r="S54" i="15"/>
  <c r="Q54" i="15"/>
  <c r="AE54" i="15" s="1"/>
  <c r="O54" i="15"/>
  <c r="M54" i="15"/>
  <c r="K54" i="15"/>
  <c r="AB54" i="15" s="1"/>
  <c r="I54" i="15"/>
  <c r="W53" i="15"/>
  <c r="U53" i="15"/>
  <c r="BD53" i="15" s="1"/>
  <c r="S53" i="15"/>
  <c r="BN53" i="15" s="1"/>
  <c r="Q53" i="15"/>
  <c r="O53" i="15"/>
  <c r="BF53" i="15" s="1"/>
  <c r="M53" i="15"/>
  <c r="BK53" i="15" s="1"/>
  <c r="K53" i="15"/>
  <c r="AB53" i="15" s="1"/>
  <c r="I53" i="15"/>
  <c r="W52" i="15"/>
  <c r="U52" i="15"/>
  <c r="S52" i="15"/>
  <c r="Q52" i="15"/>
  <c r="O52" i="15"/>
  <c r="M52" i="15"/>
  <c r="K52" i="15"/>
  <c r="AB52" i="15" s="1"/>
  <c r="I52" i="15"/>
  <c r="W51" i="15"/>
  <c r="U51" i="15"/>
  <c r="S51" i="15"/>
  <c r="Q51" i="15"/>
  <c r="O51" i="15"/>
  <c r="BF51" i="15" s="1"/>
  <c r="M51" i="15"/>
  <c r="K51" i="15"/>
  <c r="Z51" i="15" s="1"/>
  <c r="I51" i="15"/>
  <c r="W50" i="15"/>
  <c r="U50" i="15"/>
  <c r="S50" i="15"/>
  <c r="Q50" i="15"/>
  <c r="O50" i="15"/>
  <c r="M50" i="15"/>
  <c r="BK50" i="15" s="1"/>
  <c r="K50" i="15"/>
  <c r="AB50" i="15" s="1"/>
  <c r="I50" i="15"/>
  <c r="W49" i="15"/>
  <c r="U49" i="15"/>
  <c r="S49" i="15"/>
  <c r="Q49" i="15"/>
  <c r="O49" i="15"/>
  <c r="BD49" i="15" s="1"/>
  <c r="M49" i="15"/>
  <c r="K49" i="15"/>
  <c r="Z49" i="15" s="1"/>
  <c r="I49" i="15"/>
  <c r="W48" i="15"/>
  <c r="U48" i="15"/>
  <c r="S48" i="15"/>
  <c r="Q48" i="15"/>
  <c r="O48" i="15"/>
  <c r="M48" i="15"/>
  <c r="K48" i="15"/>
  <c r="AB48" i="15" s="1"/>
  <c r="I48" i="15"/>
  <c r="Z47" i="15"/>
  <c r="W47" i="15"/>
  <c r="U47" i="15"/>
  <c r="S47" i="15"/>
  <c r="Q47" i="15"/>
  <c r="O47" i="15"/>
  <c r="M47" i="15"/>
  <c r="K47" i="15"/>
  <c r="I47" i="15"/>
  <c r="W46" i="15"/>
  <c r="U46" i="15"/>
  <c r="S46" i="15"/>
  <c r="Q46" i="15"/>
  <c r="O46" i="15"/>
  <c r="M46" i="15"/>
  <c r="K46" i="15"/>
  <c r="AB46" i="15" s="1"/>
  <c r="I46" i="15"/>
  <c r="W45" i="15"/>
  <c r="U45" i="15"/>
  <c r="S45" i="15"/>
  <c r="Q45" i="15"/>
  <c r="O45" i="15"/>
  <c r="M45" i="15"/>
  <c r="K45" i="15"/>
  <c r="Z45" i="15" s="1"/>
  <c r="I45" i="15"/>
  <c r="W44" i="15"/>
  <c r="U44" i="15"/>
  <c r="S44" i="15"/>
  <c r="Q44" i="15"/>
  <c r="O44" i="15"/>
  <c r="M44" i="15"/>
  <c r="K44" i="15"/>
  <c r="AB44" i="15" s="1"/>
  <c r="I44" i="15"/>
  <c r="BF43" i="15"/>
  <c r="W43" i="15"/>
  <c r="U43" i="15"/>
  <c r="S43" i="15"/>
  <c r="BN43" i="15" s="1"/>
  <c r="Q43" i="15"/>
  <c r="O43" i="15"/>
  <c r="M43" i="15"/>
  <c r="K43" i="15"/>
  <c r="I43" i="15"/>
  <c r="W42" i="15"/>
  <c r="U42" i="15"/>
  <c r="S42" i="15"/>
  <c r="Q42" i="15"/>
  <c r="O42" i="15"/>
  <c r="M42" i="15"/>
  <c r="K42" i="15"/>
  <c r="AB42" i="15" s="1"/>
  <c r="I42" i="15"/>
  <c r="W41" i="15"/>
  <c r="U41" i="15"/>
  <c r="S41" i="15"/>
  <c r="Q41" i="15"/>
  <c r="O41" i="15"/>
  <c r="M41" i="15"/>
  <c r="K41" i="15"/>
  <c r="I41" i="15"/>
  <c r="W40" i="15"/>
  <c r="BK40" i="15" s="1"/>
  <c r="U40" i="15"/>
  <c r="S40" i="15"/>
  <c r="Q40" i="15"/>
  <c r="O40" i="15"/>
  <c r="M40" i="15"/>
  <c r="BI40" i="15" s="1"/>
  <c r="K40" i="15"/>
  <c r="AB40" i="15" s="1"/>
  <c r="AJ40" i="15" s="1"/>
  <c r="I40" i="15"/>
  <c r="W39" i="15"/>
  <c r="U39" i="15"/>
  <c r="S39" i="15"/>
  <c r="Q39" i="15"/>
  <c r="O39" i="15"/>
  <c r="M39" i="15"/>
  <c r="K39" i="15"/>
  <c r="AB39" i="15" s="1"/>
  <c r="I39" i="15"/>
  <c r="W38" i="15"/>
  <c r="U38" i="15"/>
  <c r="S38" i="15"/>
  <c r="Q38" i="15"/>
  <c r="O38" i="15"/>
  <c r="M38" i="15"/>
  <c r="K38" i="15"/>
  <c r="AG38" i="15" s="1"/>
  <c r="I38" i="15"/>
  <c r="W37" i="15"/>
  <c r="U37" i="15"/>
  <c r="S37" i="15"/>
  <c r="Q37" i="15"/>
  <c r="O37" i="15"/>
  <c r="BF37" i="15" s="1"/>
  <c r="M37" i="15"/>
  <c r="K37" i="15"/>
  <c r="Z37" i="15" s="1"/>
  <c r="I37" i="15"/>
  <c r="W36" i="15"/>
  <c r="U36" i="15"/>
  <c r="S36" i="15"/>
  <c r="Q36" i="15"/>
  <c r="O36" i="15"/>
  <c r="M36" i="15"/>
  <c r="K36" i="15"/>
  <c r="I36" i="15"/>
  <c r="W35" i="15"/>
  <c r="U35" i="15"/>
  <c r="S35" i="15"/>
  <c r="Q35" i="15"/>
  <c r="O35" i="15"/>
  <c r="BF35" i="15" s="1"/>
  <c r="M35" i="15"/>
  <c r="BK35" i="15" s="1"/>
  <c r="K35" i="15"/>
  <c r="I35" i="15"/>
  <c r="W34" i="15"/>
  <c r="U34" i="15"/>
  <c r="S34" i="15"/>
  <c r="Q34" i="15"/>
  <c r="O34" i="15"/>
  <c r="M34" i="15"/>
  <c r="K34" i="15"/>
  <c r="AB34" i="15" s="1"/>
  <c r="I34" i="15"/>
  <c r="W33" i="15"/>
  <c r="U33" i="15"/>
  <c r="S33" i="15"/>
  <c r="Q33" i="15"/>
  <c r="O33" i="15"/>
  <c r="BF33" i="15" s="1"/>
  <c r="M33" i="15"/>
  <c r="K33" i="15"/>
  <c r="AE33" i="15" s="1"/>
  <c r="I33" i="15"/>
  <c r="Z32" i="15"/>
  <c r="W32" i="15"/>
  <c r="BK32" i="15" s="1"/>
  <c r="U32" i="15"/>
  <c r="S32" i="15"/>
  <c r="Q32" i="15"/>
  <c r="AG32" i="15" s="1"/>
  <c r="O32" i="15"/>
  <c r="M32" i="15"/>
  <c r="BI32" i="15" s="1"/>
  <c r="K32" i="15"/>
  <c r="AB32" i="15" s="1"/>
  <c r="AJ32" i="15" s="1"/>
  <c r="I32" i="15"/>
  <c r="W31" i="15"/>
  <c r="U31" i="15"/>
  <c r="S31" i="15"/>
  <c r="Q31" i="15"/>
  <c r="O31" i="15"/>
  <c r="M31" i="15"/>
  <c r="K31" i="15"/>
  <c r="AB31" i="15" s="1"/>
  <c r="I31" i="15"/>
  <c r="W30" i="15"/>
  <c r="U30" i="15"/>
  <c r="S30" i="15"/>
  <c r="Q30" i="15"/>
  <c r="O30" i="15"/>
  <c r="M30" i="15"/>
  <c r="K30" i="15"/>
  <c r="Z30" i="15" s="1"/>
  <c r="I30" i="15"/>
  <c r="W29" i="15"/>
  <c r="U29" i="15"/>
  <c r="S29" i="15"/>
  <c r="Q29" i="15"/>
  <c r="AG29" i="15" s="1"/>
  <c r="O29" i="15"/>
  <c r="M29" i="15"/>
  <c r="K29" i="15"/>
  <c r="AB29" i="15" s="1"/>
  <c r="I29" i="15"/>
  <c r="BF28" i="15"/>
  <c r="W28" i="15"/>
  <c r="U28" i="15"/>
  <c r="S28" i="15"/>
  <c r="Q28" i="15"/>
  <c r="BP28" i="15" s="1"/>
  <c r="O28" i="15"/>
  <c r="M28" i="15"/>
  <c r="K28" i="15"/>
  <c r="AE28" i="15" s="1"/>
  <c r="I28" i="15"/>
  <c r="W27" i="15"/>
  <c r="U27" i="15"/>
  <c r="S27" i="15"/>
  <c r="Q27" i="15"/>
  <c r="O27" i="15"/>
  <c r="M27" i="15"/>
  <c r="BI27" i="15" s="1"/>
  <c r="K27" i="15"/>
  <c r="I27" i="15"/>
  <c r="W26" i="15"/>
  <c r="U26" i="15"/>
  <c r="S26" i="15"/>
  <c r="Q26" i="15"/>
  <c r="O26" i="15"/>
  <c r="M26" i="15"/>
  <c r="K26" i="15"/>
  <c r="I26" i="15"/>
  <c r="W25" i="15"/>
  <c r="U25" i="15"/>
  <c r="S25" i="15"/>
  <c r="Q25" i="15"/>
  <c r="O25" i="15"/>
  <c r="M25" i="15"/>
  <c r="K25" i="15"/>
  <c r="AB25" i="15" s="1"/>
  <c r="I25" i="15"/>
  <c r="W24" i="15"/>
  <c r="U24" i="15"/>
  <c r="S24" i="15"/>
  <c r="Q24" i="15"/>
  <c r="O24" i="15"/>
  <c r="BF24" i="15" s="1"/>
  <c r="M24" i="15"/>
  <c r="BK24" i="15" s="1"/>
  <c r="K24" i="15"/>
  <c r="Z24" i="15" s="1"/>
  <c r="I24" i="15"/>
  <c r="W23" i="15"/>
  <c r="U23" i="15"/>
  <c r="S23" i="15"/>
  <c r="Q23" i="15"/>
  <c r="O23" i="15"/>
  <c r="M23" i="15"/>
  <c r="K23" i="15"/>
  <c r="AB23" i="15" s="1"/>
  <c r="I23" i="15"/>
  <c r="W22" i="15"/>
  <c r="U22" i="15"/>
  <c r="S22" i="15"/>
  <c r="Q22" i="15"/>
  <c r="O22" i="15"/>
  <c r="BF22" i="15" s="1"/>
  <c r="M22" i="15"/>
  <c r="K22" i="15"/>
  <c r="Z22" i="15" s="1"/>
  <c r="I22" i="15"/>
  <c r="W21" i="15"/>
  <c r="U21" i="15"/>
  <c r="S21" i="15"/>
  <c r="Q21" i="15"/>
  <c r="O21" i="15"/>
  <c r="M21" i="15"/>
  <c r="K21" i="15"/>
  <c r="AB21" i="15" s="1"/>
  <c r="I21" i="15"/>
  <c r="W20" i="15"/>
  <c r="U20" i="15"/>
  <c r="S20" i="15"/>
  <c r="Q20" i="15"/>
  <c r="O20" i="15"/>
  <c r="BF20" i="15" s="1"/>
  <c r="M20" i="15"/>
  <c r="K20" i="15"/>
  <c r="Z20" i="15" s="1"/>
  <c r="I20" i="15"/>
  <c r="Z19" i="15"/>
  <c r="W19" i="15"/>
  <c r="BK19" i="15" s="1"/>
  <c r="U19" i="15"/>
  <c r="S19" i="15"/>
  <c r="Q19" i="15"/>
  <c r="AG19" i="15" s="1"/>
  <c r="O19" i="15"/>
  <c r="M19" i="15"/>
  <c r="BI19" i="15" s="1"/>
  <c r="K19" i="15"/>
  <c r="AB19" i="15" s="1"/>
  <c r="I19" i="15"/>
  <c r="W18" i="15"/>
  <c r="U18" i="15"/>
  <c r="S18" i="15"/>
  <c r="Q18" i="15"/>
  <c r="BP18" i="15" s="1"/>
  <c r="O18" i="15"/>
  <c r="M18" i="15"/>
  <c r="K18" i="15"/>
  <c r="I18" i="15"/>
  <c r="W16" i="15"/>
  <c r="U16" i="15"/>
  <c r="BD16" i="15" s="1"/>
  <c r="S16" i="15"/>
  <c r="Q16" i="15"/>
  <c r="BP16" i="15" s="1"/>
  <c r="O16" i="15"/>
  <c r="BF16" i="15" s="1"/>
  <c r="M16" i="15"/>
  <c r="BK16" i="15" s="1"/>
  <c r="K16" i="15"/>
  <c r="Z16" i="15" s="1"/>
  <c r="I16" i="15"/>
  <c r="W15" i="15"/>
  <c r="U15" i="15"/>
  <c r="S15" i="15"/>
  <c r="Q15" i="15"/>
  <c r="O15" i="15"/>
  <c r="M15" i="15"/>
  <c r="K15" i="15"/>
  <c r="AB15" i="15" s="1"/>
  <c r="I15" i="15"/>
  <c r="W14" i="15"/>
  <c r="U14" i="15"/>
  <c r="S14" i="15"/>
  <c r="BN14" i="15" s="1"/>
  <c r="Q14" i="15"/>
  <c r="BP14" i="15" s="1"/>
  <c r="O14" i="15"/>
  <c r="M14" i="15"/>
  <c r="BI14" i="15" s="1"/>
  <c r="K14" i="15"/>
  <c r="Z14" i="15" s="1"/>
  <c r="I14" i="15"/>
  <c r="W13" i="15"/>
  <c r="U13" i="15"/>
  <c r="S13" i="15"/>
  <c r="Q13" i="15"/>
  <c r="O13" i="15"/>
  <c r="M13" i="15"/>
  <c r="K13" i="15"/>
  <c r="AB13" i="15" s="1"/>
  <c r="I13" i="15"/>
  <c r="W12" i="15"/>
  <c r="U12" i="15"/>
  <c r="S12" i="15"/>
  <c r="BN12" i="15" s="1"/>
  <c r="Q12" i="15"/>
  <c r="O12" i="15"/>
  <c r="BF12" i="15" s="1"/>
  <c r="M12" i="15"/>
  <c r="K12" i="15"/>
  <c r="Z12" i="15" s="1"/>
  <c r="I12" i="15"/>
  <c r="W11" i="15"/>
  <c r="U11" i="15"/>
  <c r="S11" i="15"/>
  <c r="Q11" i="15"/>
  <c r="O11" i="15"/>
  <c r="M11" i="15"/>
  <c r="BI11" i="15" s="1"/>
  <c r="K11" i="15"/>
  <c r="AB11" i="15" s="1"/>
  <c r="AJ11" i="15" s="1"/>
  <c r="I11" i="15"/>
  <c r="W10" i="15"/>
  <c r="U10" i="15"/>
  <c r="S10" i="15"/>
  <c r="Q10" i="15"/>
  <c r="O10" i="15"/>
  <c r="M10" i="15"/>
  <c r="K10" i="15"/>
  <c r="I10" i="15"/>
  <c r="Z9" i="15"/>
  <c r="W9" i="15"/>
  <c r="U9" i="15"/>
  <c r="S9" i="15"/>
  <c r="Q9" i="15"/>
  <c r="AE9" i="15" s="1"/>
  <c r="O9" i="15"/>
  <c r="M9" i="15"/>
  <c r="K9" i="15"/>
  <c r="AB9" i="15" s="1"/>
  <c r="I9" i="15"/>
  <c r="W8" i="15"/>
  <c r="U8" i="15"/>
  <c r="S8" i="15"/>
  <c r="Q8" i="15"/>
  <c r="O8" i="15"/>
  <c r="BN8" i="15" s="1"/>
  <c r="M8" i="15"/>
  <c r="K8" i="15"/>
  <c r="Z8" i="15" s="1"/>
  <c r="I8" i="15"/>
  <c r="W7" i="15"/>
  <c r="U7" i="15"/>
  <c r="S7" i="15"/>
  <c r="Q7" i="15"/>
  <c r="O7" i="15"/>
  <c r="M7" i="15"/>
  <c r="K7" i="15"/>
  <c r="I7" i="15"/>
  <c r="W6" i="15"/>
  <c r="U6" i="15"/>
  <c r="S6" i="15"/>
  <c r="Q6" i="15"/>
  <c r="O6" i="15"/>
  <c r="BN6" i="15" s="1"/>
  <c r="M6" i="15"/>
  <c r="K6" i="15"/>
  <c r="Z6" i="15" s="1"/>
  <c r="I6" i="15"/>
  <c r="W5" i="15"/>
  <c r="U5" i="15"/>
  <c r="S5" i="15"/>
  <c r="Q5" i="15"/>
  <c r="O5" i="15"/>
  <c r="BD5" i="15" s="1"/>
  <c r="M5" i="15"/>
  <c r="K5" i="15"/>
  <c r="I5" i="15"/>
  <c r="W4" i="15"/>
  <c r="U4" i="15"/>
  <c r="S4" i="15"/>
  <c r="Q4" i="15"/>
  <c r="O4" i="15"/>
  <c r="M4" i="15"/>
  <c r="K4" i="15"/>
  <c r="I4" i="15"/>
  <c r="W3" i="15"/>
  <c r="U3" i="15"/>
  <c r="S3" i="15"/>
  <c r="Q3" i="15"/>
  <c r="O3" i="15"/>
  <c r="BF3" i="15" s="1"/>
  <c r="M3" i="15"/>
  <c r="K3" i="15"/>
  <c r="I3" i="15"/>
  <c r="W2" i="15"/>
  <c r="U2" i="15"/>
  <c r="S2" i="15"/>
  <c r="Q2" i="15"/>
  <c r="O2" i="15"/>
  <c r="M2" i="15"/>
  <c r="K2" i="15"/>
  <c r="I2" i="15"/>
  <c r="AG3" i="15" l="1"/>
  <c r="BN5" i="15"/>
  <c r="BD10" i="15"/>
  <c r="BN33" i="15"/>
  <c r="BN34" i="15"/>
  <c r="BK38" i="15"/>
  <c r="AE41" i="15"/>
  <c r="Z44" i="15"/>
  <c r="BD47" i="15"/>
  <c r="BN55" i="15"/>
  <c r="AE56" i="15"/>
  <c r="AE58" i="15"/>
  <c r="BD7" i="15"/>
  <c r="T2" i="15"/>
  <c r="BK3" i="15"/>
  <c r="BK4" i="15"/>
  <c r="BK5" i="15"/>
  <c r="BP12" i="15"/>
  <c r="AL21" i="15"/>
  <c r="BN22" i="15"/>
  <c r="BD26" i="15"/>
  <c r="BK31" i="15"/>
  <c r="Z34" i="15"/>
  <c r="BD55" i="15"/>
  <c r="BN61" i="15"/>
  <c r="BN19" i="15"/>
  <c r="BK20" i="15"/>
  <c r="BD20" i="15"/>
  <c r="BK21" i="15"/>
  <c r="BD21" i="15"/>
  <c r="BN24" i="15"/>
  <c r="AE25" i="15"/>
  <c r="BN29" i="15"/>
  <c r="BD33" i="15"/>
  <c r="AE36" i="15"/>
  <c r="AG40" i="15"/>
  <c r="Z40" i="15"/>
  <c r="BD43" i="15"/>
  <c r="AE48" i="15"/>
  <c r="BK59" i="15"/>
  <c r="BK61" i="15"/>
  <c r="AE12" i="15"/>
  <c r="AG18" i="15"/>
  <c r="AG43" i="15"/>
  <c r="AE7" i="15"/>
  <c r="BP8" i="15"/>
  <c r="AG10" i="15"/>
  <c r="AO10" i="15" s="1"/>
  <c r="BN10" i="15"/>
  <c r="BP10" i="15"/>
  <c r="BK11" i="15"/>
  <c r="BK12" i="15"/>
  <c r="BD12" i="15"/>
  <c r="AG13" i="15"/>
  <c r="AQ13" i="15" s="1"/>
  <c r="Z13" i="15"/>
  <c r="BD14" i="15"/>
  <c r="AG15" i="15"/>
  <c r="BK18" i="15"/>
  <c r="AJ19" i="15"/>
  <c r="AE20" i="15"/>
  <c r="BD22" i="15"/>
  <c r="Z23" i="15"/>
  <c r="BN26" i="15"/>
  <c r="BF26" i="15"/>
  <c r="BN28" i="15"/>
  <c r="BD31" i="15"/>
  <c r="Z33" i="15"/>
  <c r="BP35" i="15"/>
  <c r="BD35" i="15"/>
  <c r="BK36" i="15"/>
  <c r="BN37" i="15"/>
  <c r="Z41" i="15"/>
  <c r="BN42" i="15"/>
  <c r="BK43" i="15"/>
  <c r="AG44" i="15"/>
  <c r="AQ44" i="15" s="1"/>
  <c r="BK46" i="15"/>
  <c r="BK47" i="15"/>
  <c r="BP51" i="15"/>
  <c r="BD51" i="15"/>
  <c r="BN57" i="15"/>
  <c r="BK63" i="15"/>
  <c r="AE4" i="15"/>
  <c r="BF10" i="15"/>
  <c r="BD15" i="15"/>
  <c r="BD23" i="15"/>
  <c r="BP37" i="15"/>
  <c r="BP49" i="15"/>
  <c r="BP57" i="15"/>
  <c r="BD59" i="15"/>
  <c r="BP3" i="15"/>
  <c r="BD3" i="15"/>
  <c r="BK7" i="15"/>
  <c r="BK10" i="15"/>
  <c r="AG11" i="15"/>
  <c r="Z11" i="15"/>
  <c r="BK26" i="15"/>
  <c r="Z28" i="15"/>
  <c r="BK29" i="15"/>
  <c r="BN35" i="15"/>
  <c r="BK37" i="15"/>
  <c r="BD37" i="15"/>
  <c r="Z42" i="15"/>
  <c r="BK44" i="15"/>
  <c r="AO44" i="15"/>
  <c r="BK48" i="15"/>
  <c r="BP53" i="15"/>
  <c r="BK57" i="15"/>
  <c r="BD57" i="15"/>
  <c r="BN59" i="15"/>
  <c r="AE60" i="15"/>
  <c r="BP63" i="15"/>
  <c r="BF41" i="15"/>
  <c r="BF45" i="15"/>
  <c r="BN45" i="15"/>
  <c r="BK2" i="15"/>
  <c r="V2" i="15"/>
  <c r="Z4" i="15"/>
  <c r="BD6" i="15"/>
  <c r="BD8" i="15"/>
  <c r="BF8" i="15"/>
  <c r="AQ15" i="15"/>
  <c r="BD18" i="15"/>
  <c r="BF18" i="15"/>
  <c r="BN21" i="15"/>
  <c r="BD24" i="15"/>
  <c r="AG26" i="15"/>
  <c r="AO26" i="15" s="1"/>
  <c r="BD29" i="15"/>
  <c r="BF31" i="15"/>
  <c r="AB36" i="15"/>
  <c r="AJ36" i="15" s="1"/>
  <c r="Z36" i="15"/>
  <c r="AG36" i="15"/>
  <c r="AB38" i="15"/>
  <c r="AJ38" i="15" s="1"/>
  <c r="Z38" i="15"/>
  <c r="BP41" i="15"/>
  <c r="BI43" i="15"/>
  <c r="BF47" i="15"/>
  <c r="BF49" i="15"/>
  <c r="AE52" i="15"/>
  <c r="AB5" i="15"/>
  <c r="AL5" i="15" s="1"/>
  <c r="Z5" i="15"/>
  <c r="AB7" i="15"/>
  <c r="AL7" i="15" s="1"/>
  <c r="AG7" i="15"/>
  <c r="BD39" i="15"/>
  <c r="BF39" i="15"/>
  <c r="P2" i="15"/>
  <c r="BN2" i="15"/>
  <c r="X2" i="15"/>
  <c r="BF6" i="15"/>
  <c r="BD13" i="15"/>
  <c r="BN13" i="15"/>
  <c r="BK15" i="15"/>
  <c r="BI15" i="15"/>
  <c r="AG21" i="15"/>
  <c r="AQ21" i="15" s="1"/>
  <c r="Z21" i="15"/>
  <c r="BK22" i="15"/>
  <c r="BI22" i="15"/>
  <c r="BK25" i="15"/>
  <c r="BP31" i="15"/>
  <c r="BP39" i="15"/>
  <c r="BN41" i="15"/>
  <c r="AE46" i="15"/>
  <c r="BN47" i="15"/>
  <c r="BN49" i="15"/>
  <c r="AG52" i="15"/>
  <c r="AO52" i="15" s="1"/>
  <c r="BD61" i="15"/>
  <c r="L2" i="15"/>
  <c r="Z2" i="15"/>
  <c r="AT2" i="15" s="1"/>
  <c r="J2" i="15"/>
  <c r="AE2" i="15"/>
  <c r="Z3" i="15"/>
  <c r="BK6" i="15"/>
  <c r="BI6" i="15"/>
  <c r="Z7" i="15"/>
  <c r="BP26" i="15"/>
  <c r="AB27" i="15"/>
  <c r="AJ27" i="15" s="1"/>
  <c r="Z27" i="15"/>
  <c r="BK34" i="15"/>
  <c r="BD34" i="15"/>
  <c r="AG35" i="15"/>
  <c r="BD36" i="15"/>
  <c r="BD45" i="15"/>
  <c r="AG46" i="15"/>
  <c r="BP54" i="15"/>
  <c r="BP58" i="15"/>
  <c r="BP62" i="15"/>
  <c r="BN3" i="15"/>
  <c r="BP4" i="15"/>
  <c r="AG5" i="15"/>
  <c r="BK8" i="15"/>
  <c r="BK9" i="15"/>
  <c r="AJ9" i="15"/>
  <c r="BK13" i="15"/>
  <c r="BF14" i="15"/>
  <c r="AL15" i="15"/>
  <c r="AE15" i="15"/>
  <c r="BN16" i="15"/>
  <c r="AO18" i="15"/>
  <c r="BN18" i="15"/>
  <c r="BP20" i="15"/>
  <c r="BN20" i="15"/>
  <c r="BP22" i="15"/>
  <c r="BK23" i="15"/>
  <c r="AG23" i="15"/>
  <c r="AO23" i="15" s="1"/>
  <c r="AG25" i="15"/>
  <c r="AQ25" i="15" s="1"/>
  <c r="AG27" i="15"/>
  <c r="BK28" i="15"/>
  <c r="BD28" i="15"/>
  <c r="AL29" i="15"/>
  <c r="BK30" i="15"/>
  <c r="BN31" i="15"/>
  <c r="AE32" i="15"/>
  <c r="AL34" i="15"/>
  <c r="AE38" i="15"/>
  <c r="BK39" i="15"/>
  <c r="BD41" i="15"/>
  <c r="BK42" i="15"/>
  <c r="BD42" i="15"/>
  <c r="BP43" i="15"/>
  <c r="AE44" i="15"/>
  <c r="AQ46" i="15"/>
  <c r="AG48" i="15"/>
  <c r="AO48" i="15" s="1"/>
  <c r="BK49" i="15"/>
  <c r="AG50" i="15"/>
  <c r="BN51" i="15"/>
  <c r="BK54" i="15"/>
  <c r="BK56" i="15"/>
  <c r="BK58" i="15"/>
  <c r="BP59" i="15"/>
  <c r="BK60" i="15"/>
  <c r="BP61" i="15"/>
  <c r="BK62" i="15"/>
  <c r="BF4" i="15"/>
  <c r="BP6" i="15"/>
  <c r="AG9" i="15"/>
  <c r="AQ9" i="15" s="1"/>
  <c r="AL13" i="15"/>
  <c r="BK14" i="15"/>
  <c r="Z15" i="15"/>
  <c r="AL23" i="15"/>
  <c r="AE23" i="15"/>
  <c r="BP24" i="15"/>
  <c r="Z25" i="15"/>
  <c r="BD27" i="15"/>
  <c r="BK27" i="15"/>
  <c r="Z29" i="15"/>
  <c r="BN30" i="15"/>
  <c r="BP33" i="15"/>
  <c r="BI35" i="15"/>
  <c r="BN39" i="15"/>
  <c r="AE40" i="15"/>
  <c r="AL42" i="15"/>
  <c r="BP45" i="15"/>
  <c r="BP47" i="15"/>
  <c r="AE50" i="15"/>
  <c r="BK51" i="15"/>
  <c r="BK52" i="15"/>
  <c r="AG54" i="15"/>
  <c r="AG56" i="15"/>
  <c r="AG58" i="15"/>
  <c r="AG60" i="15"/>
  <c r="AG62" i="15"/>
  <c r="AO21" i="15"/>
  <c r="AO27" i="15"/>
  <c r="AQ3" i="15"/>
  <c r="AO3" i="15"/>
  <c r="AQ19" i="15"/>
  <c r="AO19" i="15"/>
  <c r="AQ11" i="15"/>
  <c r="AO11" i="15"/>
  <c r="AO29" i="15"/>
  <c r="AQ29" i="15"/>
  <c r="BD2" i="15"/>
  <c r="BI9" i="15"/>
  <c r="BP11" i="15"/>
  <c r="BF11" i="15"/>
  <c r="BI25" i="15"/>
  <c r="AB26" i="15"/>
  <c r="BP32" i="15"/>
  <c r="BF32" i="15"/>
  <c r="BD32" i="15"/>
  <c r="BN32" i="15"/>
  <c r="BK33" i="15"/>
  <c r="BI33" i="15"/>
  <c r="N2" i="15"/>
  <c r="AE5" i="15"/>
  <c r="AG8" i="15"/>
  <c r="AB8" i="15"/>
  <c r="AG16" i="15"/>
  <c r="AB16" i="15"/>
  <c r="AE18" i="15"/>
  <c r="BI20" i="15"/>
  <c r="AE21" i="15"/>
  <c r="BI23" i="15"/>
  <c r="AG24" i="15"/>
  <c r="AB24" i="15"/>
  <c r="BP25" i="15"/>
  <c r="BF25" i="15"/>
  <c r="AJ25" i="15"/>
  <c r="AE26" i="15"/>
  <c r="BN27" i="15"/>
  <c r="BI28" i="15"/>
  <c r="AE29" i="15"/>
  <c r="AG31" i="15"/>
  <c r="Z31" i="15"/>
  <c r="AE31" i="15"/>
  <c r="AQ32" i="15"/>
  <c r="AO32" i="15"/>
  <c r="BI38" i="15"/>
  <c r="AG42" i="15"/>
  <c r="AE42" i="15"/>
  <c r="BI2" i="15"/>
  <c r="AQ26" i="15"/>
  <c r="AL31" i="15"/>
  <c r="AJ31" i="15"/>
  <c r="R2" i="15"/>
  <c r="AB3" i="15"/>
  <c r="BI4" i="15"/>
  <c r="BN4" i="15"/>
  <c r="AG6" i="15"/>
  <c r="AE8" i="15"/>
  <c r="BI10" i="15"/>
  <c r="AG14" i="15"/>
  <c r="BI18" i="15"/>
  <c r="AE19" i="15"/>
  <c r="AO25" i="15"/>
  <c r="BN25" i="15"/>
  <c r="AE27" i="15"/>
  <c r="BI29" i="15"/>
  <c r="AG30" i="15"/>
  <c r="AE30" i="15"/>
  <c r="AB30" i="15"/>
  <c r="AL39" i="15"/>
  <c r="AJ39" i="15"/>
  <c r="BP40" i="15"/>
  <c r="BF40" i="15"/>
  <c r="BD40" i="15"/>
  <c r="BN40" i="15"/>
  <c r="BK41" i="15"/>
  <c r="BI41" i="15"/>
  <c r="AQ10" i="15"/>
  <c r="AB10" i="15"/>
  <c r="AQ18" i="15"/>
  <c r="AB18" i="15"/>
  <c r="BP19" i="15"/>
  <c r="BF19" i="15"/>
  <c r="BP27" i="15"/>
  <c r="BF27" i="15"/>
  <c r="BI7" i="15"/>
  <c r="BP9" i="15"/>
  <c r="BF9" i="15"/>
  <c r="AE10" i="15"/>
  <c r="BN11" i="15"/>
  <c r="BI12" i="15"/>
  <c r="AE13" i="15"/>
  <c r="AB2" i="15"/>
  <c r="AG2" i="15"/>
  <c r="BF2" i="15"/>
  <c r="BP2" i="15"/>
  <c r="AE3" i="15"/>
  <c r="BI3" i="15"/>
  <c r="BI5" i="15"/>
  <c r="AB6" i="15"/>
  <c r="BP7" i="15"/>
  <c r="BF7" i="15"/>
  <c r="BN9" i="15"/>
  <c r="AL11" i="15"/>
  <c r="AE11" i="15"/>
  <c r="BD11" i="15"/>
  <c r="BI13" i="15"/>
  <c r="AB14" i="15"/>
  <c r="BP15" i="15"/>
  <c r="BF15" i="15"/>
  <c r="AJ15" i="15"/>
  <c r="AE16" i="15"/>
  <c r="AL19" i="15"/>
  <c r="BD19" i="15"/>
  <c r="BI21" i="15"/>
  <c r="AG22" i="15"/>
  <c r="AB22" i="15"/>
  <c r="BP23" i="15"/>
  <c r="BF23" i="15"/>
  <c r="AJ23" i="15"/>
  <c r="AE24" i="15"/>
  <c r="BI26" i="15"/>
  <c r="AG4" i="15"/>
  <c r="AB4" i="15"/>
  <c r="BD4" i="15"/>
  <c r="BP5" i="15"/>
  <c r="BF5" i="15"/>
  <c r="AE6" i="15"/>
  <c r="AO7" i="15"/>
  <c r="BN7" i="15"/>
  <c r="BI8" i="15"/>
  <c r="AL9" i="15"/>
  <c r="BD9" i="15"/>
  <c r="Z10" i="15"/>
  <c r="AG12" i="15"/>
  <c r="AB12" i="15"/>
  <c r="BP13" i="15"/>
  <c r="BF13" i="15"/>
  <c r="AJ13" i="15"/>
  <c r="AE14" i="15"/>
  <c r="BN15" i="15"/>
  <c r="BI16" i="15"/>
  <c r="Z18" i="15"/>
  <c r="AG20" i="15"/>
  <c r="AB20" i="15"/>
  <c r="BP21" i="15"/>
  <c r="BF21" i="15"/>
  <c r="AJ21" i="15"/>
  <c r="AE22" i="15"/>
  <c r="BN23" i="15"/>
  <c r="BI24" i="15"/>
  <c r="AL25" i="15"/>
  <c r="BD25" i="15"/>
  <c r="Z26" i="15"/>
  <c r="AG28" i="15"/>
  <c r="AB28" i="15"/>
  <c r="BP29" i="15"/>
  <c r="BF29" i="15"/>
  <c r="AJ29" i="15"/>
  <c r="BI30" i="15"/>
  <c r="AG34" i="15"/>
  <c r="AE34" i="15"/>
  <c r="AQ38" i="15"/>
  <c r="AO38" i="15"/>
  <c r="AG39" i="15"/>
  <c r="Z39" i="15"/>
  <c r="AE39" i="15"/>
  <c r="AQ40" i="15"/>
  <c r="AL44" i="15"/>
  <c r="AJ44" i="15"/>
  <c r="Z35" i="15"/>
  <c r="BI36" i="15"/>
  <c r="AG37" i="15"/>
  <c r="AB37" i="15"/>
  <c r="BP38" i="15"/>
  <c r="BF38" i="15"/>
  <c r="Z43" i="15"/>
  <c r="BI31" i="15"/>
  <c r="AL32" i="15"/>
  <c r="BI34" i="15"/>
  <c r="AB35" i="15"/>
  <c r="BP36" i="15"/>
  <c r="BF36" i="15"/>
  <c r="AE37" i="15"/>
  <c r="BN38" i="15"/>
  <c r="BI39" i="15"/>
  <c r="AL40" i="15"/>
  <c r="BI42" i="15"/>
  <c r="AB43" i="15"/>
  <c r="AO43" i="15"/>
  <c r="BP44" i="15"/>
  <c r="BF44" i="15"/>
  <c r="BN44" i="15"/>
  <c r="BD44" i="15"/>
  <c r="BI44" i="15"/>
  <c r="BI46" i="15"/>
  <c r="AO50" i="15"/>
  <c r="BP30" i="15"/>
  <c r="BF30" i="15"/>
  <c r="BD30" i="15"/>
  <c r="AG33" i="15"/>
  <c r="AB33" i="15"/>
  <c r="BP34" i="15"/>
  <c r="BF34" i="15"/>
  <c r="AJ34" i="15"/>
  <c r="AE35" i="15"/>
  <c r="AO36" i="15"/>
  <c r="BN36" i="15"/>
  <c r="BI37" i="15"/>
  <c r="BD38" i="15"/>
  <c r="AG41" i="15"/>
  <c r="AB41" i="15"/>
  <c r="BP42" i="15"/>
  <c r="BF42" i="15"/>
  <c r="AJ42" i="15"/>
  <c r="AE43" i="15"/>
  <c r="BI50" i="15"/>
  <c r="AG45" i="15"/>
  <c r="AE45" i="15"/>
  <c r="AB45" i="15"/>
  <c r="BP46" i="15"/>
  <c r="BF46" i="15"/>
  <c r="BN46" i="15"/>
  <c r="BD46" i="15"/>
  <c r="AL48" i="15"/>
  <c r="AJ48" i="15"/>
  <c r="AG49" i="15"/>
  <c r="AE49" i="15"/>
  <c r="AB49" i="15"/>
  <c r="BP50" i="15"/>
  <c r="BF50" i="15"/>
  <c r="BN50" i="15"/>
  <c r="BD50" i="15"/>
  <c r="AL52" i="15"/>
  <c r="AJ52" i="15"/>
  <c r="AL53" i="15"/>
  <c r="AJ53" i="15"/>
  <c r="AL55" i="15"/>
  <c r="AJ55" i="15"/>
  <c r="AL57" i="15"/>
  <c r="AJ57" i="15"/>
  <c r="AL59" i="15"/>
  <c r="AJ59" i="15"/>
  <c r="AL61" i="15"/>
  <c r="AJ61" i="15"/>
  <c r="AL63" i="15"/>
  <c r="AJ63" i="15"/>
  <c r="BK45" i="15"/>
  <c r="BI45" i="15"/>
  <c r="BI48" i="15"/>
  <c r="BI52" i="15"/>
  <c r="AL46" i="15"/>
  <c r="AJ46" i="15"/>
  <c r="AG47" i="15"/>
  <c r="AE47" i="15"/>
  <c r="AB47" i="15"/>
  <c r="BP48" i="15"/>
  <c r="BF48" i="15"/>
  <c r="BN48" i="15"/>
  <c r="BD48" i="15"/>
  <c r="AL50" i="15"/>
  <c r="AJ50" i="15"/>
  <c r="AG51" i="15"/>
  <c r="AE51" i="15"/>
  <c r="AB51" i="15"/>
  <c r="BP52" i="15"/>
  <c r="BF52" i="15"/>
  <c r="BN52" i="15"/>
  <c r="BD52" i="15"/>
  <c r="AL54" i="15"/>
  <c r="AJ54" i="15"/>
  <c r="AL56" i="15"/>
  <c r="AJ56" i="15"/>
  <c r="AL58" i="15"/>
  <c r="AJ58" i="15"/>
  <c r="AL60" i="15"/>
  <c r="AJ60" i="15"/>
  <c r="AL62" i="15"/>
  <c r="AJ62" i="15"/>
  <c r="Z46" i="15"/>
  <c r="BI47" i="15"/>
  <c r="Z48" i="15"/>
  <c r="BI49" i="15"/>
  <c r="Z50" i="15"/>
  <c r="BI51" i="15"/>
  <c r="Z52" i="15"/>
  <c r="AE53" i="15"/>
  <c r="BI53" i="15"/>
  <c r="Z54" i="15"/>
  <c r="BD54" i="15"/>
  <c r="BN54" i="15"/>
  <c r="AE55" i="15"/>
  <c r="BI55" i="15"/>
  <c r="Z56" i="15"/>
  <c r="BD56" i="15"/>
  <c r="BN56" i="15"/>
  <c r="AE57" i="15"/>
  <c r="BI57" i="15"/>
  <c r="Z58" i="15"/>
  <c r="BD58" i="15"/>
  <c r="BN58" i="15"/>
  <c r="AE59" i="15"/>
  <c r="BI59" i="15"/>
  <c r="Z60" i="15"/>
  <c r="BD60" i="15"/>
  <c r="BN60" i="15"/>
  <c r="AE61" i="15"/>
  <c r="BI61" i="15"/>
  <c r="Z62" i="15"/>
  <c r="BD62" i="15"/>
  <c r="BN62" i="15"/>
  <c r="AE63" i="15"/>
  <c r="BI63" i="15"/>
  <c r="AG53" i="15"/>
  <c r="BF54" i="15"/>
  <c r="AG55" i="15"/>
  <c r="BF56" i="15"/>
  <c r="AG57" i="15"/>
  <c r="BF58" i="15"/>
  <c r="AG59" i="15"/>
  <c r="BF60" i="15"/>
  <c r="AG61" i="15"/>
  <c r="BF62" i="15"/>
  <c r="AG63" i="15"/>
  <c r="Z53" i="15"/>
  <c r="AO54" i="15"/>
  <c r="BI54" i="15"/>
  <c r="Z55" i="15"/>
  <c r="AO56" i="15"/>
  <c r="BI56" i="15"/>
  <c r="Z57" i="15"/>
  <c r="BI58" i="15"/>
  <c r="Z59" i="15"/>
  <c r="BI60" i="15"/>
  <c r="Z61" i="15"/>
  <c r="AO62" i="15"/>
  <c r="BI62" i="15"/>
  <c r="Z63" i="15"/>
  <c r="BD63" i="15"/>
  <c r="BN63" i="15"/>
  <c r="AQ54" i="15"/>
  <c r="AQ56" i="15"/>
  <c r="AQ58" i="15"/>
  <c r="AQ62" i="15"/>
  <c r="BF63" i="15"/>
  <c r="AJ5" i="15" l="1"/>
  <c r="AV2" i="15"/>
  <c r="AL36" i="15"/>
  <c r="AO5" i="15"/>
  <c r="AQ5" i="15"/>
  <c r="AO13" i="15"/>
  <c r="AO58" i="15"/>
  <c r="AO40" i="15"/>
  <c r="AO46" i="15"/>
  <c r="AO9" i="15"/>
  <c r="AL38" i="15"/>
  <c r="AQ43" i="15"/>
  <c r="AO15" i="15"/>
  <c r="AQ60" i="15"/>
  <c r="AQ35" i="15"/>
  <c r="AL27" i="15"/>
  <c r="AQ52" i="15"/>
  <c r="AQ36" i="15"/>
  <c r="AQ48" i="15"/>
  <c r="AO60" i="15"/>
  <c r="AJ7" i="15"/>
  <c r="AQ27" i="15"/>
  <c r="AQ23" i="15"/>
  <c r="AQ50" i="15"/>
  <c r="AO35" i="15"/>
  <c r="AQ7" i="15"/>
  <c r="AQ63" i="15"/>
  <c r="AO63" i="15"/>
  <c r="AQ34" i="15"/>
  <c r="AO34" i="15"/>
  <c r="AQ22" i="15"/>
  <c r="AO22" i="15"/>
  <c r="AQ2" i="15"/>
  <c r="AO2" i="15"/>
  <c r="AL26" i="15"/>
  <c r="AJ26" i="15"/>
  <c r="AQ51" i="15"/>
  <c r="AO51" i="15"/>
  <c r="AL49" i="15"/>
  <c r="AJ49" i="15"/>
  <c r="AQ45" i="15"/>
  <c r="AO45" i="15"/>
  <c r="AQ41" i="15"/>
  <c r="AO41" i="15"/>
  <c r="AL33" i="15"/>
  <c r="AJ33" i="15"/>
  <c r="AQ37" i="15"/>
  <c r="AO37" i="15"/>
  <c r="AL28" i="15"/>
  <c r="AJ28" i="15"/>
  <c r="AQ20" i="15"/>
  <c r="AO20" i="15"/>
  <c r="AL6" i="15"/>
  <c r="AJ6" i="15"/>
  <c r="AL2" i="15"/>
  <c r="AJ2" i="15"/>
  <c r="AL10" i="15"/>
  <c r="AJ10" i="15"/>
  <c r="AQ30" i="15"/>
  <c r="AO30" i="15"/>
  <c r="AQ6" i="15"/>
  <c r="AO6" i="15"/>
  <c r="AQ31" i="15"/>
  <c r="AO31" i="15"/>
  <c r="AQ24" i="15"/>
  <c r="AO24" i="15"/>
  <c r="AJ8" i="15"/>
  <c r="AL8" i="15"/>
  <c r="AL20" i="15"/>
  <c r="AJ20" i="15"/>
  <c r="AJ14" i="15"/>
  <c r="AL14" i="15"/>
  <c r="AQ14" i="15"/>
  <c r="AO14" i="15"/>
  <c r="AJ24" i="15"/>
  <c r="AL24" i="15"/>
  <c r="AQ16" i="15"/>
  <c r="AO16" i="15"/>
  <c r="AQ57" i="15"/>
  <c r="AO57" i="15"/>
  <c r="AQ33" i="15"/>
  <c r="AO33" i="15"/>
  <c r="AQ28" i="15"/>
  <c r="AO28" i="15"/>
  <c r="AL18" i="15"/>
  <c r="AJ18" i="15"/>
  <c r="AL3" i="15"/>
  <c r="AJ3" i="15"/>
  <c r="AQ42" i="15"/>
  <c r="AO42" i="15"/>
  <c r="AQ8" i="15"/>
  <c r="AO8" i="15"/>
  <c r="AQ59" i="15"/>
  <c r="AO59" i="15"/>
  <c r="AQ55" i="15"/>
  <c r="AO55" i="15"/>
  <c r="AL47" i="15"/>
  <c r="AJ47" i="15"/>
  <c r="AL41" i="15"/>
  <c r="AJ41" i="15"/>
  <c r="AL35" i="15"/>
  <c r="AJ35" i="15"/>
  <c r="AJ37" i="15"/>
  <c r="AL37" i="15"/>
  <c r="AQ39" i="15"/>
  <c r="AO39" i="15"/>
  <c r="AQ12" i="15"/>
  <c r="AO12" i="15"/>
  <c r="AQ4" i="15"/>
  <c r="AO4" i="15"/>
  <c r="AQ61" i="15"/>
  <c r="AO61" i="15"/>
  <c r="AQ53" i="15"/>
  <c r="AO53" i="15"/>
  <c r="AQ47" i="15"/>
  <c r="AO47" i="15"/>
  <c r="AL51" i="15"/>
  <c r="AJ51" i="15"/>
  <c r="AQ49" i="15"/>
  <c r="AO49" i="15"/>
  <c r="AL45" i="15"/>
  <c r="AJ45" i="15"/>
  <c r="AL43" i="15"/>
  <c r="AJ43" i="15"/>
  <c r="AL12" i="15"/>
  <c r="AJ12" i="15"/>
  <c r="AL4" i="15"/>
  <c r="AJ4" i="15"/>
  <c r="AJ22" i="15"/>
  <c r="AL22" i="15"/>
  <c r="AJ30" i="15"/>
  <c r="AL30" i="15"/>
  <c r="AJ16" i="15"/>
  <c r="AL16" i="15"/>
</calcChain>
</file>

<file path=xl/sharedStrings.xml><?xml version="1.0" encoding="utf-8"?>
<sst xmlns="http://schemas.openxmlformats.org/spreadsheetml/2006/main" count="1062" uniqueCount="325">
  <si>
    <t>S038</t>
  </si>
  <si>
    <t>S031</t>
  </si>
  <si>
    <t>S007</t>
  </si>
  <si>
    <t>S053</t>
  </si>
  <si>
    <t>S009</t>
  </si>
  <si>
    <t>S054</t>
  </si>
  <si>
    <t>S036</t>
  </si>
  <si>
    <t>S030</t>
  </si>
  <si>
    <t>S062</t>
  </si>
  <si>
    <t>S006</t>
  </si>
  <si>
    <t>S008</t>
  </si>
  <si>
    <t>S001</t>
  </si>
  <si>
    <t>S037</t>
  </si>
  <si>
    <t>S046</t>
  </si>
  <si>
    <t>S039</t>
  </si>
  <si>
    <t>S023</t>
  </si>
  <si>
    <t>S055</t>
  </si>
  <si>
    <t>S024</t>
  </si>
  <si>
    <t>S052</t>
  </si>
  <si>
    <t>S012</t>
  </si>
  <si>
    <t>S041</t>
  </si>
  <si>
    <t>S015</t>
  </si>
  <si>
    <t>S048</t>
  </si>
  <si>
    <t>S049</t>
  </si>
  <si>
    <t>S040</t>
  </si>
  <si>
    <t>S047</t>
  </si>
  <si>
    <t>S014</t>
  </si>
  <si>
    <t>S061</t>
  </si>
  <si>
    <t>S013</t>
  </si>
  <si>
    <t>S057</t>
  </si>
  <si>
    <t>S025</t>
  </si>
  <si>
    <t>S050</t>
  </si>
  <si>
    <t>S022</t>
  </si>
  <si>
    <t>S003</t>
  </si>
  <si>
    <t>S059</t>
  </si>
  <si>
    <t>S035</t>
  </si>
  <si>
    <t>S004</t>
  </si>
  <si>
    <t>S032</t>
  </si>
  <si>
    <t>S056</t>
  </si>
  <si>
    <t>S051</t>
  </si>
  <si>
    <t>S060</t>
  </si>
  <si>
    <t>S058</t>
  </si>
  <si>
    <t>S002</t>
  </si>
  <si>
    <t>S033</t>
  </si>
  <si>
    <t>S005</t>
  </si>
  <si>
    <t>S034</t>
  </si>
  <si>
    <t>S027</t>
  </si>
  <si>
    <t>S018</t>
  </si>
  <si>
    <t>S020</t>
  </si>
  <si>
    <t>S011</t>
  </si>
  <si>
    <t>S029</t>
  </si>
  <si>
    <t>S042</t>
  </si>
  <si>
    <t>S045</t>
  </si>
  <si>
    <t>S010</t>
  </si>
  <si>
    <t>S026</t>
  </si>
  <si>
    <t>S017</t>
  </si>
  <si>
    <t>S019</t>
  </si>
  <si>
    <t>S028</t>
  </si>
  <si>
    <t>S043</t>
  </si>
  <si>
    <t>S021</t>
  </si>
  <si>
    <t>S044</t>
  </si>
  <si>
    <t>subject</t>
  </si>
  <si>
    <t>S016</t>
  </si>
  <si>
    <t>eo_NFT_+</t>
  </si>
  <si>
    <t>eo_NFT_-</t>
  </si>
  <si>
    <t>eo_NFT_non</t>
  </si>
  <si>
    <t>eo_REST_+</t>
  </si>
  <si>
    <t>eo_REST_-</t>
  </si>
  <si>
    <t>eo_REST_non</t>
  </si>
  <si>
    <t>eo_PRIME_b_+</t>
  </si>
  <si>
    <t>eo_PRIME_b_-</t>
  </si>
  <si>
    <t>eo_PRIME_b_non</t>
  </si>
  <si>
    <t>eo_PRIME_i_+</t>
  </si>
  <si>
    <t>eo_PRIME_i_-</t>
  </si>
  <si>
    <t>eo_PRIME_i_non</t>
  </si>
  <si>
    <t>eo_EX_SUB</t>
  </si>
  <si>
    <t>eo_EX_TASK</t>
  </si>
  <si>
    <t>ec_NFT_+</t>
  </si>
  <si>
    <t>ec_NFT_-</t>
  </si>
  <si>
    <t>ec_NFT_non</t>
  </si>
  <si>
    <t>ec_REST_+</t>
  </si>
  <si>
    <t>ec_REST_-</t>
  </si>
  <si>
    <t>ec_REST_non</t>
  </si>
  <si>
    <t>ec_PRIME_b_+</t>
  </si>
  <si>
    <t>ec_PRIME_b_-</t>
  </si>
  <si>
    <t>ec_PRIME_b_non</t>
  </si>
  <si>
    <t>ec_PRIME_i_+</t>
  </si>
  <si>
    <t>ec_PRIME_i_-</t>
  </si>
  <si>
    <t>ec_PRIME_i_non</t>
  </si>
  <si>
    <t>ec_EX_SUB</t>
  </si>
  <si>
    <t>ec_EX_TASK</t>
  </si>
  <si>
    <t>missing</t>
  </si>
  <si>
    <t>16_missing_files</t>
  </si>
  <si>
    <t>Rules</t>
  </si>
  <si>
    <t>·       Rule: Using Ratio (task feature/task reference) to calculate feature changes;</t>
  </si>
  <si>
    <t>·       Rule: Exclude subjects for further analyses of if they have &lt;40 % of the 1 s epochs after artifact rejection and pre-processing. 90 s, &lt;36 epochs. 3 min =180 s, &lt;72.</t>
  </si>
  <si>
    <t>code</t>
  </si>
  <si>
    <t>FACTOR/DIMENSAO</t>
  </si>
  <si>
    <t>ITEM</t>
  </si>
  <si>
    <t>SHORT POMS ITEMS</t>
  </si>
  <si>
    <t>key</t>
  </si>
  <si>
    <t>reverse_key</t>
  </si>
  <si>
    <t>meaning</t>
  </si>
  <si>
    <t>0 = nunca</t>
  </si>
  <si>
    <t>Ansioso ,700(F1)</t>
  </si>
  <si>
    <t>POMS [1:Tenso]</t>
  </si>
  <si>
    <t>1 = um pouco</t>
  </si>
  <si>
    <t>Inquieto ,665(F1)</t>
  </si>
  <si>
    <t>POMS [2:Animado]</t>
  </si>
  <si>
    <t>2 = moderadamente</t>
  </si>
  <si>
    <t>Impaciente ,660(F1)</t>
  </si>
  <si>
    <t>POMS [3:Esgotado]</t>
  </si>
  <si>
    <t>3 = bastante</t>
  </si>
  <si>
    <t>Nervoso  ,575(F1)</t>
  </si>
  <si>
    <t>POMS [4:Confuso]</t>
  </si>
  <si>
    <t>4 = extremamente/muitissimo</t>
  </si>
  <si>
    <t>Tranquilo ,445</t>
  </si>
  <si>
    <t>POMS [5:Ativo]</t>
  </si>
  <si>
    <t>Tenso ,392</t>
  </si>
  <si>
    <t>POMS [6:Inquieto]</t>
  </si>
  <si>
    <t>POMS [7:Fatigado]</t>
  </si>
  <si>
    <t>POMS [8:Nervoso]</t>
  </si>
  <si>
    <t>Cansado ,851</t>
  </si>
  <si>
    <t>POMS [9:Baralhado]</t>
  </si>
  <si>
    <t>Estourado ,849</t>
  </si>
  <si>
    <t>POMS [10:Exausto]</t>
  </si>
  <si>
    <t>Exausto ,847</t>
  </si>
  <si>
    <t>POMS [11:Ansioso]</t>
  </si>
  <si>
    <t>Fatigado ,820</t>
  </si>
  <si>
    <t>POMS [12:Sem energia]</t>
  </si>
  <si>
    <t>Esgotado ,773</t>
  </si>
  <si>
    <t>POMS [13:Desnorteado]</t>
  </si>
  <si>
    <t>Sem Energia ,548</t>
  </si>
  <si>
    <t>POMS [14:Eficaz]</t>
  </si>
  <si>
    <t>POMS [15:Cheio de vida]</t>
  </si>
  <si>
    <t>POMS [16:Tranquilo]</t>
  </si>
  <si>
    <t>Cheio de boa disposição ,829 </t>
  </si>
  <si>
    <t>POMS [17:Impaciente]</t>
  </si>
  <si>
    <t>Alegre ,794</t>
  </si>
  <si>
    <t>POMS [18:Cheio de boa disposição]</t>
  </si>
  <si>
    <t>Animado ,792</t>
  </si>
  <si>
    <t>POMS [19:Estourado]</t>
  </si>
  <si>
    <t>Cheio de vida ,681</t>
  </si>
  <si>
    <t>POMS [20:Competente]</t>
  </si>
  <si>
    <t>Enérgico ,597</t>
  </si>
  <si>
    <t>POMS [21:Alegre]</t>
  </si>
  <si>
    <t>Ativo, ,558</t>
  </si>
  <si>
    <t>POMS [22:Inseguro]</t>
  </si>
  <si>
    <t>POMS [23:Cansado]</t>
  </si>
  <si>
    <t>Negativo*</t>
  </si>
  <si>
    <t>Confuso ,812</t>
  </si>
  <si>
    <t>Baralhado ,684</t>
  </si>
  <si>
    <t>Inseguro ,591</t>
  </si>
  <si>
    <t>Desnorteado ,477</t>
  </si>
  <si>
    <r>
      <t>Positivo*</t>
    </r>
    <r>
      <rPr>
        <sz val="12"/>
        <color rgb="FF000000"/>
        <rFont val="Arial"/>
        <family val="2"/>
      </rPr>
      <t> </t>
    </r>
  </si>
  <si>
    <t>Competente ,756</t>
  </si>
  <si>
    <t>Eficaz ,664</t>
  </si>
  <si>
    <t>Average=&gt;</t>
  </si>
  <si>
    <t>PCA_SATURATION_PAPER_373subj</t>
  </si>
  <si>
    <t>Formula</t>
  </si>
  <si>
    <t>AVERAGE()</t>
  </si>
  <si>
    <t>age</t>
  </si>
  <si>
    <t>gender</t>
  </si>
  <si>
    <t>group</t>
  </si>
  <si>
    <t>eyes</t>
  </si>
  <si>
    <t>counter_CG</t>
  </si>
  <si>
    <t>sum</t>
  </si>
  <si>
    <t>counter_EG</t>
  </si>
  <si>
    <t>counter_BM</t>
  </si>
  <si>
    <t>counter_IM</t>
  </si>
  <si>
    <t>counter_f</t>
  </si>
  <si>
    <t>counter_m</t>
  </si>
  <si>
    <t>counter_eo</t>
  </si>
  <si>
    <t>counter_ec</t>
  </si>
  <si>
    <t>counter_EG_m</t>
  </si>
  <si>
    <t>counter_CG_m</t>
  </si>
  <si>
    <t>counter_EG_f</t>
  </si>
  <si>
    <t>counter_CG_f</t>
  </si>
  <si>
    <t>counter_CG_m_eo</t>
  </si>
  <si>
    <t>counter_CG_m_ec</t>
  </si>
  <si>
    <t>counter_CG_f_eo</t>
  </si>
  <si>
    <t>counter_CG_f_ec</t>
  </si>
  <si>
    <t>counter_EG_m_eo</t>
  </si>
  <si>
    <t>counter_EG_m_ec</t>
  </si>
  <si>
    <t>counter_EG_f_eo</t>
  </si>
  <si>
    <t>counter_EG_f_ec</t>
  </si>
  <si>
    <t>counter_IM_eo</t>
  </si>
  <si>
    <t>counter_IM_ec</t>
  </si>
  <si>
    <t>counter_BM_eo</t>
  </si>
  <si>
    <t>counter_BM_ec</t>
  </si>
  <si>
    <t>counter_IM_m</t>
  </si>
  <si>
    <t>counter_IM_f</t>
  </si>
  <si>
    <t>m</t>
  </si>
  <si>
    <t>EG</t>
  </si>
  <si>
    <t>BM</t>
  </si>
  <si>
    <t>ec</t>
  </si>
  <si>
    <t>CG</t>
  </si>
  <si>
    <t>f</t>
  </si>
  <si>
    <t>IM</t>
  </si>
  <si>
    <t>eo</t>
  </si>
  <si>
    <t>1. Ao contrário da maior parte das escalas que avaliam o Mindfulness enquanto traço disposicional, o TMS avalia o Mindfulness enquanto estado, posteriormente à meditação; ou seja, a capacidade de ingressar num estado de Mindfulness.</t>
  </si>
  <si>
    <t>2. Avalia o nível de Mindfulness num momento único, pelo que pode não reflectir a real capacidade de um indivíduo ingressar num estado de Mindfulness. Neste sentido, para efeitos de investigação é essencial providenciar múltiplas avaliações (antes/ durante/ depois do tratamento), de modo a obter uma estimativa mais fidedigna dessa capacidade.</t>
  </si>
  <si>
    <t>3. Igualmente ao contrário da maior parte das escalas que avaliam o Mindfulness (que consideram a existência de um factor único), o TMS revela uma estrutura de dois factores.</t>
  </si>
  <si>
    <t>6. Pontuação total: todos os itens são cotados directamente.</t>
  </si>
  <si>
    <t>GSR</t>
  </si>
  <si>
    <t>HR</t>
  </si>
  <si>
    <t>sheet_l</t>
  </si>
  <si>
    <t>feature_l</t>
  </si>
  <si>
    <t>group_l</t>
  </si>
  <si>
    <t>['CG', 'EG']</t>
  </si>
  <si>
    <t>['gsr']</t>
  </si>
  <si>
    <t>['hr']</t>
  </si>
  <si>
    <t>task_l</t>
  </si>
  <si>
    <t>["rest_ec_1.meta","rest_eo_2.meta","alpha_eo_3.meta", #b1
                "rest_ec_4.meta", "rest_eo_4.meta","breathingv6_ec_4.meta", "breathingv6_eo_4.meta","imageryv6_ec_4.meta", "imageryv6_eo_4.meta","whmv1_ec_4.meta","whmv1_eo_4.meta","alpha_ec_5.meta","alpha_eo_5.meta",#b2
                "rest_ec_6.meta", "rest_eo_6.meta","breathingv6_ec_6.meta", "breathingv6_eo_6.meta","imageryv6_ec_6.meta", "imageryv6_eo_6.meta","whmv1_ec_6.meta","whmv1_eo_6.meta","alpha_ec_7.meta","alpha_eo_7.meta",#b3
                "rest_ec_8.meta", "rest_eo_8.meta","breathingv6_ec_8.meta", "breathingv6_eo_8.meta","imageryv6_ec_8.meta", "imageryv6_eo_8.meta","whmv1_ec_8.meta","whmv1_eo_8.meta","alpha_ec_9.meta","alpha_eo_9.meta",#b4
                "rest_ec_10.meta", "rest_eo_10.meta","breathingv6_ec_10.meta", "breathingv6_eo_10.meta","imageryv6_ec_10.meta", "imageryv6_eo_10.meta","whmv1_ec_10.meta","whmv1_eo_10.meta","alpha_ec_11.meta","alpha_eo_11.meta",#b5
                "rest_ec_12.meta","rest_eo_13.meta","alpha_eo_14.meta"#b6
                ]</t>
  </si>
  <si>
    <t>['1','2']</t>
  </si>
  <si>
    <t>Rules(using alpha)</t>
  </si>
  <si>
    <t>poms(sheet)</t>
  </si>
  <si>
    <t>tms(sheet)</t>
  </si>
  <si>
    <t>gsr(sheet)</t>
  </si>
  <si>
    <t>feature</t>
  </si>
  <si>
    <t>epoch_a</t>
  </si>
  <si>
    <t>type</t>
  </si>
  <si>
    <t>[ ['TIMESTAMP','SAMPLE_COUNTER', 'GSR_VALUE',],...,[n-sample] ]</t>
  </si>
  <si>
    <t>[ ['TIMESTAMP','SAMPLE_COUNTER', 'BPM_VALUE','RR_VALUE'],...,[n-sample] ]</t>
  </si>
  <si>
    <t>tms scores</t>
  </si>
  <si>
    <t>7. Pontuação do factor Curiosidade(C): soma dos itens 3, 5, 6, 10, 12, 13.</t>
  </si>
  <si>
    <t>8. Pontuação do factor Descentração(D): soma dos itens 1, 2, 4, 7, 8, 9, 11.</t>
  </si>
  <si>
    <t>POMS</t>
  </si>
  <si>
    <t>TMS</t>
  </si>
  <si>
    <t>['poms']</t>
  </si>
  <si>
    <t>['tms']</t>
  </si>
  <si>
    <t>Fatigue/Fadiga-inércia (F) (estado de cansaço, inércia e baixa energia.)</t>
  </si>
  <si>
    <r>
      <t>Tension/Tensão-ansiedade (T) (</t>
    </r>
    <r>
      <rPr>
        <sz val="10.5"/>
        <color rgb="FF000000"/>
        <rFont val="Times New Roman"/>
        <family val="1"/>
      </rPr>
      <t>tensão músculo-esquelética e preocupação:</t>
    </r>
    <r>
      <rPr>
        <i/>
        <sz val="12"/>
        <color rgb="FF222222"/>
        <rFont val="Arial"/>
        <family val="2"/>
      </rPr>
      <t>)</t>
    </r>
  </si>
  <si>
    <t>Vigour/Vigor-actividade (V)(estado de energia e vigor físico e psicológico) </t>
  </si>
  <si>
    <t>Confusion/Confusão-desorientação (C) (estado de confusão e baixa lucidez)</t>
  </si>
  <si>
    <t>Anger(A)/Hostilidade-ira (H)</t>
  </si>
  <si>
    <t>Não usado, desajustado</t>
  </si>
  <si>
    <t xml:space="preserve">Depression(D)/Depressão-melancolia (D) </t>
  </si>
  <si>
    <t>5. Factor 2 – Descentração/Decentering(D): reflecte a consciência reflexiva da própria experiência, mantendo-se o distanciamento e não havendo qualquer identificação com os fenómenos da mesma.</t>
  </si>
  <si>
    <t>4. Factor 1 – Curiosidade/Curiosity(C): reflecte a consciência reflexiva da experiência do momento presente com uma qualidade de curiosidade.</t>
  </si>
  <si>
    <t>counter_BM_m</t>
  </si>
  <si>
    <t>counter_BM_f</t>
  </si>
  <si>
    <t>prime</t>
  </si>
  <si>
    <t>sheet_feature_task'</t>
  </si>
  <si>
    <t>task_list</t>
  </si>
  <si>
    <t>eyes_list</t>
  </si>
  <si>
    <t>['rest', 'rest', 'NFT', 'BM','NFT', 'IM', 'NFT', 'BM', 'NFT', 'IM', 'NFT', 'rest', 'rest', 'NFT']</t>
  </si>
  <si>
    <t>['ec', 'eo', 'eo', 'ec', 'ec', 'eo', 'eo', 'eo', 'eo', 'ec', 'ec', 'ec', 'eo', 'eo']</t>
  </si>
  <si>
    <t>['rest', 'rest', 'NFT', 'rest','NFT', 'rest', 'NFT', 'rest', 'NFT', 'rest', 'NFT', 'rest', 'rest', 'NFT']</t>
  </si>
  <si>
    <t>['rest', 'rest', 'NFT', 'IM','NFT', 'BM', 'NFT', 'IM', 'NFT', 'BM', 'NFT', 'rest', 'rest', 'NFT']</t>
  </si>
  <si>
    <t>['ec', 'eo', 'eo', 'eo', 'eo', 'ec', 'ec', 'ec', 'ec', 'eo', 'eo', 'ec', 'eo', 'eo']</t>
  </si>
  <si>
    <t>alpha_mean_task_1</t>
  </si>
  <si>
    <t>alpha_mean_task_2</t>
  </si>
  <si>
    <t>alpha_mean_task_3</t>
  </si>
  <si>
    <t>alpha_mean_task_4</t>
  </si>
  <si>
    <t>alpha_mean_task_5</t>
  </si>
  <si>
    <t>alpha_mean_task_6</t>
  </si>
  <si>
    <t>alpha_mean_task_7</t>
  </si>
  <si>
    <t>alpha_mean_task_8</t>
  </si>
  <si>
    <t>alpha_mean_task_9</t>
  </si>
  <si>
    <t>alpha_mean_task_10</t>
  </si>
  <si>
    <t>alpha_mean_task_11</t>
  </si>
  <si>
    <t>alpha_mean_task_12</t>
  </si>
  <si>
    <t>alpha_mean_task_13</t>
  </si>
  <si>
    <t>alpha_mean_task_14</t>
  </si>
  <si>
    <t>alpha_std_task_1</t>
  </si>
  <si>
    <t>alpha_std_task_2</t>
  </si>
  <si>
    <t>alpha_std_task_3</t>
  </si>
  <si>
    <t>alpha_std_task_4</t>
  </si>
  <si>
    <t>alpha_std_task_5</t>
  </si>
  <si>
    <t>alpha_std_task_6</t>
  </si>
  <si>
    <t>alpha_std_task_7</t>
  </si>
  <si>
    <t>alpha_std_task_8</t>
  </si>
  <si>
    <t>alpha_std_task_9</t>
  </si>
  <si>
    <t>alpha_std_task_10</t>
  </si>
  <si>
    <t>alpha_std_task_11</t>
  </si>
  <si>
    <t>alpha_std_task_12</t>
  </si>
  <si>
    <t>alpha_std_task_13</t>
  </si>
  <si>
    <t>alpha_std_task_14</t>
  </si>
  <si>
    <t>FFMQ</t>
  </si>
  <si>
    <t>ERQ</t>
  </si>
  <si>
    <t>DASS</t>
  </si>
  <si>
    <t>['theta','alpha','SMR','beta']</t>
  </si>
  <si>
    <t>framework_self_report</t>
  </si>
  <si>
    <t>hr(sheet)</t>
  </si>
  <si>
    <t>eyes_task_feature'</t>
  </si>
  <si>
    <t>['theta_groups','alpha_groups','SMR_groups','beta_groups']</t>
  </si>
  <si>
    <t>['ffmq']</t>
  </si>
  <si>
    <t>['erq']</t>
  </si>
  <si>
    <t>['dass']</t>
  </si>
  <si>
    <t>[ 'mean','std','ratio_power_threshold', 'tBAT', 'tonic_increase', 'tonic_increase_BAT', 'threshold']</t>
  </si>
  <si>
    <t>['scl_mean','scl_std', 'scr_nResp', 'scr_meanResp', 'scr_sumResp']</t>
  </si>
  <si>
    <t>[['sum', 'total', 'itemavg','avg'],['cognitive_reappraisal', 'expressive_suppression']]</t>
  </si>
  <si>
    <t>[['sum', 'total', 'itemavg','avg'],['stress', 'anxiety', 'depression']]</t>
  </si>
  <si>
    <t>[['sum', 'total', 'itemavg','avg'],['describe', 'observe', 'nonjudge', 'actaware','nonreact']]</t>
  </si>
  <si>
    <t>[['sum', 'total', 'itemavg','avg'],['curiosity','decentering']]</t>
  </si>
  <si>
    <t>[['sum', 'total', 'itemavg','avg'],['tension','fatigue','vigour','confusion']]</t>
  </si>
  <si>
    <t>EEGBAND_groups</t>
  </si>
  <si>
    <t>data_type</t>
  </si>
  <si>
    <t>EEGBAND (theta,alpha,SMR,beta)</t>
  </si>
  <si>
    <t>sociodemographic_report</t>
  </si>
  <si>
    <t>columns_code</t>
  </si>
  <si>
    <t>rows_code</t>
  </si>
  <si>
    <t>sociodemographic_counter</t>
  </si>
  <si>
    <t>['+'=positive_response,'-'=negative_response,'non'=non_response, 'EX_TASK', 'EX_SUB']</t>
  </si>
  <si>
    <t>[waiting Nuno Dias]</t>
  </si>
  <si>
    <t>['framework_self_report']</t>
  </si>
  <si>
    <t>['socio_report']</t>
  </si>
  <si>
    <t>['socio_counter']</t>
  </si>
  <si>
    <t>['NFT_question']</t>
  </si>
  <si>
    <t>['CG', 'EG', 'prime', 'eyes']</t>
  </si>
  <si>
    <t>['NFT', 'REST', 'PRIME']</t>
  </si>
  <si>
    <t>NFT_questionNumber'</t>
  </si>
  <si>
    <t>SOC_questionNumber'</t>
  </si>
  <si>
    <t>counter_group'</t>
  </si>
  <si>
    <t>['SOC_question']</t>
  </si>
  <si>
    <t>['counger_group']</t>
  </si>
  <si>
    <t>Observations</t>
  </si>
  <si>
    <t xml:space="preserve">S016 missing EEG data </t>
  </si>
  <si>
    <t>S055 alpha_tBAT_task_12 missing;  #WARNING #BUG if epochs_above_threshold=0 the algorithm puts the cell empty - the case of S055 alpha_tBAT_task_12 desynchronization (rest_ec Bout) - for now it was addressed manually and changed to zero in e2_database_v5.</t>
  </si>
  <si>
    <t>band_groups (sheet)</t>
  </si>
  <si>
    <t>·       Rule: positive response &gt; 1.3*reference;</t>
  </si>
  <si>
    <t>·       Rule: 0.7*reference &lt; non-responder (neutral response) &lt; 1.3 *reference;</t>
  </si>
  <si>
    <t>·       Rule: negative response &lt;0.7 *reference</t>
  </si>
  <si>
    <t>NOTE: THIS IS ONLY A SMALL DATABASE; DONT CONTAINS ALL THE INFORMATION;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</si>
</sst>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rgb="FF222222"/>
      <name val="Arial"/>
      <family val="2"/>
    </font>
    <font>
      <b/>
      <sz val="11"/>
      <color theme="1"/>
      <name val="Calibri"/>
      <family val="2"/>
      <scheme val="minor"/>
    </font>
    <font>
      <i/>
      <sz val="12"/>
      <color rgb="FF222222"/>
      <name val="Arial"/>
      <family val="2"/>
    </font>
    <font>
      <sz val="10.5"/>
      <color rgb="FF000000"/>
      <name val="Times New Roman"/>
      <family val="1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2"/>
      <color rgb="FF222222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u/>
      <sz val="12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u/>
      <sz val="12"/>
      <color rgb="FF222222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7D5E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2" fillId="0" borderId="2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4" borderId="0" xfId="0" applyFill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" fillId="0" borderId="0" xfId="0" applyFont="1"/>
    <xf numFmtId="0" fontId="13" fillId="0" borderId="1" xfId="0" applyFont="1" applyBorder="1"/>
    <xf numFmtId="0" fontId="13" fillId="5" borderId="1" xfId="0" applyFont="1" applyFill="1" applyBorder="1"/>
    <xf numFmtId="0" fontId="13" fillId="6" borderId="1" xfId="0" applyFont="1" applyFill="1" applyBorder="1"/>
    <xf numFmtId="0" fontId="13" fillId="7" borderId="1" xfId="0" applyFont="1" applyFill="1" applyBorder="1"/>
    <xf numFmtId="0" fontId="13" fillId="8" borderId="1" xfId="0" applyFont="1" applyFill="1" applyBorder="1"/>
    <xf numFmtId="0" fontId="13" fillId="9" borderId="1" xfId="0" applyFont="1" applyFill="1" applyBorder="1"/>
    <xf numFmtId="0" fontId="13" fillId="10" borderId="1" xfId="0" applyFont="1" applyFill="1" applyBorder="1"/>
    <xf numFmtId="0" fontId="13" fillId="11" borderId="1" xfId="0" applyFont="1" applyFill="1" applyBorder="1"/>
    <xf numFmtId="0" fontId="14" fillId="11" borderId="1" xfId="0" applyFont="1" applyFill="1" applyBorder="1"/>
    <xf numFmtId="0" fontId="14" fillId="11" borderId="2" xfId="0" applyFont="1" applyFill="1" applyBorder="1"/>
    <xf numFmtId="0" fontId="13" fillId="12" borderId="1" xfId="0" applyFont="1" applyFill="1" applyBorder="1"/>
    <xf numFmtId="0" fontId="15" fillId="13" borderId="1" xfId="0" applyFont="1" applyFill="1" applyBorder="1"/>
    <xf numFmtId="0" fontId="15" fillId="5" borderId="1" xfId="0" applyFont="1" applyFill="1" applyBorder="1"/>
    <xf numFmtId="0" fontId="15" fillId="13" borderId="3" xfId="0" applyFont="1" applyFill="1" applyBorder="1"/>
    <xf numFmtId="0" fontId="13" fillId="0" borderId="0" xfId="0" applyFont="1"/>
    <xf numFmtId="0" fontId="13" fillId="5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0" fillId="14" borderId="0" xfId="0" applyFill="1"/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 vertical="center" indent="1"/>
    </xf>
    <xf numFmtId="0" fontId="0" fillId="0" borderId="0" xfId="0" quotePrefix="1"/>
    <xf numFmtId="0" fontId="0" fillId="0" borderId="0" xfId="0" applyAlignment="1">
      <alignment wrapText="1"/>
    </xf>
    <xf numFmtId="0" fontId="9" fillId="0" borderId="0" xfId="0" applyFont="1"/>
    <xf numFmtId="0" fontId="18" fillId="0" borderId="0" xfId="0" applyFont="1"/>
    <xf numFmtId="0" fontId="4" fillId="0" borderId="1" xfId="0" applyFont="1" applyBorder="1" applyAlignment="1">
      <alignment horizontal="center" vertical="top"/>
    </xf>
    <xf numFmtId="0" fontId="0" fillId="4" borderId="0" xfId="0" quotePrefix="1" applyFill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AD02-BE95-3F48-8AF5-2B07C408D609}">
  <dimension ref="A1:N89"/>
  <sheetViews>
    <sheetView tabSelected="1" workbookViewId="0">
      <selection activeCell="B18" sqref="B18"/>
    </sheetView>
  </sheetViews>
  <sheetFormatPr defaultColWidth="11.19921875" defaultRowHeight="15.6" x14ac:dyDescent="0.3"/>
  <cols>
    <col min="1" max="1" width="23" customWidth="1"/>
    <col min="2" max="2" width="32.69921875" customWidth="1"/>
    <col min="4" max="4" width="23.69921875" customWidth="1"/>
    <col min="5" max="5" width="30.5" customWidth="1"/>
    <col min="6" max="6" width="63" customWidth="1"/>
    <col min="7" max="7" width="37.19921875" customWidth="1"/>
  </cols>
  <sheetData>
    <row r="1" spans="1:7" x14ac:dyDescent="0.3">
      <c r="A1" s="17" t="s">
        <v>298</v>
      </c>
      <c r="B1" s="17" t="s">
        <v>301</v>
      </c>
      <c r="C1" s="17" t="s">
        <v>302</v>
      </c>
      <c r="D1" s="17" t="s">
        <v>208</v>
      </c>
      <c r="E1" s="17" t="s">
        <v>206</v>
      </c>
      <c r="F1" s="17" t="s">
        <v>207</v>
      </c>
      <c r="G1" s="17" t="s">
        <v>212</v>
      </c>
    </row>
    <row r="2" spans="1:7" ht="13.95" customHeight="1" x14ac:dyDescent="0.3">
      <c r="A2" t="s">
        <v>299</v>
      </c>
      <c r="B2" s="39" t="s">
        <v>243</v>
      </c>
      <c r="C2" t="s">
        <v>61</v>
      </c>
      <c r="D2" t="s">
        <v>310</v>
      </c>
      <c r="E2" s="39" t="s">
        <v>282</v>
      </c>
      <c r="F2" t="s">
        <v>290</v>
      </c>
      <c r="G2" s="40" t="s">
        <v>213</v>
      </c>
    </row>
    <row r="3" spans="1:7" ht="13.95" customHeight="1" x14ac:dyDescent="0.3">
      <c r="A3" t="s">
        <v>297</v>
      </c>
      <c r="B3" s="39" t="s">
        <v>285</v>
      </c>
      <c r="C3" t="s">
        <v>61</v>
      </c>
      <c r="D3" t="s">
        <v>209</v>
      </c>
      <c r="E3" s="39" t="s">
        <v>286</v>
      </c>
      <c r="F3" t="s">
        <v>304</v>
      </c>
      <c r="G3" s="40" t="s">
        <v>311</v>
      </c>
    </row>
    <row r="4" spans="1:7" ht="13.95" customHeight="1" x14ac:dyDescent="0.3">
      <c r="A4" t="s">
        <v>204</v>
      </c>
      <c r="B4" s="39" t="s">
        <v>243</v>
      </c>
      <c r="C4" t="s">
        <v>61</v>
      </c>
      <c r="D4" t="s">
        <v>310</v>
      </c>
      <c r="E4" s="39" t="s">
        <v>210</v>
      </c>
      <c r="F4" t="s">
        <v>291</v>
      </c>
      <c r="G4" s="40" t="s">
        <v>213</v>
      </c>
    </row>
    <row r="5" spans="1:7" ht="13.2" customHeight="1" x14ac:dyDescent="0.3">
      <c r="A5" t="s">
        <v>205</v>
      </c>
      <c r="B5" s="39" t="s">
        <v>243</v>
      </c>
      <c r="C5" t="s">
        <v>61</v>
      </c>
      <c r="D5" t="s">
        <v>310</v>
      </c>
      <c r="E5" t="s">
        <v>211</v>
      </c>
      <c r="F5" t="s">
        <v>305</v>
      </c>
      <c r="G5" s="40" t="s">
        <v>213</v>
      </c>
    </row>
    <row r="6" spans="1:7" x14ac:dyDescent="0.3">
      <c r="A6" t="s">
        <v>227</v>
      </c>
      <c r="B6" s="39" t="s">
        <v>243</v>
      </c>
      <c r="C6" t="s">
        <v>61</v>
      </c>
      <c r="D6" t="s">
        <v>209</v>
      </c>
      <c r="E6" t="s">
        <v>229</v>
      </c>
      <c r="F6" t="s">
        <v>296</v>
      </c>
      <c r="G6" t="s">
        <v>214</v>
      </c>
    </row>
    <row r="7" spans="1:7" x14ac:dyDescent="0.3">
      <c r="A7" t="s">
        <v>228</v>
      </c>
      <c r="B7" s="39" t="s">
        <v>243</v>
      </c>
      <c r="C7" t="s">
        <v>61</v>
      </c>
      <c r="D7" t="s">
        <v>209</v>
      </c>
      <c r="E7" t="s">
        <v>230</v>
      </c>
      <c r="F7" s="42" t="s">
        <v>295</v>
      </c>
      <c r="G7" t="s">
        <v>214</v>
      </c>
    </row>
    <row r="8" spans="1:7" x14ac:dyDescent="0.3">
      <c r="A8" t="s">
        <v>279</v>
      </c>
      <c r="B8" s="39" t="s">
        <v>243</v>
      </c>
      <c r="C8" t="s">
        <v>61</v>
      </c>
      <c r="D8" t="s">
        <v>209</v>
      </c>
      <c r="E8" t="s">
        <v>287</v>
      </c>
      <c r="F8" t="s">
        <v>294</v>
      </c>
    </row>
    <row r="9" spans="1:7" x14ac:dyDescent="0.3">
      <c r="A9" t="s">
        <v>280</v>
      </c>
      <c r="B9" s="39" t="s">
        <v>243</v>
      </c>
      <c r="C9" t="s">
        <v>61</v>
      </c>
      <c r="D9" t="s">
        <v>209</v>
      </c>
      <c r="E9" t="s">
        <v>288</v>
      </c>
      <c r="F9" t="s">
        <v>292</v>
      </c>
    </row>
    <row r="10" spans="1:7" x14ac:dyDescent="0.3">
      <c r="A10" t="s">
        <v>281</v>
      </c>
      <c r="B10" s="39" t="s">
        <v>243</v>
      </c>
      <c r="C10" t="s">
        <v>61</v>
      </c>
      <c r="D10" t="s">
        <v>209</v>
      </c>
      <c r="E10" t="s">
        <v>289</v>
      </c>
      <c r="F10" t="s">
        <v>293</v>
      </c>
    </row>
    <row r="11" spans="1:7" x14ac:dyDescent="0.3">
      <c r="A11" t="s">
        <v>283</v>
      </c>
      <c r="B11" s="39" t="s">
        <v>312</v>
      </c>
      <c r="C11" t="s">
        <v>61</v>
      </c>
      <c r="D11" t="s">
        <v>209</v>
      </c>
      <c r="E11" t="s">
        <v>306</v>
      </c>
      <c r="F11" t="s">
        <v>309</v>
      </c>
    </row>
    <row r="12" spans="1:7" x14ac:dyDescent="0.3">
      <c r="A12" t="s">
        <v>300</v>
      </c>
      <c r="B12" s="39" t="s">
        <v>313</v>
      </c>
      <c r="C12" t="s">
        <v>61</v>
      </c>
      <c r="D12" t="s">
        <v>209</v>
      </c>
      <c r="E12" t="s">
        <v>307</v>
      </c>
      <c r="F12" t="s">
        <v>315</v>
      </c>
    </row>
    <row r="13" spans="1:7" x14ac:dyDescent="0.3">
      <c r="A13" t="s">
        <v>303</v>
      </c>
      <c r="B13" s="39" t="s">
        <v>314</v>
      </c>
      <c r="C13" t="s">
        <v>61</v>
      </c>
      <c r="D13" t="s">
        <v>310</v>
      </c>
      <c r="E13" t="s">
        <v>308</v>
      </c>
      <c r="F13" t="s">
        <v>316</v>
      </c>
    </row>
    <row r="14" spans="1:7" x14ac:dyDescent="0.3">
      <c r="B14" s="39"/>
    </row>
    <row r="15" spans="1:7" s="7" customFormat="1" x14ac:dyDescent="0.3">
      <c r="B15" s="44"/>
    </row>
    <row r="16" spans="1:7" x14ac:dyDescent="0.3">
      <c r="A16" s="17" t="s">
        <v>317</v>
      </c>
      <c r="B16" s="39" t="s">
        <v>318</v>
      </c>
    </row>
    <row r="17" spans="1:3" x14ac:dyDescent="0.3">
      <c r="B17" s="39" t="s">
        <v>319</v>
      </c>
    </row>
    <row r="18" spans="1:3" x14ac:dyDescent="0.3">
      <c r="B18" s="45" t="s">
        <v>324</v>
      </c>
    </row>
    <row r="19" spans="1:3" x14ac:dyDescent="0.3">
      <c r="B19" s="39"/>
    </row>
    <row r="21" spans="1:3" s="7" customFormat="1" x14ac:dyDescent="0.3"/>
    <row r="22" spans="1:3" x14ac:dyDescent="0.3">
      <c r="A22" s="17" t="s">
        <v>320</v>
      </c>
      <c r="B22" s="6" t="s">
        <v>215</v>
      </c>
    </row>
    <row r="23" spans="1:3" x14ac:dyDescent="0.3">
      <c r="B23" t="s">
        <v>94</v>
      </c>
    </row>
    <row r="24" spans="1:3" x14ac:dyDescent="0.3">
      <c r="B24" t="s">
        <v>322</v>
      </c>
    </row>
    <row r="25" spans="1:3" x14ac:dyDescent="0.3">
      <c r="B25" t="s">
        <v>321</v>
      </c>
    </row>
    <row r="26" spans="1:3" x14ac:dyDescent="0.3">
      <c r="B26" t="s">
        <v>323</v>
      </c>
    </row>
    <row r="27" spans="1:3" x14ac:dyDescent="0.3">
      <c r="B27" t="s">
        <v>95</v>
      </c>
    </row>
    <row r="29" spans="1:3" s="7" customFormat="1" x14ac:dyDescent="0.3"/>
    <row r="30" spans="1:3" x14ac:dyDescent="0.3">
      <c r="A30" s="17" t="s">
        <v>218</v>
      </c>
      <c r="B30" t="s">
        <v>219</v>
      </c>
      <c r="C30" t="s">
        <v>221</v>
      </c>
    </row>
    <row r="31" spans="1:3" x14ac:dyDescent="0.3">
      <c r="B31" t="s">
        <v>220</v>
      </c>
      <c r="C31" t="s">
        <v>222</v>
      </c>
    </row>
    <row r="34" spans="1:14" s="7" customFormat="1" x14ac:dyDescent="0.3"/>
    <row r="35" spans="1:14" x14ac:dyDescent="0.3">
      <c r="A35" s="17" t="s">
        <v>284</v>
      </c>
      <c r="B35" t="s">
        <v>219</v>
      </c>
      <c r="C35" t="s">
        <v>221</v>
      </c>
    </row>
    <row r="36" spans="1:14" x14ac:dyDescent="0.3">
      <c r="B36" t="s">
        <v>220</v>
      </c>
      <c r="C36" s="41" t="s">
        <v>223</v>
      </c>
    </row>
    <row r="41" spans="1:14" s="7" customFormat="1" x14ac:dyDescent="0.3"/>
    <row r="42" spans="1:14" x14ac:dyDescent="0.3">
      <c r="A42" s="17" t="s">
        <v>216</v>
      </c>
      <c r="B42" s="17" t="s">
        <v>159</v>
      </c>
      <c r="D42" s="8" t="s">
        <v>97</v>
      </c>
      <c r="E42" s="9"/>
      <c r="F42" s="9" t="s">
        <v>158</v>
      </c>
      <c r="G42" s="9" t="s">
        <v>98</v>
      </c>
      <c r="H42" s="9" t="s">
        <v>99</v>
      </c>
      <c r="K42" s="9" t="s">
        <v>100</v>
      </c>
      <c r="L42" s="9" t="s">
        <v>101</v>
      </c>
      <c r="M42" s="9"/>
      <c r="N42" s="9" t="s">
        <v>102</v>
      </c>
    </row>
    <row r="43" spans="1:14" x14ac:dyDescent="0.3">
      <c r="B43" t="s">
        <v>160</v>
      </c>
      <c r="D43" s="10" t="s">
        <v>232</v>
      </c>
      <c r="K43">
        <v>0</v>
      </c>
      <c r="L43">
        <f>4-K43</f>
        <v>4</v>
      </c>
      <c r="N43" t="s">
        <v>103</v>
      </c>
    </row>
    <row r="44" spans="1:14" x14ac:dyDescent="0.3">
      <c r="D44" s="11" t="s">
        <v>104</v>
      </c>
      <c r="F44">
        <v>0.7</v>
      </c>
      <c r="G44">
        <v>11</v>
      </c>
      <c r="H44" t="s">
        <v>105</v>
      </c>
      <c r="K44">
        <v>1</v>
      </c>
      <c r="L44">
        <f>4-K44</f>
        <v>3</v>
      </c>
      <c r="N44" t="s">
        <v>106</v>
      </c>
    </row>
    <row r="45" spans="1:14" x14ac:dyDescent="0.3">
      <c r="D45" s="11" t="s">
        <v>107</v>
      </c>
      <c r="F45">
        <v>0.66500000000000004</v>
      </c>
      <c r="G45">
        <v>6</v>
      </c>
      <c r="H45" s="12" t="s">
        <v>108</v>
      </c>
      <c r="K45">
        <v>2</v>
      </c>
      <c r="L45">
        <f>4-K45</f>
        <v>2</v>
      </c>
      <c r="N45" t="s">
        <v>109</v>
      </c>
    </row>
    <row r="46" spans="1:14" x14ac:dyDescent="0.3">
      <c r="D46" s="11" t="s">
        <v>110</v>
      </c>
      <c r="F46">
        <v>0.66</v>
      </c>
      <c r="G46">
        <v>17</v>
      </c>
      <c r="H46" s="12" t="s">
        <v>111</v>
      </c>
      <c r="K46">
        <v>3</v>
      </c>
      <c r="L46">
        <f>4-K46</f>
        <v>1</v>
      </c>
      <c r="N46" t="s">
        <v>112</v>
      </c>
    </row>
    <row r="47" spans="1:14" x14ac:dyDescent="0.3">
      <c r="D47" s="11" t="s">
        <v>113</v>
      </c>
      <c r="F47">
        <v>0.57499999999999996</v>
      </c>
      <c r="G47">
        <v>8</v>
      </c>
      <c r="H47" s="12" t="s">
        <v>114</v>
      </c>
      <c r="K47">
        <v>4</v>
      </c>
      <c r="L47">
        <f>4-K47</f>
        <v>0</v>
      </c>
      <c r="N47" t="s">
        <v>115</v>
      </c>
    </row>
    <row r="48" spans="1:14" x14ac:dyDescent="0.3">
      <c r="D48" s="11" t="s">
        <v>116</v>
      </c>
      <c r="F48">
        <v>0.44500000000000001</v>
      </c>
      <c r="G48">
        <v>16</v>
      </c>
      <c r="H48" s="12" t="s">
        <v>117</v>
      </c>
    </row>
    <row r="49" spans="3:8" x14ac:dyDescent="0.3">
      <c r="D49" s="11" t="s">
        <v>118</v>
      </c>
      <c r="F49">
        <v>0.39200000000000002</v>
      </c>
      <c r="G49">
        <v>1</v>
      </c>
      <c r="H49" s="12" t="s">
        <v>119</v>
      </c>
    </row>
    <row r="50" spans="3:8" x14ac:dyDescent="0.3">
      <c r="D50" s="13"/>
      <c r="H50" s="12" t="s">
        <v>120</v>
      </c>
    </row>
    <row r="51" spans="3:8" x14ac:dyDescent="0.3">
      <c r="D51" s="14" t="s">
        <v>231</v>
      </c>
      <c r="H51" s="12" t="s">
        <v>121</v>
      </c>
    </row>
    <row r="52" spans="3:8" x14ac:dyDescent="0.3">
      <c r="D52" s="11" t="s">
        <v>122</v>
      </c>
      <c r="F52">
        <v>0.85099999999999998</v>
      </c>
      <c r="G52">
        <v>23</v>
      </c>
      <c r="H52" s="12" t="s">
        <v>123</v>
      </c>
    </row>
    <row r="53" spans="3:8" x14ac:dyDescent="0.3">
      <c r="D53" s="11" t="s">
        <v>124</v>
      </c>
      <c r="F53">
        <v>0.84899999999999998</v>
      </c>
      <c r="G53">
        <v>19</v>
      </c>
      <c r="H53" s="12" t="s">
        <v>125</v>
      </c>
    </row>
    <row r="54" spans="3:8" x14ac:dyDescent="0.3">
      <c r="D54" s="11" t="s">
        <v>126</v>
      </c>
      <c r="F54">
        <v>0.84699999999999998</v>
      </c>
      <c r="G54">
        <v>10</v>
      </c>
      <c r="H54" s="12" t="s">
        <v>127</v>
      </c>
    </row>
    <row r="55" spans="3:8" x14ac:dyDescent="0.3">
      <c r="D55" s="11" t="s">
        <v>128</v>
      </c>
      <c r="F55">
        <v>0.82</v>
      </c>
      <c r="G55">
        <v>7</v>
      </c>
      <c r="H55" s="12" t="s">
        <v>129</v>
      </c>
    </row>
    <row r="56" spans="3:8" x14ac:dyDescent="0.3">
      <c r="D56" s="13" t="s">
        <v>130</v>
      </c>
      <c r="F56">
        <v>0.77300000000000002</v>
      </c>
      <c r="G56">
        <v>3</v>
      </c>
      <c r="H56" s="12" t="s">
        <v>131</v>
      </c>
    </row>
    <row r="57" spans="3:8" x14ac:dyDescent="0.3">
      <c r="D57" s="13" t="s">
        <v>132</v>
      </c>
      <c r="F57">
        <v>0.54800000000000004</v>
      </c>
      <c r="G57">
        <v>12</v>
      </c>
      <c r="H57" s="12" t="s">
        <v>133</v>
      </c>
    </row>
    <row r="58" spans="3:8" x14ac:dyDescent="0.3">
      <c r="D58" s="13"/>
      <c r="H58" s="12" t="s">
        <v>134</v>
      </c>
    </row>
    <row r="59" spans="3:8" x14ac:dyDescent="0.3">
      <c r="D59" s="14" t="s">
        <v>233</v>
      </c>
      <c r="H59" s="12" t="s">
        <v>135</v>
      </c>
    </row>
    <row r="60" spans="3:8" x14ac:dyDescent="0.3">
      <c r="D60" s="11" t="s">
        <v>136</v>
      </c>
      <c r="F60">
        <v>0.82899999999999996</v>
      </c>
      <c r="G60">
        <v>18</v>
      </c>
      <c r="H60" s="12" t="s">
        <v>137</v>
      </c>
    </row>
    <row r="61" spans="3:8" x14ac:dyDescent="0.3">
      <c r="D61" s="11" t="s">
        <v>138</v>
      </c>
      <c r="F61">
        <v>0.79400000000000004</v>
      </c>
      <c r="G61">
        <v>21</v>
      </c>
      <c r="H61" s="12" t="s">
        <v>139</v>
      </c>
    </row>
    <row r="62" spans="3:8" x14ac:dyDescent="0.3">
      <c r="D62" s="11" t="s">
        <v>140</v>
      </c>
      <c r="F62">
        <v>0.79200000000000004</v>
      </c>
      <c r="G62">
        <v>2</v>
      </c>
      <c r="H62" s="12" t="s">
        <v>141</v>
      </c>
    </row>
    <row r="63" spans="3:8" x14ac:dyDescent="0.3">
      <c r="D63" s="11" t="s">
        <v>142</v>
      </c>
      <c r="F63">
        <v>0.68100000000000005</v>
      </c>
      <c r="G63">
        <v>15</v>
      </c>
      <c r="H63" s="12" t="s">
        <v>143</v>
      </c>
    </row>
    <row r="64" spans="3:8" x14ac:dyDescent="0.3">
      <c r="C64" t="s">
        <v>157</v>
      </c>
      <c r="D64" s="15" t="s">
        <v>144</v>
      </c>
      <c r="E64" s="3" t="s">
        <v>91</v>
      </c>
      <c r="F64" s="3">
        <v>0.59699999999999998</v>
      </c>
      <c r="H64" s="12" t="s">
        <v>145</v>
      </c>
    </row>
    <row r="65" spans="4:8" x14ac:dyDescent="0.3">
      <c r="D65" s="11" t="s">
        <v>146</v>
      </c>
      <c r="F65">
        <v>0.55800000000000005</v>
      </c>
      <c r="G65">
        <v>5</v>
      </c>
      <c r="H65" s="12" t="s">
        <v>147</v>
      </c>
    </row>
    <row r="66" spans="4:8" x14ac:dyDescent="0.3">
      <c r="D66" s="11"/>
      <c r="H66" s="12" t="s">
        <v>148</v>
      </c>
    </row>
    <row r="67" spans="4:8" x14ac:dyDescent="0.3">
      <c r="D67" s="14" t="s">
        <v>234</v>
      </c>
    </row>
    <row r="68" spans="4:8" x14ac:dyDescent="0.3">
      <c r="D68" s="16" t="s">
        <v>149</v>
      </c>
    </row>
    <row r="69" spans="4:8" x14ac:dyDescent="0.3">
      <c r="D69" s="11" t="s">
        <v>150</v>
      </c>
      <c r="F69">
        <v>0.81200000000000006</v>
      </c>
      <c r="G69">
        <v>4</v>
      </c>
    </row>
    <row r="70" spans="4:8" x14ac:dyDescent="0.3">
      <c r="D70" s="11" t="s">
        <v>151</v>
      </c>
      <c r="F70">
        <v>0.68400000000000005</v>
      </c>
      <c r="G70">
        <v>9</v>
      </c>
    </row>
    <row r="71" spans="4:8" x14ac:dyDescent="0.3">
      <c r="D71" s="11" t="s">
        <v>152</v>
      </c>
      <c r="F71">
        <v>0.59099999999999997</v>
      </c>
      <c r="G71">
        <v>22</v>
      </c>
    </row>
    <row r="72" spans="4:8" x14ac:dyDescent="0.3">
      <c r="D72" s="11" t="s">
        <v>153</v>
      </c>
      <c r="F72">
        <v>0.47699999999999998</v>
      </c>
      <c r="G72">
        <v>13</v>
      </c>
    </row>
    <row r="73" spans="4:8" x14ac:dyDescent="0.3">
      <c r="D73" s="16" t="s">
        <v>154</v>
      </c>
    </row>
    <row r="74" spans="4:8" x14ac:dyDescent="0.3">
      <c r="D74" s="11" t="s">
        <v>155</v>
      </c>
      <c r="F74">
        <v>0.75600000000000001</v>
      </c>
      <c r="G74">
        <v>20</v>
      </c>
    </row>
    <row r="75" spans="4:8" x14ac:dyDescent="0.3">
      <c r="D75" s="11" t="s">
        <v>156</v>
      </c>
      <c r="F75">
        <v>0.66400000000000003</v>
      </c>
      <c r="G75">
        <v>14</v>
      </c>
    </row>
    <row r="76" spans="4:8" x14ac:dyDescent="0.3">
      <c r="D76" s="11"/>
    </row>
    <row r="77" spans="4:8" x14ac:dyDescent="0.3">
      <c r="D77" s="14" t="s">
        <v>235</v>
      </c>
      <c r="E77" t="s">
        <v>236</v>
      </c>
    </row>
    <row r="78" spans="4:8" x14ac:dyDescent="0.3">
      <c r="D78" s="14" t="s">
        <v>237</v>
      </c>
      <c r="E78" t="s">
        <v>236</v>
      </c>
    </row>
    <row r="80" spans="4:8" s="7" customFormat="1" x14ac:dyDescent="0.3"/>
    <row r="81" spans="1:2" x14ac:dyDescent="0.3">
      <c r="A81" s="17" t="s">
        <v>217</v>
      </c>
      <c r="B81" s="37" t="s">
        <v>93</v>
      </c>
    </row>
    <row r="82" spans="1:2" x14ac:dyDescent="0.3">
      <c r="A82" t="s">
        <v>224</v>
      </c>
      <c r="B82" s="38" t="s">
        <v>200</v>
      </c>
    </row>
    <row r="83" spans="1:2" x14ac:dyDescent="0.3">
      <c r="B83" s="38" t="s">
        <v>201</v>
      </c>
    </row>
    <row r="84" spans="1:2" x14ac:dyDescent="0.3">
      <c r="B84" s="38" t="s">
        <v>202</v>
      </c>
    </row>
    <row r="85" spans="1:2" x14ac:dyDescent="0.3">
      <c r="B85" s="38" t="s">
        <v>239</v>
      </c>
    </row>
    <row r="86" spans="1:2" x14ac:dyDescent="0.3">
      <c r="B86" s="38" t="s">
        <v>238</v>
      </c>
    </row>
    <row r="87" spans="1:2" x14ac:dyDescent="0.3">
      <c r="B87" s="38" t="s">
        <v>203</v>
      </c>
    </row>
    <row r="88" spans="1:2" x14ac:dyDescent="0.3">
      <c r="B88" s="38" t="s">
        <v>225</v>
      </c>
    </row>
    <row r="89" spans="1:2" x14ac:dyDescent="0.3">
      <c r="B89" s="38" t="s">
        <v>226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C1D7-4B10-AC4F-ADFC-A04C651F6BA2}">
  <dimension ref="A1:AW63"/>
  <sheetViews>
    <sheetView topLeftCell="T1" zoomScale="55" zoomScaleNormal="55" workbookViewId="0">
      <selection activeCell="AJ1" sqref="AJ1:AW1048576"/>
    </sheetView>
  </sheetViews>
  <sheetFormatPr defaultColWidth="8.69921875" defaultRowHeight="15.6" x14ac:dyDescent="0.3"/>
  <sheetData>
    <row r="1" spans="1:49" x14ac:dyDescent="0.3">
      <c r="A1" s="43" t="s">
        <v>96</v>
      </c>
      <c r="B1" s="43" t="s">
        <v>61</v>
      </c>
      <c r="C1" s="43" t="s">
        <v>163</v>
      </c>
      <c r="D1" s="43" t="s">
        <v>242</v>
      </c>
      <c r="E1" s="43" t="s">
        <v>244</v>
      </c>
      <c r="F1" s="43" t="s">
        <v>164</v>
      </c>
      <c r="G1" s="43" t="s">
        <v>245</v>
      </c>
      <c r="H1" s="43" t="s">
        <v>251</v>
      </c>
      <c r="I1" s="43" t="s">
        <v>252</v>
      </c>
      <c r="J1" s="43" t="s">
        <v>253</v>
      </c>
      <c r="K1" s="43" t="s">
        <v>254</v>
      </c>
      <c r="L1" s="43" t="s">
        <v>255</v>
      </c>
      <c r="M1" s="43" t="s">
        <v>256</v>
      </c>
      <c r="N1" s="43" t="s">
        <v>257</v>
      </c>
      <c r="O1" s="43" t="s">
        <v>258</v>
      </c>
      <c r="P1" s="43" t="s">
        <v>259</v>
      </c>
      <c r="Q1" s="43" t="s">
        <v>260</v>
      </c>
      <c r="R1" s="43" t="s">
        <v>261</v>
      </c>
      <c r="S1" s="43" t="s">
        <v>262</v>
      </c>
      <c r="T1" s="43" t="s">
        <v>263</v>
      </c>
      <c r="U1" s="43" t="s">
        <v>264</v>
      </c>
      <c r="V1" s="43" t="s">
        <v>265</v>
      </c>
      <c r="W1" s="43" t="s">
        <v>266</v>
      </c>
      <c r="X1" s="43" t="s">
        <v>267</v>
      </c>
      <c r="Y1" s="43" t="s">
        <v>268</v>
      </c>
      <c r="Z1" s="43" t="s">
        <v>269</v>
      </c>
      <c r="AA1" s="43" t="s">
        <v>270</v>
      </c>
      <c r="AB1" s="43" t="s">
        <v>271</v>
      </c>
      <c r="AC1" s="43" t="s">
        <v>272</v>
      </c>
      <c r="AD1" s="43" t="s">
        <v>273</v>
      </c>
      <c r="AE1" s="43" t="s">
        <v>274</v>
      </c>
      <c r="AF1" s="43" t="s">
        <v>275</v>
      </c>
      <c r="AG1" s="43" t="s">
        <v>276</v>
      </c>
      <c r="AH1" s="43" t="s">
        <v>277</v>
      </c>
      <c r="AI1" s="43" t="s">
        <v>278</v>
      </c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</row>
    <row r="2" spans="1:49" x14ac:dyDescent="0.3">
      <c r="A2">
        <v>1</v>
      </c>
      <c r="B2" t="s">
        <v>11</v>
      </c>
      <c r="C2" t="s">
        <v>193</v>
      </c>
      <c r="D2" t="s">
        <v>194</v>
      </c>
      <c r="E2" t="s">
        <v>246</v>
      </c>
      <c r="F2" t="s">
        <v>195</v>
      </c>
      <c r="G2" t="s">
        <v>247</v>
      </c>
      <c r="H2">
        <v>1.3214331628343249E-12</v>
      </c>
      <c r="I2">
        <v>6.7844490437387954E-13</v>
      </c>
      <c r="J2">
        <v>8.5916055542377881E-13</v>
      </c>
      <c r="K2">
        <v>1.297188171494453E-12</v>
      </c>
      <c r="L2">
        <v>1.179230481554694E-12</v>
      </c>
      <c r="M2">
        <v>8.2155622375051059E-13</v>
      </c>
      <c r="N2">
        <v>9.8577621422440208E-13</v>
      </c>
      <c r="O2">
        <v>9.5627255430918567E-13</v>
      </c>
      <c r="P2">
        <v>1.003578320699458E-12</v>
      </c>
      <c r="Q2">
        <v>1.140565540164055E-12</v>
      </c>
      <c r="R2">
        <v>1.118279312951537E-12</v>
      </c>
      <c r="S2">
        <v>1.4774675581059939E-12</v>
      </c>
      <c r="T2">
        <v>7.6314875989548444E-13</v>
      </c>
      <c r="U2">
        <v>9.9061500624771457E-13</v>
      </c>
      <c r="V2">
        <v>3.853757961486533E-13</v>
      </c>
      <c r="W2">
        <v>5.0979457471172732E-14</v>
      </c>
      <c r="X2">
        <v>6.2974677480432844E-14</v>
      </c>
      <c r="Y2">
        <v>1.5644939272428641E-13</v>
      </c>
      <c r="Z2">
        <v>5.197932445353699E-14</v>
      </c>
      <c r="AA2">
        <v>3.8131231903158731E-14</v>
      </c>
      <c r="AB2">
        <v>3.3324954230024798E-14</v>
      </c>
      <c r="AC2">
        <v>2.7517858624624391E-14</v>
      </c>
      <c r="AD2">
        <v>8.1613388725386015E-14</v>
      </c>
      <c r="AE2">
        <v>1.248607200424822E-13</v>
      </c>
      <c r="AF2">
        <v>9.383404547851342E-14</v>
      </c>
      <c r="AG2">
        <v>1.93395221764333E-13</v>
      </c>
      <c r="AH2">
        <v>9.5578664480785575E-14</v>
      </c>
      <c r="AI2">
        <v>5.7629106400167604E-14</v>
      </c>
    </row>
    <row r="3" spans="1:49" x14ac:dyDescent="0.3">
      <c r="A3">
        <v>2</v>
      </c>
      <c r="B3" t="s">
        <v>42</v>
      </c>
      <c r="C3" t="s">
        <v>196</v>
      </c>
      <c r="E3" t="s">
        <v>248</v>
      </c>
      <c r="F3" t="s">
        <v>195</v>
      </c>
      <c r="G3" t="s">
        <v>247</v>
      </c>
      <c r="H3">
        <v>1.1145860281185639E-12</v>
      </c>
      <c r="I3">
        <v>5.647720769013834E-13</v>
      </c>
      <c r="J3">
        <v>5.7788988088675816E-13</v>
      </c>
      <c r="K3">
        <v>1.55120061828011E-12</v>
      </c>
      <c r="L3">
        <v>1.1757434193309709E-12</v>
      </c>
      <c r="M3">
        <v>4.8013663952094006E-13</v>
      </c>
      <c r="N3">
        <v>4.7792214287075636E-13</v>
      </c>
      <c r="O3">
        <v>5.1780831812058122E-13</v>
      </c>
      <c r="P3">
        <v>4.3132666749450758E-13</v>
      </c>
      <c r="Q3">
        <v>1.046846468252001E-12</v>
      </c>
      <c r="R3">
        <v>1.0458982611079659E-12</v>
      </c>
      <c r="S3">
        <v>9.903126540619261E-13</v>
      </c>
      <c r="T3">
        <v>5.2735136302692591E-13</v>
      </c>
      <c r="U3">
        <v>4.436208802963757E-13</v>
      </c>
      <c r="V3">
        <v>1.2418774001940931E-13</v>
      </c>
      <c r="W3">
        <v>1.042405906620603E-13</v>
      </c>
      <c r="X3">
        <v>9.0967641973305437E-14</v>
      </c>
      <c r="Y3">
        <v>1.9330761559559669E-13</v>
      </c>
      <c r="Z3">
        <v>1.4703875056074809E-13</v>
      </c>
      <c r="AA3">
        <v>1.72933747109405E-13</v>
      </c>
      <c r="AB3">
        <v>7.3070311484275473E-14</v>
      </c>
      <c r="AC3">
        <v>1.095159660616339E-13</v>
      </c>
      <c r="AD3">
        <v>6.7079415109181266E-14</v>
      </c>
      <c r="AE3">
        <v>7.6839237076210914E-14</v>
      </c>
      <c r="AF3">
        <v>1.026713288147853E-13</v>
      </c>
      <c r="AG3">
        <v>7.6301941158281228E-14</v>
      </c>
      <c r="AH3">
        <v>1.769107457425675E-13</v>
      </c>
      <c r="AI3">
        <v>1.032862487758403E-13</v>
      </c>
    </row>
    <row r="4" spans="1:49" x14ac:dyDescent="0.3">
      <c r="A4">
        <v>3</v>
      </c>
      <c r="B4" t="s">
        <v>33</v>
      </c>
      <c r="C4" t="s">
        <v>193</v>
      </c>
      <c r="D4" t="s">
        <v>198</v>
      </c>
      <c r="E4" t="s">
        <v>249</v>
      </c>
      <c r="F4" t="s">
        <v>199</v>
      </c>
      <c r="G4" t="s">
        <v>250</v>
      </c>
      <c r="H4">
        <v>5.5882082911357707E-13</v>
      </c>
      <c r="I4">
        <v>3.1483106181472412E-13</v>
      </c>
      <c r="J4">
        <v>3.0813404006263192E-13</v>
      </c>
      <c r="K4">
        <v>2.8345145549580162E-13</v>
      </c>
      <c r="L4">
        <v>2.9237925841424193E-13</v>
      </c>
      <c r="M4">
        <v>2.5597232761996272E-13</v>
      </c>
      <c r="N4">
        <v>2.4330727123939711E-13</v>
      </c>
      <c r="O4">
        <v>2.3694431671874559E-13</v>
      </c>
      <c r="P4">
        <v>2.3282511591135498E-13</v>
      </c>
      <c r="Q4">
        <v>2.6322238752326948E-13</v>
      </c>
      <c r="R4">
        <v>3.303964512768689E-13</v>
      </c>
      <c r="S4">
        <v>2.8467708867426239E-13</v>
      </c>
      <c r="T4">
        <v>2.4246169937715822E-13</v>
      </c>
      <c r="U4">
        <v>2.923983301565169E-13</v>
      </c>
      <c r="V4">
        <v>6.850635169501373E-14</v>
      </c>
      <c r="W4">
        <v>6.4986868429668988E-14</v>
      </c>
      <c r="X4">
        <v>7.1456708237113569E-14</v>
      </c>
      <c r="Y4">
        <v>6.0869945741029846E-14</v>
      </c>
      <c r="Z4">
        <v>5.2458221416169348E-14</v>
      </c>
      <c r="AA4">
        <v>1.6656744942619461E-14</v>
      </c>
      <c r="AB4">
        <v>1.8858105705089369E-14</v>
      </c>
      <c r="AC4">
        <v>9.884999471095217E-15</v>
      </c>
      <c r="AD4">
        <v>2.3804464172239288E-14</v>
      </c>
      <c r="AE4">
        <v>2.299735858356766E-14</v>
      </c>
      <c r="AF4">
        <v>1.9771963606454309E-14</v>
      </c>
      <c r="AG4">
        <v>4.0802884396722597E-14</v>
      </c>
      <c r="AH4">
        <v>4.6510525975770518E-14</v>
      </c>
      <c r="AI4">
        <v>4.1792233464709919E-14</v>
      </c>
    </row>
    <row r="5" spans="1:49" x14ac:dyDescent="0.3">
      <c r="A5">
        <v>4</v>
      </c>
      <c r="B5" t="s">
        <v>36</v>
      </c>
      <c r="C5" t="s">
        <v>196</v>
      </c>
      <c r="E5" t="s">
        <v>248</v>
      </c>
      <c r="F5" t="s">
        <v>199</v>
      </c>
      <c r="G5" t="s">
        <v>250</v>
      </c>
      <c r="H5">
        <v>6.7602509450244672E-12</v>
      </c>
      <c r="I5">
        <v>1.331316525582789E-12</v>
      </c>
      <c r="J5">
        <v>1.099344573703246E-12</v>
      </c>
      <c r="K5">
        <v>2.470487338129604E-12</v>
      </c>
      <c r="L5">
        <v>1.75753038010436E-12</v>
      </c>
      <c r="M5">
        <v>7.5533249096709764E-12</v>
      </c>
      <c r="N5">
        <v>5.9923957204778021E-12</v>
      </c>
      <c r="O5">
        <v>6.8886960459916831E-12</v>
      </c>
      <c r="P5">
        <v>3.3315998528921849E-12</v>
      </c>
      <c r="Q5">
        <v>8.2685078616112872E-13</v>
      </c>
      <c r="R5">
        <v>8.3225831030189572E-13</v>
      </c>
      <c r="S5">
        <v>2.805388711257143E-12</v>
      </c>
      <c r="T5">
        <v>8.2756348680095711E-13</v>
      </c>
      <c r="U5">
        <v>7.3271981980462673E-13</v>
      </c>
      <c r="V5">
        <v>1.3236944879122241E-12</v>
      </c>
      <c r="W5">
        <v>1.262747559783991E-13</v>
      </c>
      <c r="X5">
        <v>9.3934095672297466E-14</v>
      </c>
      <c r="Y5">
        <v>8.178826086212004E-13</v>
      </c>
      <c r="Z5">
        <v>1.583820693673701E-13</v>
      </c>
      <c r="AA5">
        <v>1.261757455880342E-12</v>
      </c>
      <c r="AB5">
        <v>1.1915997725170899E-12</v>
      </c>
      <c r="AC5">
        <v>1.3129245247670451E-12</v>
      </c>
      <c r="AD5">
        <v>4.9409189093025595E-13</v>
      </c>
      <c r="AE5">
        <v>8.0441847959237832E-14</v>
      </c>
      <c r="AF5">
        <v>4.9363956191003633E-14</v>
      </c>
      <c r="AG5">
        <v>3.6570923859437422E-13</v>
      </c>
      <c r="AH5">
        <v>1.385095367403877E-13</v>
      </c>
      <c r="AI5">
        <v>3.6834700944107462E-14</v>
      </c>
    </row>
    <row r="6" spans="1:49" x14ac:dyDescent="0.3">
      <c r="A6">
        <v>5</v>
      </c>
      <c r="B6" t="s">
        <v>44</v>
      </c>
      <c r="C6" t="s">
        <v>196</v>
      </c>
      <c r="E6" t="s">
        <v>248</v>
      </c>
      <c r="F6" t="s">
        <v>195</v>
      </c>
      <c r="G6" t="s">
        <v>247</v>
      </c>
      <c r="H6">
        <v>3.4529873502598719E-12</v>
      </c>
      <c r="I6">
        <v>4.9954015862361193E-13</v>
      </c>
      <c r="J6">
        <v>4.529361323521314E-13</v>
      </c>
      <c r="K6">
        <v>1.9869829272068449E-12</v>
      </c>
      <c r="L6">
        <v>2.2150649893837521E-12</v>
      </c>
      <c r="M6">
        <v>4.4083543090770889E-13</v>
      </c>
      <c r="N6">
        <v>5.0988395351949962E-13</v>
      </c>
      <c r="O6">
        <v>4.409828083322298E-13</v>
      </c>
      <c r="P6">
        <v>5.1705433250673835E-13</v>
      </c>
      <c r="Q6">
        <v>2.118185417934754E-12</v>
      </c>
      <c r="R6">
        <v>2.6005861140484119E-12</v>
      </c>
      <c r="S6">
        <v>2.3798242552529449E-12</v>
      </c>
      <c r="T6">
        <v>5.6123243120779512E-13</v>
      </c>
      <c r="U6">
        <v>6.7292501221488279E-13</v>
      </c>
      <c r="V6">
        <v>3.2706453763680539E-12</v>
      </c>
      <c r="W6">
        <v>2.7429748012043181E-14</v>
      </c>
      <c r="X6">
        <v>1.380717843447571E-13</v>
      </c>
      <c r="Y6">
        <v>1.776985158544754E-12</v>
      </c>
      <c r="Z6">
        <v>1.8334688973786081E-12</v>
      </c>
      <c r="AA6">
        <v>2.0641835318663249E-14</v>
      </c>
      <c r="AB6">
        <v>6.0870882582836781E-14</v>
      </c>
      <c r="AC6">
        <v>2.300348833940311E-14</v>
      </c>
      <c r="AD6">
        <v>8.2552403960509215E-14</v>
      </c>
      <c r="AE6">
        <v>1.817782692626247E-12</v>
      </c>
      <c r="AF6">
        <v>2.372223318038774E-12</v>
      </c>
      <c r="AG6">
        <v>2.1061404715192571E-12</v>
      </c>
      <c r="AH6">
        <v>6.5233653592970418E-14</v>
      </c>
      <c r="AI6">
        <v>2.411942063118055E-14</v>
      </c>
    </row>
    <row r="7" spans="1:49" x14ac:dyDescent="0.3">
      <c r="A7">
        <v>6</v>
      </c>
      <c r="B7" t="s">
        <v>9</v>
      </c>
      <c r="C7" t="s">
        <v>193</v>
      </c>
      <c r="D7" t="s">
        <v>194</v>
      </c>
      <c r="E7" t="s">
        <v>246</v>
      </c>
      <c r="F7" t="s">
        <v>199</v>
      </c>
      <c r="G7" t="s">
        <v>250</v>
      </c>
      <c r="H7">
        <v>1.101768421028424E-11</v>
      </c>
      <c r="I7">
        <v>1.115946180413233E-12</v>
      </c>
      <c r="J7">
        <v>1.1687343502239841E-12</v>
      </c>
      <c r="K7">
        <v>1.1662081720972599E-12</v>
      </c>
      <c r="L7">
        <v>9.7861151632612379E-13</v>
      </c>
      <c r="M7">
        <v>8.3073147648295623E-12</v>
      </c>
      <c r="N7">
        <v>5.6690178291514547E-12</v>
      </c>
      <c r="O7">
        <v>5.051250465997884E-12</v>
      </c>
      <c r="P7">
        <v>5.5406880302475368E-12</v>
      </c>
      <c r="Q7">
        <v>2.1159779551365962E-12</v>
      </c>
      <c r="R7">
        <v>1.438041645391177E-12</v>
      </c>
      <c r="S7">
        <v>1.197287053952778E-11</v>
      </c>
      <c r="T7">
        <v>1.5061723434583909E-12</v>
      </c>
      <c r="U7">
        <v>1.6771417537631629E-12</v>
      </c>
      <c r="V7">
        <v>1.9978604252783301E-12</v>
      </c>
      <c r="W7">
        <v>8.5519524620258871E-14</v>
      </c>
      <c r="X7">
        <v>9.5174206185645338E-14</v>
      </c>
      <c r="Y7">
        <v>1.056495962625141E-13</v>
      </c>
      <c r="Z7">
        <v>6.709065238026418E-14</v>
      </c>
      <c r="AA7">
        <v>1.4113322186249229E-12</v>
      </c>
      <c r="AB7">
        <v>1.6233717312294919E-12</v>
      </c>
      <c r="AC7">
        <v>1.4933605320135409E-12</v>
      </c>
      <c r="AD7">
        <v>1.503974835062607E-12</v>
      </c>
      <c r="AE7">
        <v>2.6706527122117798E-13</v>
      </c>
      <c r="AF7">
        <v>1.5066468566665701E-13</v>
      </c>
      <c r="AG7">
        <v>2.122756170663298E-12</v>
      </c>
      <c r="AH7">
        <v>1.4242014917851059E-13</v>
      </c>
      <c r="AI7">
        <v>1.9281112929868559E-13</v>
      </c>
    </row>
    <row r="8" spans="1:49" x14ac:dyDescent="0.3">
      <c r="A8">
        <v>7</v>
      </c>
      <c r="B8" t="s">
        <v>2</v>
      </c>
      <c r="C8" t="s">
        <v>196</v>
      </c>
      <c r="E8" t="s">
        <v>248</v>
      </c>
      <c r="F8" t="s">
        <v>199</v>
      </c>
      <c r="G8" t="s">
        <v>250</v>
      </c>
      <c r="H8">
        <v>6.995545623127759E-12</v>
      </c>
      <c r="I8">
        <v>2.497229098952426E-12</v>
      </c>
      <c r="J8">
        <v>9.7145213026311343E-13</v>
      </c>
      <c r="K8">
        <v>3.010078882077528E-12</v>
      </c>
      <c r="L8">
        <v>1.772416129535876E-12</v>
      </c>
      <c r="M8">
        <v>7.0027603735409509E-12</v>
      </c>
      <c r="N8">
        <v>4.9523972815601334E-12</v>
      </c>
      <c r="O8">
        <v>4.529035949016716E-12</v>
      </c>
      <c r="P8">
        <v>3.8039928314221352E-12</v>
      </c>
      <c r="Q8">
        <v>1.321028124010548E-12</v>
      </c>
      <c r="R8">
        <v>1.33827114061096E-12</v>
      </c>
      <c r="S8">
        <v>5.7263967770639926E-12</v>
      </c>
      <c r="T8">
        <v>1.1665920847608259E-12</v>
      </c>
      <c r="U8">
        <v>1.4691220047017229E-12</v>
      </c>
      <c r="V8">
        <v>1.283433263711527E-12</v>
      </c>
      <c r="W8">
        <v>6.6165386866334851E-13</v>
      </c>
      <c r="X8">
        <v>1.632478346710524E-13</v>
      </c>
      <c r="Y8">
        <v>2.5488873429820878E-13</v>
      </c>
      <c r="Z8">
        <v>8.5090639104094386E-14</v>
      </c>
      <c r="AA8">
        <v>9.5560618846573016E-13</v>
      </c>
      <c r="AB8">
        <v>6.1335177633824426E-13</v>
      </c>
      <c r="AC8">
        <v>9.0549649305334118E-13</v>
      </c>
      <c r="AD8">
        <v>9.3063743745096501E-13</v>
      </c>
      <c r="AE8">
        <v>2.6250462994230428E-13</v>
      </c>
      <c r="AF8">
        <v>3.8712891591809539E-13</v>
      </c>
      <c r="AG8">
        <v>1.162151624625909E-12</v>
      </c>
      <c r="AH8">
        <v>2.356798505237242E-13</v>
      </c>
      <c r="AI8">
        <v>3.5495969104249499E-13</v>
      </c>
    </row>
    <row r="9" spans="1:49" x14ac:dyDescent="0.3">
      <c r="A9">
        <v>8</v>
      </c>
      <c r="B9" t="s">
        <v>10</v>
      </c>
      <c r="C9" t="s">
        <v>196</v>
      </c>
      <c r="E9" t="s">
        <v>248</v>
      </c>
      <c r="F9" t="s">
        <v>199</v>
      </c>
      <c r="G9" t="s">
        <v>250</v>
      </c>
      <c r="H9">
        <v>9.4999894824566042E-12</v>
      </c>
      <c r="I9">
        <v>1.6115158869750631E-12</v>
      </c>
      <c r="J9">
        <v>4.3053492216573967E-12</v>
      </c>
      <c r="K9">
        <v>3.751204645507813E-12</v>
      </c>
      <c r="L9">
        <v>3.092292044134734E-12</v>
      </c>
      <c r="M9">
        <v>1.1678267388282429E-11</v>
      </c>
      <c r="N9">
        <v>1.02796330275642E-11</v>
      </c>
      <c r="O9">
        <v>9.6187526853571683E-12</v>
      </c>
      <c r="P9">
        <v>8.3395547757404295E-12</v>
      </c>
      <c r="Q9">
        <v>2.33951739675208E-12</v>
      </c>
      <c r="R9">
        <v>3.8683948571970863E-12</v>
      </c>
      <c r="S9">
        <v>1.174258062381483E-11</v>
      </c>
      <c r="T9">
        <v>2.6578359546797048E-12</v>
      </c>
      <c r="U9">
        <v>3.533119981783334E-12</v>
      </c>
      <c r="V9">
        <v>1.813442061001012E-12</v>
      </c>
      <c r="W9">
        <v>3.361278485601709E-13</v>
      </c>
      <c r="X9">
        <v>5.9356506175896324E-13</v>
      </c>
      <c r="Y9">
        <v>1.987175853914688E-12</v>
      </c>
      <c r="Z9">
        <v>5.5881089992487665E-13</v>
      </c>
      <c r="AA9">
        <v>2.2961235798877288E-12</v>
      </c>
      <c r="AB9">
        <v>1.413808306338512E-12</v>
      </c>
      <c r="AC9">
        <v>1.2030747845321369E-12</v>
      </c>
      <c r="AD9">
        <v>1.0345200051259451E-12</v>
      </c>
      <c r="AE9">
        <v>9.0711292344694733E-13</v>
      </c>
      <c r="AF9">
        <v>9.4992626786973588E-13</v>
      </c>
      <c r="AG9">
        <v>2.1220091717202568E-12</v>
      </c>
      <c r="AH9">
        <v>1.2158834019183039E-12</v>
      </c>
      <c r="AI9">
        <v>8.0644570942424482E-13</v>
      </c>
    </row>
    <row r="10" spans="1:49" x14ac:dyDescent="0.3">
      <c r="A10">
        <v>9</v>
      </c>
      <c r="B10" t="s">
        <v>4</v>
      </c>
      <c r="C10" t="s">
        <v>196</v>
      </c>
      <c r="E10" t="s">
        <v>248</v>
      </c>
      <c r="F10" t="s">
        <v>195</v>
      </c>
      <c r="G10" t="s">
        <v>247</v>
      </c>
      <c r="H10">
        <v>1.265023070087485E-11</v>
      </c>
      <c r="I10">
        <v>1.1390989751610261E-11</v>
      </c>
      <c r="J10">
        <v>8.4412624492396018E-12</v>
      </c>
      <c r="K10">
        <v>1.245751065368315E-11</v>
      </c>
      <c r="L10">
        <v>1.290594453493403E-11</v>
      </c>
      <c r="M10">
        <v>1.8698072574845398E-11</v>
      </c>
      <c r="N10">
        <v>1.4620511698091379E-11</v>
      </c>
      <c r="O10">
        <v>1.6548318083174719E-11</v>
      </c>
      <c r="P10">
        <v>1.7982367176829671E-11</v>
      </c>
      <c r="Q10">
        <v>9.08538949481615E-12</v>
      </c>
      <c r="R10">
        <v>9.7203563826298602E-12</v>
      </c>
      <c r="S10">
        <v>1.0406939157728429E-11</v>
      </c>
      <c r="T10">
        <v>1.6912432096117539E-11</v>
      </c>
      <c r="U10">
        <v>1.3078600996215739E-11</v>
      </c>
      <c r="V10">
        <v>3.6266714109456528E-12</v>
      </c>
      <c r="W10">
        <v>2.6656584147731659E-12</v>
      </c>
      <c r="X10">
        <v>1.591305153775754E-12</v>
      </c>
      <c r="Y10">
        <v>2.3077109436979191E-12</v>
      </c>
      <c r="Z10">
        <v>2.1041466874811742E-12</v>
      </c>
      <c r="AA10">
        <v>5.3825799160687474E-12</v>
      </c>
      <c r="AB10">
        <v>2.7785806268578331E-12</v>
      </c>
      <c r="AC10">
        <v>4.9724972713718926E-12</v>
      </c>
      <c r="AD10">
        <v>3.313483273565399E-12</v>
      </c>
      <c r="AE10">
        <v>1.69839074632629E-12</v>
      </c>
      <c r="AF10">
        <v>9.1215920704645535E-13</v>
      </c>
      <c r="AG10">
        <v>1.8320016580531231E-12</v>
      </c>
      <c r="AH10">
        <v>5.8219967001887827E-12</v>
      </c>
      <c r="AI10">
        <v>2.962686654991385E-12</v>
      </c>
    </row>
    <row r="11" spans="1:49" x14ac:dyDescent="0.3">
      <c r="A11">
        <v>10</v>
      </c>
      <c r="B11" t="s">
        <v>53</v>
      </c>
      <c r="C11" t="s">
        <v>193</v>
      </c>
      <c r="D11" t="s">
        <v>198</v>
      </c>
      <c r="E11" t="s">
        <v>249</v>
      </c>
      <c r="F11" t="s">
        <v>195</v>
      </c>
      <c r="G11" t="s">
        <v>247</v>
      </c>
      <c r="H11">
        <v>1.8682489671760848E-11</v>
      </c>
      <c r="I11">
        <v>2.7664046147136349E-12</v>
      </c>
      <c r="J11">
        <v>2.2662972107916541E-12</v>
      </c>
      <c r="K11">
        <v>2.167427150025792E-11</v>
      </c>
      <c r="L11">
        <v>2.092879382320021E-11</v>
      </c>
      <c r="M11">
        <v>2.837406950213852E-12</v>
      </c>
      <c r="N11">
        <v>2.6080182781526461E-12</v>
      </c>
      <c r="O11">
        <v>5.4281442512133657E-12</v>
      </c>
      <c r="P11">
        <v>4.8989417335790669E-12</v>
      </c>
      <c r="Q11">
        <v>1.512409791942597E-11</v>
      </c>
      <c r="R11">
        <v>9.7327274553565058E-12</v>
      </c>
      <c r="S11">
        <v>2.30467248321634E-11</v>
      </c>
      <c r="T11">
        <v>2.6764810057482131E-12</v>
      </c>
      <c r="U11">
        <v>4.9424978482539958E-12</v>
      </c>
      <c r="V11">
        <v>5.5418833290615353E-12</v>
      </c>
      <c r="W11">
        <v>3.4825431550084301E-13</v>
      </c>
      <c r="X11">
        <v>2.8652418795901478E-13</v>
      </c>
      <c r="Y11">
        <v>5.7016969253381522E-12</v>
      </c>
      <c r="Z11">
        <v>5.1269322132053196E-12</v>
      </c>
      <c r="AA11">
        <v>3.262910213008424E-13</v>
      </c>
      <c r="AB11">
        <v>3.3632144497418141E-13</v>
      </c>
      <c r="AC11">
        <v>8.3728413475735546E-13</v>
      </c>
      <c r="AD11">
        <v>8.2617321247347119E-13</v>
      </c>
      <c r="AE11">
        <v>4.6054924291988356E-12</v>
      </c>
      <c r="AF11">
        <v>2.5129344722436121E-12</v>
      </c>
      <c r="AG11">
        <v>5.7707116441902141E-12</v>
      </c>
      <c r="AH11">
        <v>3.5005424289040978E-13</v>
      </c>
      <c r="AI11">
        <v>8.2372206652437739E-13</v>
      </c>
    </row>
    <row r="12" spans="1:49" x14ac:dyDescent="0.3">
      <c r="A12">
        <v>11</v>
      </c>
      <c r="B12" t="s">
        <v>49</v>
      </c>
      <c r="C12" t="s">
        <v>193</v>
      </c>
      <c r="D12" t="s">
        <v>198</v>
      </c>
      <c r="E12" t="s">
        <v>249</v>
      </c>
      <c r="F12" t="s">
        <v>195</v>
      </c>
      <c r="G12" t="s">
        <v>247</v>
      </c>
      <c r="H12">
        <v>1.437295306526279E-12</v>
      </c>
      <c r="I12">
        <v>5.3462456460530977E-13</v>
      </c>
      <c r="J12">
        <v>4.3472293919373462E-13</v>
      </c>
      <c r="K12">
        <v>1.6562980672909269E-12</v>
      </c>
      <c r="L12">
        <v>1.2892147805660269E-12</v>
      </c>
      <c r="M12">
        <v>1.3594866212567629E-12</v>
      </c>
      <c r="N12">
        <v>1.2663316110971249E-12</v>
      </c>
      <c r="O12">
        <v>1.1950985753331121E-12</v>
      </c>
      <c r="P12">
        <v>1.075076550517791E-12</v>
      </c>
      <c r="Q12">
        <v>1.3079782339801369E-12</v>
      </c>
      <c r="R12">
        <v>1.17321380958198E-12</v>
      </c>
      <c r="S12">
        <v>1.201438699260755E-12</v>
      </c>
      <c r="T12">
        <v>1.1154955499801009E-12</v>
      </c>
      <c r="U12">
        <v>1.2706615680252119E-12</v>
      </c>
      <c r="V12">
        <v>2.223492426584435E-13</v>
      </c>
      <c r="W12">
        <v>3.3362538369767852E-14</v>
      </c>
      <c r="X12">
        <v>2.337860396065205E-14</v>
      </c>
      <c r="Y12">
        <v>1.81572566959385E-13</v>
      </c>
      <c r="Z12">
        <v>2.0359587678934719E-13</v>
      </c>
      <c r="AA12">
        <v>1.1978497054127369E-13</v>
      </c>
      <c r="AB12">
        <v>1.1791571833439061E-13</v>
      </c>
      <c r="AC12">
        <v>1.6144131973634679E-13</v>
      </c>
      <c r="AD12">
        <v>1.2818342710432511E-13</v>
      </c>
      <c r="AE12">
        <v>2.4812214352550708E-13</v>
      </c>
      <c r="AF12">
        <v>1.2239336960922399E-13</v>
      </c>
      <c r="AG12">
        <v>1.428429151028568E-13</v>
      </c>
      <c r="AH12">
        <v>1.7522989838180419E-13</v>
      </c>
      <c r="AI12">
        <v>1.326042805369161E-13</v>
      </c>
    </row>
    <row r="13" spans="1:49" x14ac:dyDescent="0.3">
      <c r="A13">
        <v>12</v>
      </c>
      <c r="B13" t="s">
        <v>19</v>
      </c>
      <c r="C13" t="s">
        <v>193</v>
      </c>
      <c r="D13" t="s">
        <v>194</v>
      </c>
      <c r="E13" t="s">
        <v>246</v>
      </c>
      <c r="F13" t="s">
        <v>195</v>
      </c>
      <c r="G13" t="s">
        <v>247</v>
      </c>
      <c r="H13">
        <v>1.13965320815544E-12</v>
      </c>
      <c r="I13">
        <v>2.7068011004440038E-13</v>
      </c>
      <c r="J13">
        <v>4.3115110069380517E-13</v>
      </c>
      <c r="K13">
        <v>1.235411979417492E-12</v>
      </c>
      <c r="L13">
        <v>8.3243356054428609E-13</v>
      </c>
      <c r="M13">
        <v>2.7690347226784101E-13</v>
      </c>
      <c r="N13">
        <v>3.8118879639822759E-13</v>
      </c>
      <c r="O13">
        <v>3.414822759862831E-13</v>
      </c>
      <c r="P13">
        <v>4.168783335879864E-13</v>
      </c>
      <c r="Q13">
        <v>1.1580560722853949E-12</v>
      </c>
      <c r="R13">
        <v>1.4407227278007159E-12</v>
      </c>
      <c r="S13">
        <v>8.3348607541363026E-13</v>
      </c>
      <c r="T13">
        <v>2.9436691044663139E-13</v>
      </c>
      <c r="U13">
        <v>3.7041404916707572E-13</v>
      </c>
      <c r="V13">
        <v>2.3129236445550148E-13</v>
      </c>
      <c r="W13">
        <v>6.5005094192143818E-15</v>
      </c>
      <c r="X13">
        <v>3.0886189396756942E-14</v>
      </c>
      <c r="Y13">
        <v>4.4835626919454161E-13</v>
      </c>
      <c r="Z13">
        <v>2.8929992389130509E-13</v>
      </c>
      <c r="AA13">
        <v>1.308401880020589E-14</v>
      </c>
      <c r="AB13">
        <v>1.008508108117072E-14</v>
      </c>
      <c r="AC13">
        <v>7.7306976568947515E-14</v>
      </c>
      <c r="AD13">
        <v>4.0520439493019572E-14</v>
      </c>
      <c r="AE13">
        <v>1.6307986903281799E-13</v>
      </c>
      <c r="AF13">
        <v>3.1532095011809251E-13</v>
      </c>
      <c r="AG13">
        <v>2.7352053977828259E-13</v>
      </c>
      <c r="AH13">
        <v>3.0411389836273859E-14</v>
      </c>
      <c r="AI13">
        <v>3.9771400527088872E-14</v>
      </c>
    </row>
    <row r="14" spans="1:49" x14ac:dyDescent="0.3">
      <c r="A14">
        <v>13</v>
      </c>
      <c r="B14" t="s">
        <v>28</v>
      </c>
      <c r="C14" t="s">
        <v>196</v>
      </c>
      <c r="E14" t="s">
        <v>248</v>
      </c>
      <c r="F14" t="s">
        <v>199</v>
      </c>
      <c r="G14" t="s">
        <v>250</v>
      </c>
      <c r="H14">
        <v>3.0306812005945197E-11</v>
      </c>
      <c r="I14">
        <v>3.8387080037158758E-12</v>
      </c>
      <c r="J14">
        <v>7.8708267402192743E-12</v>
      </c>
      <c r="K14">
        <v>2.0934866322812899E-12</v>
      </c>
      <c r="L14">
        <v>1.5520939953371501E-11</v>
      </c>
      <c r="M14">
        <v>1.840811490918139E-11</v>
      </c>
      <c r="N14">
        <v>9.3997038237501404E-12</v>
      </c>
      <c r="O14">
        <v>1.5869728825888111E-11</v>
      </c>
      <c r="P14">
        <v>8.6618206852369392E-12</v>
      </c>
      <c r="Q14">
        <v>2.3332853163731789E-12</v>
      </c>
      <c r="R14">
        <v>5.6306482179452926E-12</v>
      </c>
      <c r="S14">
        <v>1.7398233410130029E-11</v>
      </c>
      <c r="T14">
        <v>2.0372849838433391E-12</v>
      </c>
      <c r="U14">
        <v>1.284974874164902E-11</v>
      </c>
      <c r="V14">
        <v>8.6915661379212879E-12</v>
      </c>
      <c r="W14">
        <v>7.5319511034751415E-13</v>
      </c>
      <c r="X14">
        <v>3.8660461510406262E-12</v>
      </c>
      <c r="Y14">
        <v>2.774927919091768E-13</v>
      </c>
      <c r="Z14">
        <v>8.2264088203412081E-12</v>
      </c>
      <c r="AA14">
        <v>1.0192869004589311E-11</v>
      </c>
      <c r="AB14">
        <v>6.8161255992489651E-12</v>
      </c>
      <c r="AC14">
        <v>8.8416219706814035E-12</v>
      </c>
      <c r="AD14">
        <v>5.8924105451306962E-12</v>
      </c>
      <c r="AE14">
        <v>5.8785519048411205E-13</v>
      </c>
      <c r="AF14">
        <v>3.7796482773426152E-12</v>
      </c>
      <c r="AG14">
        <v>7.5729573771671952E-12</v>
      </c>
      <c r="AH14">
        <v>4.7567650545398856E-13</v>
      </c>
      <c r="AI14">
        <v>7.2941115353038132E-12</v>
      </c>
    </row>
    <row r="15" spans="1:49" x14ac:dyDescent="0.3">
      <c r="A15">
        <v>14</v>
      </c>
      <c r="B15" t="s">
        <v>26</v>
      </c>
      <c r="C15" t="s">
        <v>196</v>
      </c>
      <c r="E15" t="s">
        <v>248</v>
      </c>
      <c r="F15" t="s">
        <v>199</v>
      </c>
      <c r="G15" t="s">
        <v>250</v>
      </c>
      <c r="H15">
        <v>4.5830449676418757E-12</v>
      </c>
      <c r="I15">
        <v>1.247008450924038E-12</v>
      </c>
      <c r="J15">
        <v>3.2442795240545181E-12</v>
      </c>
      <c r="K15">
        <v>1.7210382576933491E-12</v>
      </c>
      <c r="L15">
        <v>9.7727509469579767E-13</v>
      </c>
      <c r="M15">
        <v>4.2265146046554296E-12</v>
      </c>
      <c r="N15">
        <v>2.8462121287188799E-12</v>
      </c>
      <c r="O15">
        <v>2.890684132621426E-12</v>
      </c>
      <c r="P15">
        <v>2.8154087364116239E-12</v>
      </c>
      <c r="Q15">
        <v>2.6200989543713691E-12</v>
      </c>
      <c r="R15">
        <v>9.3823236760971445E-13</v>
      </c>
      <c r="S15">
        <v>4.715411048680902E-12</v>
      </c>
      <c r="T15">
        <v>3.5336363326599011E-12</v>
      </c>
      <c r="U15">
        <v>1.726705799972204E-12</v>
      </c>
      <c r="V15">
        <v>1.942660460282769E-12</v>
      </c>
      <c r="W15">
        <v>8.3322639436965704E-13</v>
      </c>
      <c r="X15">
        <v>1.0123541070480251E-12</v>
      </c>
      <c r="Y15">
        <v>1.352425537312667E-12</v>
      </c>
      <c r="Z15">
        <v>5.5133479631731687E-13</v>
      </c>
      <c r="AA15">
        <v>2.115474853409649E-12</v>
      </c>
      <c r="AB15">
        <v>1.53760960398396E-12</v>
      </c>
      <c r="AC15">
        <v>1.791573926759372E-12</v>
      </c>
      <c r="AD15">
        <v>1.5557836810751131E-12</v>
      </c>
      <c r="AE15">
        <v>2.37253875902287E-12</v>
      </c>
      <c r="AF15">
        <v>3.8784714531093508E-13</v>
      </c>
      <c r="AG15">
        <v>1.3945662581740619E-12</v>
      </c>
      <c r="AH15">
        <v>3.3747643730828661E-12</v>
      </c>
      <c r="AI15">
        <v>1.255362668066338E-12</v>
      </c>
    </row>
    <row r="16" spans="1:49" x14ac:dyDescent="0.3">
      <c r="A16">
        <v>15</v>
      </c>
      <c r="B16" t="s">
        <v>21</v>
      </c>
      <c r="C16" t="s">
        <v>193</v>
      </c>
      <c r="D16" t="s">
        <v>194</v>
      </c>
      <c r="E16" t="s">
        <v>246</v>
      </c>
      <c r="F16" t="s">
        <v>199</v>
      </c>
      <c r="G16" t="s">
        <v>250</v>
      </c>
      <c r="H16">
        <v>4.0048140214797068E-12</v>
      </c>
      <c r="I16">
        <v>1.007566350223672E-12</v>
      </c>
      <c r="J16">
        <v>5.7348254287070756E-13</v>
      </c>
      <c r="K16">
        <v>8.580436114202692E-13</v>
      </c>
      <c r="L16">
        <v>6.5866594357187389E-13</v>
      </c>
      <c r="M16">
        <v>3.371503022108881E-12</v>
      </c>
      <c r="N16">
        <v>2.7230369082496159E-12</v>
      </c>
      <c r="O16">
        <v>2.730272529399859E-12</v>
      </c>
      <c r="P16">
        <v>3.0503610274637871E-12</v>
      </c>
      <c r="Q16">
        <v>1.042071585143972E-12</v>
      </c>
      <c r="R16">
        <v>6.987473874545878E-13</v>
      </c>
      <c r="S16">
        <v>3.348979877314989E-12</v>
      </c>
      <c r="T16">
        <v>1.077261297637084E-12</v>
      </c>
      <c r="U16">
        <v>6.927262702924402E-13</v>
      </c>
      <c r="V16">
        <v>7.0850919120666591E-13</v>
      </c>
      <c r="W16">
        <v>1.678536476578987E-13</v>
      </c>
      <c r="X16">
        <v>1.1484326156619201E-13</v>
      </c>
      <c r="Y16">
        <v>1.106083061627819E-13</v>
      </c>
      <c r="Z16">
        <v>1.7564927916548759E-13</v>
      </c>
      <c r="AA16">
        <v>7.1816418205971352E-13</v>
      </c>
      <c r="AB16">
        <v>7.4539544485663804E-13</v>
      </c>
      <c r="AC16">
        <v>7.9628911678312357E-13</v>
      </c>
      <c r="AD16">
        <v>9.6071570433487788E-13</v>
      </c>
      <c r="AE16">
        <v>1.5711272036849499E-13</v>
      </c>
      <c r="AF16">
        <v>1.7645172266613351E-13</v>
      </c>
      <c r="AG16">
        <v>7.669062259827194E-13</v>
      </c>
      <c r="AH16">
        <v>1.453542179464373E-13</v>
      </c>
      <c r="AI16">
        <v>1.5710223272788341E-13</v>
      </c>
    </row>
    <row r="17" spans="1:35" x14ac:dyDescent="0.3">
      <c r="A17" t="s">
        <v>92</v>
      </c>
      <c r="B17" t="s">
        <v>62</v>
      </c>
      <c r="C17" t="s">
        <v>193</v>
      </c>
      <c r="D17" t="s">
        <v>198</v>
      </c>
      <c r="E17" t="s">
        <v>249</v>
      </c>
      <c r="F17" t="s">
        <v>199</v>
      </c>
      <c r="G17" t="s">
        <v>250</v>
      </c>
    </row>
    <row r="18" spans="1:35" x14ac:dyDescent="0.3">
      <c r="A18">
        <v>17</v>
      </c>
      <c r="B18" t="s">
        <v>55</v>
      </c>
      <c r="C18" t="s">
        <v>193</v>
      </c>
      <c r="D18" t="s">
        <v>198</v>
      </c>
      <c r="E18" t="s">
        <v>249</v>
      </c>
      <c r="F18" t="s">
        <v>195</v>
      </c>
      <c r="G18" t="s">
        <v>247</v>
      </c>
      <c r="H18">
        <v>9.2823855051838276E-12</v>
      </c>
      <c r="I18">
        <v>1.01565583068761E-11</v>
      </c>
      <c r="J18">
        <v>8.7453848306465768E-12</v>
      </c>
      <c r="K18">
        <v>1.096297535025108E-11</v>
      </c>
      <c r="L18">
        <v>9.1010583917952293E-12</v>
      </c>
      <c r="M18">
        <v>1.053926884666968E-11</v>
      </c>
      <c r="N18">
        <v>9.0601354569100419E-12</v>
      </c>
      <c r="O18">
        <v>1.2366218005483229E-11</v>
      </c>
      <c r="P18">
        <v>8.0270695157570412E-12</v>
      </c>
      <c r="Q18">
        <v>8.5448963720055904E-12</v>
      </c>
      <c r="R18">
        <v>7.5628241568631703E-12</v>
      </c>
      <c r="S18">
        <v>1.0022977267089501E-11</v>
      </c>
      <c r="T18">
        <v>8.2491585193398247E-12</v>
      </c>
      <c r="U18">
        <v>9.3167488983567221E-12</v>
      </c>
      <c r="V18">
        <v>1.347831802708721E-12</v>
      </c>
      <c r="W18">
        <v>2.5077574129184729E-12</v>
      </c>
      <c r="X18">
        <v>2.6407174515674449E-12</v>
      </c>
      <c r="Y18">
        <v>2.2768259703695821E-12</v>
      </c>
      <c r="Z18">
        <v>2.2024071905173571E-12</v>
      </c>
      <c r="AA18">
        <v>2.3304924704841059E-12</v>
      </c>
      <c r="AB18">
        <v>2.1648021179113411E-12</v>
      </c>
      <c r="AC18">
        <v>2.8599504456753019E-12</v>
      </c>
      <c r="AD18">
        <v>1.852951486535264E-12</v>
      </c>
      <c r="AE18">
        <v>1.8478095564589361E-12</v>
      </c>
      <c r="AF18">
        <v>1.7585537503032709E-12</v>
      </c>
      <c r="AG18">
        <v>3.1110654181466311E-12</v>
      </c>
      <c r="AH18">
        <v>1.543494780062299E-12</v>
      </c>
      <c r="AI18">
        <v>1.465895511343877E-12</v>
      </c>
    </row>
    <row r="19" spans="1:35" x14ac:dyDescent="0.3">
      <c r="A19">
        <v>18</v>
      </c>
      <c r="B19" t="s">
        <v>47</v>
      </c>
      <c r="C19" t="s">
        <v>193</v>
      </c>
      <c r="D19" t="s">
        <v>194</v>
      </c>
      <c r="E19" t="s">
        <v>246</v>
      </c>
      <c r="F19" t="s">
        <v>199</v>
      </c>
      <c r="G19" t="s">
        <v>250</v>
      </c>
      <c r="H19">
        <v>2.7875456457544978E-13</v>
      </c>
      <c r="I19">
        <v>2.137886651564272E-13</v>
      </c>
      <c r="J19">
        <v>3.369009293345048E-13</v>
      </c>
      <c r="K19">
        <v>3.6189712879509259E-13</v>
      </c>
      <c r="L19">
        <v>3.8478064259973258E-13</v>
      </c>
      <c r="M19">
        <v>4.1439363723963238E-13</v>
      </c>
      <c r="N19">
        <v>3.3334068909189572E-13</v>
      </c>
      <c r="O19">
        <v>3.8792224719516591E-13</v>
      </c>
      <c r="P19">
        <v>3.2498254450457799E-13</v>
      </c>
      <c r="Q19">
        <v>3.6990454001190378E-13</v>
      </c>
      <c r="R19">
        <v>3.6663811617448881E-13</v>
      </c>
      <c r="S19">
        <v>3.839424102610774E-13</v>
      </c>
      <c r="T19">
        <v>3.9117785533296379E-13</v>
      </c>
      <c r="U19">
        <v>4.7822757426755286E-13</v>
      </c>
      <c r="V19">
        <v>5.1407583018008273E-15</v>
      </c>
      <c r="W19">
        <v>1.057572305045931E-14</v>
      </c>
      <c r="X19">
        <v>3.6985591924337448E-14</v>
      </c>
      <c r="Y19">
        <v>7.4761168503524974E-14</v>
      </c>
      <c r="Z19">
        <v>4.7900775259991309E-14</v>
      </c>
      <c r="AA19">
        <v>7.3731956719360713E-14</v>
      </c>
      <c r="AB19">
        <v>2.4920313577292228E-14</v>
      </c>
      <c r="AC19">
        <v>1.092436196953711E-14</v>
      </c>
      <c r="AD19">
        <v>8.6990095208880982E-15</v>
      </c>
      <c r="AE19">
        <v>4.6398580781590201E-14</v>
      </c>
      <c r="AF19">
        <v>3.8517876645442389E-14</v>
      </c>
      <c r="AG19">
        <v>7.7175358905487195E-14</v>
      </c>
      <c r="AH19">
        <v>5.8174969106288267E-14</v>
      </c>
      <c r="AI19">
        <v>1.092515550468996E-13</v>
      </c>
    </row>
    <row r="20" spans="1:35" x14ac:dyDescent="0.3">
      <c r="A20">
        <v>19</v>
      </c>
      <c r="B20" t="s">
        <v>56</v>
      </c>
      <c r="C20" t="s">
        <v>196</v>
      </c>
      <c r="E20" t="s">
        <v>248</v>
      </c>
      <c r="F20" t="s">
        <v>195</v>
      </c>
      <c r="G20" t="s">
        <v>247</v>
      </c>
      <c r="H20">
        <v>1.209830501598289E-12</v>
      </c>
      <c r="I20">
        <v>5.9222603112868367E-13</v>
      </c>
      <c r="J20">
        <v>9.6534059001013767E-13</v>
      </c>
      <c r="K20">
        <v>9.0148727581841905E-13</v>
      </c>
      <c r="L20">
        <v>6.0974512386004567E-13</v>
      </c>
      <c r="M20">
        <v>6.5192657894212537E-13</v>
      </c>
      <c r="N20">
        <v>8.8533602139286222E-13</v>
      </c>
      <c r="O20">
        <v>5.8464556016902725E-13</v>
      </c>
      <c r="P20">
        <v>1.134761862435808E-12</v>
      </c>
      <c r="Q20">
        <v>1.1854229730588201E-12</v>
      </c>
      <c r="R20">
        <v>7.3682503925030404E-13</v>
      </c>
      <c r="S20">
        <v>5.6214508827033211E-13</v>
      </c>
      <c r="T20">
        <v>7.2143681595475586E-13</v>
      </c>
      <c r="U20">
        <v>9.2309777108971096E-13</v>
      </c>
      <c r="V20">
        <v>3.7633598442359761E-13</v>
      </c>
      <c r="W20">
        <v>3.1779788231301538E-14</v>
      </c>
      <c r="X20">
        <v>1.652717591723518E-13</v>
      </c>
      <c r="Y20">
        <v>1.629653494052116E-13</v>
      </c>
      <c r="Z20">
        <v>9.6236514591480092E-14</v>
      </c>
      <c r="AA20">
        <v>5.0532764053807213E-14</v>
      </c>
      <c r="AB20">
        <v>8.3937087920149266E-14</v>
      </c>
      <c r="AC20">
        <v>3.488648279342064E-14</v>
      </c>
      <c r="AD20">
        <v>1.976372294182414E-13</v>
      </c>
      <c r="AE20">
        <v>3.06609243923393E-13</v>
      </c>
      <c r="AF20">
        <v>1.211756710765834E-13</v>
      </c>
      <c r="AG20">
        <v>6.7453490294288595E-14</v>
      </c>
      <c r="AH20">
        <v>1.0965809868740061E-13</v>
      </c>
      <c r="AI20">
        <v>1.2864219297818649E-13</v>
      </c>
    </row>
    <row r="21" spans="1:35" x14ac:dyDescent="0.3">
      <c r="A21">
        <v>20</v>
      </c>
      <c r="B21" t="s">
        <v>48</v>
      </c>
      <c r="C21" t="s">
        <v>196</v>
      </c>
      <c r="E21" t="s">
        <v>248</v>
      </c>
      <c r="F21" t="s">
        <v>195</v>
      </c>
      <c r="G21" t="s">
        <v>247</v>
      </c>
      <c r="H21">
        <v>3.9365149194525853E-12</v>
      </c>
      <c r="I21">
        <v>6.9502433962736513E-13</v>
      </c>
      <c r="J21">
        <v>1.028102452148244E-12</v>
      </c>
      <c r="K21">
        <v>6.2928077928577353E-12</v>
      </c>
      <c r="L21">
        <v>3.3929460340151811E-12</v>
      </c>
      <c r="M21">
        <v>1.2451056501782971E-12</v>
      </c>
      <c r="N21">
        <v>1.0240193291603E-12</v>
      </c>
      <c r="O21">
        <v>1.6106491492584511E-12</v>
      </c>
      <c r="P21">
        <v>8.1046535367474202E-13</v>
      </c>
      <c r="Q21">
        <v>1.1112218600752589E-11</v>
      </c>
      <c r="R21">
        <v>8.5163004072890188E-12</v>
      </c>
      <c r="S21">
        <v>6.4662589063830233E-12</v>
      </c>
      <c r="T21">
        <v>1.4567865405237851E-12</v>
      </c>
      <c r="U21">
        <v>1.324833960861833E-12</v>
      </c>
      <c r="V21">
        <v>6.3525411711346062E-13</v>
      </c>
      <c r="W21">
        <v>1.1372760300798819E-13</v>
      </c>
      <c r="X21">
        <v>1.83334012299491E-13</v>
      </c>
      <c r="Y21">
        <v>1.046311518480875E-12</v>
      </c>
      <c r="Z21">
        <v>8.0808337825764855E-13</v>
      </c>
      <c r="AA21">
        <v>2.4967696915576982E-13</v>
      </c>
      <c r="AB21">
        <v>1.104876745174453E-13</v>
      </c>
      <c r="AC21">
        <v>3.31190849834866E-13</v>
      </c>
      <c r="AD21">
        <v>1.4160039026903829E-13</v>
      </c>
      <c r="AE21">
        <v>2.2968148026772461E-12</v>
      </c>
      <c r="AF21">
        <v>1.4725069180862259E-12</v>
      </c>
      <c r="AG21">
        <v>1.1289573320424891E-12</v>
      </c>
      <c r="AH21">
        <v>3.1679294454268968E-13</v>
      </c>
      <c r="AI21">
        <v>2.8627172015460971E-13</v>
      </c>
    </row>
    <row r="22" spans="1:35" x14ac:dyDescent="0.3">
      <c r="A22">
        <v>21</v>
      </c>
      <c r="B22" t="s">
        <v>59</v>
      </c>
      <c r="C22" t="s">
        <v>193</v>
      </c>
      <c r="D22" t="s">
        <v>198</v>
      </c>
      <c r="E22" t="s">
        <v>249</v>
      </c>
      <c r="F22" t="s">
        <v>199</v>
      </c>
      <c r="G22" t="s">
        <v>250</v>
      </c>
      <c r="H22">
        <v>4.1216797101132162E-11</v>
      </c>
      <c r="I22">
        <v>2.416154011088425E-12</v>
      </c>
      <c r="J22">
        <v>2.2002248874003139E-12</v>
      </c>
      <c r="K22">
        <v>3.9763283856742437E-12</v>
      </c>
      <c r="L22">
        <v>2.3886570712711489E-12</v>
      </c>
      <c r="M22">
        <v>3.9767202917961193E-11</v>
      </c>
      <c r="N22">
        <v>2.771586411773279E-11</v>
      </c>
      <c r="O22">
        <v>2.783347391403396E-11</v>
      </c>
      <c r="P22">
        <v>2.6701360427818018E-11</v>
      </c>
      <c r="Q22">
        <v>9.6055302127765924E-12</v>
      </c>
      <c r="R22">
        <v>3.392256634051921E-12</v>
      </c>
      <c r="S22">
        <v>5.5841749874940857E-11</v>
      </c>
      <c r="T22">
        <v>8.9256930124042617E-12</v>
      </c>
      <c r="U22">
        <v>5.8551736668812276E-12</v>
      </c>
      <c r="V22">
        <v>1.128599583005107E-11</v>
      </c>
      <c r="W22">
        <v>4.162979153497856E-13</v>
      </c>
      <c r="X22">
        <v>6.2912785936857233E-13</v>
      </c>
      <c r="Y22">
        <v>1.276602788061919E-12</v>
      </c>
      <c r="Z22">
        <v>6.7243064986541681E-13</v>
      </c>
      <c r="AA22">
        <v>1.3983841866538619E-11</v>
      </c>
      <c r="AB22">
        <v>1.331115348333624E-11</v>
      </c>
      <c r="AC22">
        <v>1.265030618869949E-11</v>
      </c>
      <c r="AD22">
        <v>1.298905597350791E-11</v>
      </c>
      <c r="AE22">
        <v>3.1391820549853339E-12</v>
      </c>
      <c r="AF22">
        <v>8.7525872583830304E-13</v>
      </c>
      <c r="AG22">
        <v>1.6619023185144471E-11</v>
      </c>
      <c r="AH22">
        <v>2.0897551358270121E-12</v>
      </c>
      <c r="AI22">
        <v>1.5739449204309409E-12</v>
      </c>
    </row>
    <row r="23" spans="1:35" x14ac:dyDescent="0.3">
      <c r="A23">
        <v>22</v>
      </c>
      <c r="B23" t="s">
        <v>32</v>
      </c>
      <c r="C23" t="s">
        <v>196</v>
      </c>
      <c r="E23" t="s">
        <v>248</v>
      </c>
      <c r="F23" t="s">
        <v>199</v>
      </c>
      <c r="G23" t="s">
        <v>250</v>
      </c>
      <c r="H23">
        <v>4.6095560375700139E-11</v>
      </c>
      <c r="I23">
        <v>5.812527342455783E-12</v>
      </c>
      <c r="J23">
        <v>1.4362544851607141E-12</v>
      </c>
      <c r="K23">
        <v>1.364184798072136E-11</v>
      </c>
      <c r="L23">
        <v>1.8482097950441979E-12</v>
      </c>
      <c r="M23">
        <v>6.0468980312541785E-11</v>
      </c>
      <c r="N23">
        <v>2.858583949905053E-11</v>
      </c>
      <c r="O23">
        <v>5.4275166853769888E-11</v>
      </c>
      <c r="P23">
        <v>3.0009688178160702E-11</v>
      </c>
      <c r="Q23">
        <v>2.4109335135881149E-11</v>
      </c>
      <c r="R23">
        <v>2.4605608899603509E-12</v>
      </c>
      <c r="S23">
        <v>5.5042844212586799E-11</v>
      </c>
      <c r="T23">
        <v>6.2369332710265027E-12</v>
      </c>
      <c r="U23">
        <v>2.411124714406616E-12</v>
      </c>
      <c r="V23">
        <v>1.21439822495899E-11</v>
      </c>
      <c r="W23">
        <v>7.284573508147216E-13</v>
      </c>
      <c r="X23">
        <v>1.9361487184259951E-13</v>
      </c>
      <c r="Y23">
        <v>1.9857079183757329E-12</v>
      </c>
      <c r="Z23">
        <v>3.1123859403913228E-13</v>
      </c>
      <c r="AA23">
        <v>1.7261510444190521E-11</v>
      </c>
      <c r="AB23">
        <v>4.7193931181716381E-12</v>
      </c>
      <c r="AC23">
        <v>1.1157947597006759E-11</v>
      </c>
      <c r="AD23">
        <v>5.0841001591336736E-12</v>
      </c>
      <c r="AE23">
        <v>4.3930265702936197E-12</v>
      </c>
      <c r="AF23">
        <v>3.250713097440059E-13</v>
      </c>
      <c r="AG23">
        <v>1.1364531846167791E-11</v>
      </c>
      <c r="AH23">
        <v>9.0936088803472206E-13</v>
      </c>
      <c r="AI23">
        <v>3.5039523003029071E-13</v>
      </c>
    </row>
    <row r="24" spans="1:35" x14ac:dyDescent="0.3">
      <c r="A24">
        <v>23</v>
      </c>
      <c r="B24" t="s">
        <v>15</v>
      </c>
      <c r="C24" t="s">
        <v>193</v>
      </c>
      <c r="D24" t="s">
        <v>194</v>
      </c>
      <c r="E24" t="s">
        <v>246</v>
      </c>
      <c r="F24" t="s">
        <v>195</v>
      </c>
      <c r="G24" t="s">
        <v>247</v>
      </c>
      <c r="H24">
        <v>2.6664267454270509E-11</v>
      </c>
      <c r="I24">
        <v>2.982337217444252E-12</v>
      </c>
      <c r="J24">
        <v>1.7468426153010071E-11</v>
      </c>
      <c r="K24">
        <v>2.2270641998541551E-11</v>
      </c>
      <c r="L24">
        <v>1.742391323133893E-11</v>
      </c>
      <c r="M24">
        <v>3.7479317488678401E-12</v>
      </c>
      <c r="N24">
        <v>1.213863026636331E-11</v>
      </c>
      <c r="O24">
        <v>2.6158063675857078E-12</v>
      </c>
      <c r="P24">
        <v>5.0694336299544437E-12</v>
      </c>
      <c r="Q24">
        <v>1.590505486272924E-11</v>
      </c>
      <c r="R24">
        <v>1.0007515820491989E-11</v>
      </c>
      <c r="S24">
        <v>1.1551586657403539E-11</v>
      </c>
      <c r="T24">
        <v>4.2956721313856453E-12</v>
      </c>
      <c r="U24">
        <v>1.0178659242783141E-11</v>
      </c>
      <c r="V24">
        <v>1.0135034883109949E-11</v>
      </c>
      <c r="W24">
        <v>1.357987030592553E-12</v>
      </c>
      <c r="X24">
        <v>8.8328538486761779E-12</v>
      </c>
      <c r="Y24">
        <v>1.043982569336611E-11</v>
      </c>
      <c r="Z24">
        <v>9.5683398793132084E-12</v>
      </c>
      <c r="AA24">
        <v>1.7224520009564059E-12</v>
      </c>
      <c r="AB24">
        <v>5.2840082945456313E-12</v>
      </c>
      <c r="AC24">
        <v>1.0908350931521829E-12</v>
      </c>
      <c r="AD24">
        <v>2.0417213584978121E-12</v>
      </c>
      <c r="AE24">
        <v>6.7863248199554516E-12</v>
      </c>
      <c r="AF24">
        <v>4.3275413258295647E-12</v>
      </c>
      <c r="AG24">
        <v>4.3452265981270011E-12</v>
      </c>
      <c r="AH24">
        <v>1.6811833710475471E-12</v>
      </c>
      <c r="AI24">
        <v>3.6526515943168394E-12</v>
      </c>
    </row>
    <row r="25" spans="1:35" x14ac:dyDescent="0.3">
      <c r="A25">
        <v>24</v>
      </c>
      <c r="B25" t="s">
        <v>17</v>
      </c>
      <c r="C25" t="s">
        <v>193</v>
      </c>
      <c r="D25" t="s">
        <v>198</v>
      </c>
      <c r="E25" t="s">
        <v>249</v>
      </c>
      <c r="F25" t="s">
        <v>199</v>
      </c>
      <c r="G25" t="s">
        <v>250</v>
      </c>
      <c r="H25">
        <v>4.8648963096959687E-12</v>
      </c>
      <c r="I25">
        <v>1.161737626558573E-12</v>
      </c>
      <c r="J25">
        <v>1.5059315598368231E-12</v>
      </c>
      <c r="K25">
        <v>1.5937825254450029E-12</v>
      </c>
      <c r="L25">
        <v>1.3881681348221101E-12</v>
      </c>
      <c r="M25">
        <v>2.066980609511571E-12</v>
      </c>
      <c r="N25">
        <v>1.9330777707506948E-12</v>
      </c>
      <c r="O25">
        <v>1.6913608616811189E-12</v>
      </c>
      <c r="P25">
        <v>1.8939386152912191E-12</v>
      </c>
      <c r="Q25">
        <v>1.6351270770364531E-12</v>
      </c>
      <c r="R25">
        <v>2.1325396583994132E-12</v>
      </c>
      <c r="S25">
        <v>2.1706967287849541E-12</v>
      </c>
      <c r="T25">
        <v>1.4035543380296241E-12</v>
      </c>
      <c r="U25">
        <v>1.8809114899170968E-12</v>
      </c>
      <c r="V25">
        <v>7.5623409648307769E-13</v>
      </c>
      <c r="W25">
        <v>6.1269012169868222E-14</v>
      </c>
      <c r="X25">
        <v>1.1607021835066521E-13</v>
      </c>
      <c r="Y25">
        <v>7.5899856302890526E-14</v>
      </c>
      <c r="Z25">
        <v>7.8985519032906069E-14</v>
      </c>
      <c r="AA25">
        <v>2.9760405827636231E-13</v>
      </c>
      <c r="AB25">
        <v>2.4768811477395489E-13</v>
      </c>
      <c r="AC25">
        <v>1.084287098084965E-13</v>
      </c>
      <c r="AD25">
        <v>1.242435776255444E-13</v>
      </c>
      <c r="AE25">
        <v>4.4199454783389928E-14</v>
      </c>
      <c r="AF25">
        <v>1.42647261106485E-13</v>
      </c>
      <c r="AG25">
        <v>4.290554312782511E-13</v>
      </c>
      <c r="AH25">
        <v>2.4372076248425561E-14</v>
      </c>
      <c r="AI25">
        <v>1.774550527742317E-13</v>
      </c>
    </row>
    <row r="26" spans="1:35" x14ac:dyDescent="0.3">
      <c r="A26">
        <v>25</v>
      </c>
      <c r="B26" t="s">
        <v>30</v>
      </c>
      <c r="C26" t="s">
        <v>196</v>
      </c>
      <c r="E26" t="s">
        <v>248</v>
      </c>
      <c r="F26" t="s">
        <v>195</v>
      </c>
      <c r="G26" t="s">
        <v>247</v>
      </c>
      <c r="H26">
        <v>4.379578673907578E-11</v>
      </c>
      <c r="I26">
        <v>1.2431374369664469E-12</v>
      </c>
      <c r="J26">
        <v>1.1515646115553559E-12</v>
      </c>
      <c r="K26">
        <v>4.4338385245847943E-11</v>
      </c>
      <c r="L26">
        <v>1.950257394845318E-11</v>
      </c>
      <c r="M26">
        <v>1.6066762702395009E-12</v>
      </c>
      <c r="N26">
        <v>1.070515438083958E-12</v>
      </c>
      <c r="O26">
        <v>2.733106481313134E-12</v>
      </c>
      <c r="P26">
        <v>1.054311175317117E-12</v>
      </c>
      <c r="Q26">
        <v>4.2614763176643449E-11</v>
      </c>
      <c r="R26">
        <v>2.8774364938268462E-11</v>
      </c>
      <c r="S26">
        <v>3.2098295078978257E-11</v>
      </c>
      <c r="T26">
        <v>1.361937008697244E-12</v>
      </c>
      <c r="U26">
        <v>1.5532756277463419E-12</v>
      </c>
      <c r="V26">
        <v>7.4359990117365794E-12</v>
      </c>
      <c r="W26">
        <v>1.934543253895775E-13</v>
      </c>
      <c r="X26">
        <v>8.709136987547494E-14</v>
      </c>
      <c r="Y26">
        <v>7.7627163342855961E-12</v>
      </c>
      <c r="Z26">
        <v>7.9658676491067549E-12</v>
      </c>
      <c r="AA26">
        <v>1.61904110876449E-13</v>
      </c>
      <c r="AB26">
        <v>6.3875618978936557E-14</v>
      </c>
      <c r="AC26">
        <v>5.0578147425725435E-13</v>
      </c>
      <c r="AD26">
        <v>1.381181823817994E-13</v>
      </c>
      <c r="AE26">
        <v>7.9673220201490692E-12</v>
      </c>
      <c r="AF26">
        <v>1.230935014560053E-11</v>
      </c>
      <c r="AG26">
        <v>1.0735567984528199E-11</v>
      </c>
      <c r="AH26">
        <v>5.7594929592692037E-14</v>
      </c>
      <c r="AI26">
        <v>1.3999952364283801E-13</v>
      </c>
    </row>
    <row r="27" spans="1:35" x14ac:dyDescent="0.3">
      <c r="A27">
        <v>26</v>
      </c>
      <c r="B27" t="s">
        <v>54</v>
      </c>
      <c r="C27" t="s">
        <v>196</v>
      </c>
      <c r="E27" t="s">
        <v>248</v>
      </c>
      <c r="F27" t="s">
        <v>195</v>
      </c>
      <c r="G27" t="s">
        <v>247</v>
      </c>
      <c r="H27">
        <v>3.7833463500726238E-11</v>
      </c>
      <c r="I27">
        <v>7.3533894270485129E-12</v>
      </c>
      <c r="J27">
        <v>3.9057849154682176E-12</v>
      </c>
      <c r="K27">
        <v>3.0011782230637681E-11</v>
      </c>
      <c r="L27">
        <v>4.9292682221867562E-11</v>
      </c>
      <c r="M27">
        <v>1.010849725206183E-11</v>
      </c>
      <c r="N27">
        <v>5.2623629523962593E-12</v>
      </c>
      <c r="O27">
        <v>7.1677963458169264E-12</v>
      </c>
      <c r="P27">
        <v>3.387229799205059E-12</v>
      </c>
      <c r="Q27">
        <v>2.2305978733714741E-11</v>
      </c>
      <c r="R27">
        <v>3.9350039828738409E-11</v>
      </c>
      <c r="S27">
        <v>4.6815427273028432E-11</v>
      </c>
      <c r="T27">
        <v>1.0786905681092821E-11</v>
      </c>
      <c r="U27">
        <v>1.07480535618064E-11</v>
      </c>
      <c r="V27">
        <v>1.0682009877736931E-11</v>
      </c>
      <c r="W27">
        <v>1.8883698283752001E-12</v>
      </c>
      <c r="X27">
        <v>7.3873844588468391E-13</v>
      </c>
      <c r="Y27">
        <v>6.1697531305795346E-12</v>
      </c>
      <c r="Z27">
        <v>9.9776206977453727E-12</v>
      </c>
      <c r="AA27">
        <v>1.799736584666451E-12</v>
      </c>
      <c r="AB27">
        <v>1.1450196398183549E-12</v>
      </c>
      <c r="AC27">
        <v>1.6113048354533049E-12</v>
      </c>
      <c r="AD27">
        <v>6.9948210858192794E-13</v>
      </c>
      <c r="AE27">
        <v>3.746162239915789E-12</v>
      </c>
      <c r="AF27">
        <v>7.1411999986461496E-12</v>
      </c>
      <c r="AG27">
        <v>8.5766596611469649E-12</v>
      </c>
      <c r="AH27">
        <v>1.7076120421412799E-12</v>
      </c>
      <c r="AI27">
        <v>1.8644790635127348E-12</v>
      </c>
    </row>
    <row r="28" spans="1:35" x14ac:dyDescent="0.3">
      <c r="A28">
        <v>27</v>
      </c>
      <c r="B28" t="s">
        <v>46</v>
      </c>
      <c r="C28" t="s">
        <v>196</v>
      </c>
      <c r="E28" t="s">
        <v>248</v>
      </c>
      <c r="F28" t="s">
        <v>199</v>
      </c>
      <c r="G28" t="s">
        <v>250</v>
      </c>
      <c r="H28">
        <v>7.0796575468656624E-12</v>
      </c>
      <c r="I28">
        <v>1.1660701274848461E-12</v>
      </c>
      <c r="J28">
        <v>1.4643801125737949E-12</v>
      </c>
      <c r="K28">
        <v>9.7891948659004815E-13</v>
      </c>
      <c r="L28">
        <v>2.3591299764014252E-12</v>
      </c>
      <c r="M28">
        <v>1.113061502552919E-11</v>
      </c>
      <c r="N28">
        <v>7.0177342079573404E-12</v>
      </c>
      <c r="O28">
        <v>6.4724964887853701E-12</v>
      </c>
      <c r="P28">
        <v>3.8588606490714534E-12</v>
      </c>
      <c r="Q28">
        <v>1.8580256424686181E-12</v>
      </c>
      <c r="R28">
        <v>2.2062940178680441E-12</v>
      </c>
      <c r="S28">
        <v>1.011489049716982E-11</v>
      </c>
      <c r="T28">
        <v>1.7225784572612669E-12</v>
      </c>
      <c r="U28">
        <v>1.574781386496325E-12</v>
      </c>
      <c r="V28">
        <v>3.0149624756394879E-12</v>
      </c>
      <c r="W28">
        <v>1.358279909256943E-13</v>
      </c>
      <c r="X28">
        <v>3.038191968096021E-13</v>
      </c>
      <c r="Y28">
        <v>9.9627568271303613E-14</v>
      </c>
      <c r="Z28">
        <v>5.4882061515667494E-13</v>
      </c>
      <c r="AA28">
        <v>4.0707812210718328E-12</v>
      </c>
      <c r="AB28">
        <v>2.016468865675968E-12</v>
      </c>
      <c r="AC28">
        <v>1.6227058009817469E-12</v>
      </c>
      <c r="AD28">
        <v>9.3679163498145963E-13</v>
      </c>
      <c r="AE28">
        <v>2.5281231810564608E-13</v>
      </c>
      <c r="AF28">
        <v>3.557388397503862E-13</v>
      </c>
      <c r="AG28">
        <v>3.2490377774247838E-12</v>
      </c>
      <c r="AH28">
        <v>3.312430292666146E-13</v>
      </c>
      <c r="AI28">
        <v>1.9837747011722021E-13</v>
      </c>
    </row>
    <row r="29" spans="1:35" x14ac:dyDescent="0.3">
      <c r="A29">
        <v>28</v>
      </c>
      <c r="B29" t="s">
        <v>57</v>
      </c>
      <c r="C29" t="s">
        <v>193</v>
      </c>
      <c r="D29" t="s">
        <v>198</v>
      </c>
      <c r="E29" t="s">
        <v>249</v>
      </c>
      <c r="F29" t="s">
        <v>195</v>
      </c>
      <c r="G29" t="s">
        <v>247</v>
      </c>
      <c r="H29">
        <v>2.3274900651167381E-12</v>
      </c>
      <c r="I29">
        <v>5.1920348452676284E-13</v>
      </c>
      <c r="J29">
        <v>1.1473791378493841E-12</v>
      </c>
      <c r="K29">
        <v>1.6050759217340411E-12</v>
      </c>
      <c r="L29">
        <v>9.0806482718902679E-13</v>
      </c>
      <c r="M29">
        <v>8.3169185099819891E-13</v>
      </c>
      <c r="N29">
        <v>1.450449021367407E-12</v>
      </c>
      <c r="O29">
        <v>9.3977428494690643E-13</v>
      </c>
      <c r="P29">
        <v>9.1226557636792568E-13</v>
      </c>
      <c r="Q29">
        <v>2.2198923898380449E-12</v>
      </c>
      <c r="R29">
        <v>1.1264134862334571E-12</v>
      </c>
      <c r="S29">
        <v>1.021327131658812E-12</v>
      </c>
      <c r="T29">
        <v>8.3646590251466897E-13</v>
      </c>
      <c r="U29">
        <v>8.9762504164913527E-13</v>
      </c>
      <c r="V29">
        <v>4.0164448780468621E-13</v>
      </c>
      <c r="W29">
        <v>1.815145245092254E-14</v>
      </c>
      <c r="X29">
        <v>2.912882399119475E-13</v>
      </c>
      <c r="Y29">
        <v>4.1476032144674408E-13</v>
      </c>
      <c r="Z29">
        <v>1.5001026583646941E-13</v>
      </c>
      <c r="AA29">
        <v>1.2319572215040409E-13</v>
      </c>
      <c r="AB29">
        <v>1.263496073020182E-13</v>
      </c>
      <c r="AC29">
        <v>1.023094859415215E-13</v>
      </c>
      <c r="AD29">
        <v>5.6182102564923622E-14</v>
      </c>
      <c r="AE29">
        <v>1.6691183388601619E-13</v>
      </c>
      <c r="AF29">
        <v>6.6874471119200448E-14</v>
      </c>
      <c r="AG29">
        <v>1.7814330132769511E-13</v>
      </c>
      <c r="AH29">
        <v>1.259663134139047E-14</v>
      </c>
      <c r="AI29">
        <v>7.3901654062528509E-14</v>
      </c>
    </row>
    <row r="30" spans="1:35" x14ac:dyDescent="0.3">
      <c r="A30">
        <v>29</v>
      </c>
      <c r="B30" t="s">
        <v>50</v>
      </c>
      <c r="C30" t="s">
        <v>196</v>
      </c>
      <c r="E30" t="s">
        <v>248</v>
      </c>
      <c r="F30" t="s">
        <v>199</v>
      </c>
      <c r="G30" t="s">
        <v>250</v>
      </c>
      <c r="H30">
        <v>2.591812231306623E-11</v>
      </c>
      <c r="I30">
        <v>4.5008112611919924E-12</v>
      </c>
      <c r="J30">
        <v>3.647750192505554E-12</v>
      </c>
      <c r="K30">
        <v>6.0678258887906946E-12</v>
      </c>
      <c r="L30">
        <v>4.5236701220741547E-12</v>
      </c>
      <c r="M30">
        <v>2.5202395255009179E-11</v>
      </c>
      <c r="N30">
        <v>2.029382939673102E-11</v>
      </c>
      <c r="O30">
        <v>2.0951491386893469E-11</v>
      </c>
      <c r="P30">
        <v>1.8255561088423468E-11</v>
      </c>
      <c r="Q30">
        <v>6.9423875347905146E-12</v>
      </c>
      <c r="R30">
        <v>4.9654951436812503E-12</v>
      </c>
      <c r="S30">
        <v>1.5523234358463502E-11</v>
      </c>
      <c r="T30">
        <v>5.0290790809241723E-12</v>
      </c>
      <c r="U30">
        <v>8.0558511823788947E-12</v>
      </c>
      <c r="V30">
        <v>4.9236556387552417E-12</v>
      </c>
      <c r="W30">
        <v>7.887843098021404E-13</v>
      </c>
      <c r="X30">
        <v>6.1514281506472887E-13</v>
      </c>
      <c r="Y30">
        <v>1.0636699381809801E-12</v>
      </c>
      <c r="Z30">
        <v>7.9362565815533031E-13</v>
      </c>
      <c r="AA30">
        <v>4.7261585752354808E-12</v>
      </c>
      <c r="AB30">
        <v>3.682509585096363E-12</v>
      </c>
      <c r="AC30">
        <v>3.8694837957077133E-12</v>
      </c>
      <c r="AD30">
        <v>3.5468782929506571E-12</v>
      </c>
      <c r="AE30">
        <v>1.30730670830685E-12</v>
      </c>
      <c r="AF30">
        <v>9.8722126365665177E-13</v>
      </c>
      <c r="AG30">
        <v>2.7861725389389811E-12</v>
      </c>
      <c r="AH30">
        <v>1.0506396720653531E-12</v>
      </c>
      <c r="AI30">
        <v>1.7489026148833881E-12</v>
      </c>
    </row>
    <row r="31" spans="1:35" x14ac:dyDescent="0.3">
      <c r="A31">
        <v>30</v>
      </c>
      <c r="B31" t="s">
        <v>7</v>
      </c>
      <c r="C31" t="s">
        <v>193</v>
      </c>
      <c r="D31" t="s">
        <v>194</v>
      </c>
      <c r="E31" t="s">
        <v>246</v>
      </c>
      <c r="F31" t="s">
        <v>195</v>
      </c>
      <c r="G31" t="s">
        <v>247</v>
      </c>
      <c r="H31">
        <v>1.274479158490866E-11</v>
      </c>
      <c r="I31">
        <v>2.3360570243775619E-12</v>
      </c>
      <c r="J31">
        <v>2.913087572866676E-12</v>
      </c>
      <c r="K31">
        <v>1.070592366926603E-11</v>
      </c>
      <c r="L31">
        <v>9.1821150282483233E-12</v>
      </c>
      <c r="M31">
        <v>2.5154370009620429E-12</v>
      </c>
      <c r="N31">
        <v>2.642613348809047E-12</v>
      </c>
      <c r="O31">
        <v>2.486593209573097E-12</v>
      </c>
      <c r="P31">
        <v>2.41186475858646E-12</v>
      </c>
      <c r="Q31">
        <v>1.138116895154944E-11</v>
      </c>
      <c r="R31">
        <v>4.4293244311923206E-12</v>
      </c>
      <c r="S31">
        <v>8.7450911496380056E-12</v>
      </c>
      <c r="T31">
        <v>1.8682825783120389E-12</v>
      </c>
      <c r="U31">
        <v>2.7155804813189388E-12</v>
      </c>
      <c r="V31">
        <v>2.6258370192365601E-12</v>
      </c>
      <c r="W31">
        <v>2.9340940526504132E-13</v>
      </c>
      <c r="X31">
        <v>7.008705717637382E-13</v>
      </c>
      <c r="Y31">
        <v>2.179585930279158E-12</v>
      </c>
      <c r="Z31">
        <v>2.0135250579546379E-12</v>
      </c>
      <c r="AA31">
        <v>3.0108709876760421E-13</v>
      </c>
      <c r="AB31">
        <v>4.3392132049579592E-13</v>
      </c>
      <c r="AC31">
        <v>3.1251445791632232E-13</v>
      </c>
      <c r="AD31">
        <v>4.3770022235049018E-13</v>
      </c>
      <c r="AE31">
        <v>1.7878172641559251E-12</v>
      </c>
      <c r="AF31">
        <v>8.0652497295272175E-13</v>
      </c>
      <c r="AG31">
        <v>1.7863029896178121E-12</v>
      </c>
      <c r="AH31">
        <v>2.104185370884407E-13</v>
      </c>
      <c r="AI31">
        <v>3.775989044674593E-13</v>
      </c>
    </row>
    <row r="32" spans="1:35" x14ac:dyDescent="0.3">
      <c r="A32">
        <v>31</v>
      </c>
      <c r="B32" t="s">
        <v>1</v>
      </c>
      <c r="C32" t="s">
        <v>193</v>
      </c>
      <c r="D32" t="s">
        <v>198</v>
      </c>
      <c r="E32" t="s">
        <v>249</v>
      </c>
      <c r="F32" t="s">
        <v>195</v>
      </c>
      <c r="G32" t="s">
        <v>247</v>
      </c>
      <c r="H32">
        <v>2.5521077222239621E-12</v>
      </c>
      <c r="I32">
        <v>8.9788421013343144E-13</v>
      </c>
      <c r="J32">
        <v>1.73367354437649E-12</v>
      </c>
      <c r="K32">
        <v>2.098461206967887E-12</v>
      </c>
      <c r="L32">
        <v>2.2882423190335492E-12</v>
      </c>
      <c r="M32">
        <v>7.9968465307111668E-13</v>
      </c>
      <c r="N32">
        <v>7.2598102397417042E-13</v>
      </c>
      <c r="O32">
        <v>7.4749152554959846E-13</v>
      </c>
      <c r="P32">
        <v>8.5498607538276483E-13</v>
      </c>
      <c r="Q32">
        <v>2.9472971722717731E-12</v>
      </c>
      <c r="R32">
        <v>2.859898819941333E-12</v>
      </c>
      <c r="S32">
        <v>1.925173353369676E-12</v>
      </c>
      <c r="T32">
        <v>8.5818711639876249E-13</v>
      </c>
      <c r="U32">
        <v>7.7481232605697005E-13</v>
      </c>
      <c r="V32">
        <v>5.935758126386521E-13</v>
      </c>
      <c r="W32">
        <v>1.5102141291715139E-13</v>
      </c>
      <c r="X32">
        <v>2.0007802169513869E-13</v>
      </c>
      <c r="Y32">
        <v>3.3046676082515349E-13</v>
      </c>
      <c r="Z32">
        <v>2.9315037228123911E-13</v>
      </c>
      <c r="AA32">
        <v>9.0863193575276061E-14</v>
      </c>
      <c r="AB32">
        <v>4.3067308049421623E-14</v>
      </c>
      <c r="AC32">
        <v>2.81168893575604E-14</v>
      </c>
      <c r="AD32">
        <v>9.6556700454266469E-14</v>
      </c>
      <c r="AE32">
        <v>4.03537517967411E-13</v>
      </c>
      <c r="AF32">
        <v>4.0318732383185931E-13</v>
      </c>
      <c r="AG32">
        <v>2.4322314509351302E-13</v>
      </c>
      <c r="AH32">
        <v>1.1857082956594029E-13</v>
      </c>
      <c r="AI32">
        <v>1.1527696913670429E-13</v>
      </c>
    </row>
    <row r="33" spans="1:35" x14ac:dyDescent="0.3">
      <c r="A33">
        <v>32</v>
      </c>
      <c r="B33" t="s">
        <v>37</v>
      </c>
      <c r="C33" t="s">
        <v>193</v>
      </c>
      <c r="D33" t="s">
        <v>194</v>
      </c>
      <c r="E33" t="s">
        <v>246</v>
      </c>
      <c r="F33" t="s">
        <v>195</v>
      </c>
      <c r="G33" t="s">
        <v>247</v>
      </c>
      <c r="H33">
        <v>8.4057037852434177E-13</v>
      </c>
      <c r="I33">
        <v>5.4210352545947793E-13</v>
      </c>
      <c r="J33">
        <v>6.272154480439274E-13</v>
      </c>
      <c r="K33">
        <v>7.6858240778071652E-13</v>
      </c>
      <c r="L33">
        <v>6.6557889189347586E-13</v>
      </c>
      <c r="M33">
        <v>5.6160498775577642E-13</v>
      </c>
      <c r="N33">
        <v>5.7233233976406592E-13</v>
      </c>
      <c r="O33">
        <v>5.1332951768384681E-13</v>
      </c>
      <c r="P33">
        <v>6.6871274455554927E-13</v>
      </c>
      <c r="Q33">
        <v>8.566301978860657E-13</v>
      </c>
      <c r="R33">
        <v>8.0035319957213956E-13</v>
      </c>
      <c r="S33">
        <v>7.6971210725567832E-13</v>
      </c>
      <c r="T33">
        <v>4.695449923303751E-13</v>
      </c>
      <c r="U33">
        <v>6.655718404221266E-13</v>
      </c>
      <c r="V33">
        <v>4.1359900303846608E-14</v>
      </c>
      <c r="W33">
        <v>5.3113737061475277E-14</v>
      </c>
      <c r="X33">
        <v>8.7079732446353029E-14</v>
      </c>
      <c r="Y33">
        <v>4.9001305086136522E-14</v>
      </c>
      <c r="Z33">
        <v>5.0707153955358463E-14</v>
      </c>
      <c r="AA33">
        <v>4.3339605334894202E-14</v>
      </c>
      <c r="AB33">
        <v>9.2982340860174556E-14</v>
      </c>
      <c r="AC33">
        <v>2.3340816121292731E-14</v>
      </c>
      <c r="AD33">
        <v>6.9982232100996888E-14</v>
      </c>
      <c r="AE33">
        <v>9.0637382742307835E-14</v>
      </c>
      <c r="AF33">
        <v>9.8142510587376049E-14</v>
      </c>
      <c r="AG33">
        <v>7.1914796347330384E-14</v>
      </c>
      <c r="AH33">
        <v>3.3777822461803361E-14</v>
      </c>
      <c r="AI33">
        <v>3.7153203782797148E-14</v>
      </c>
    </row>
    <row r="34" spans="1:35" x14ac:dyDescent="0.3">
      <c r="A34">
        <v>33</v>
      </c>
      <c r="B34" t="s">
        <v>43</v>
      </c>
      <c r="C34" t="s">
        <v>193</v>
      </c>
      <c r="D34" t="s">
        <v>198</v>
      </c>
      <c r="E34" t="s">
        <v>249</v>
      </c>
      <c r="F34" t="s">
        <v>199</v>
      </c>
      <c r="G34" t="s">
        <v>250</v>
      </c>
      <c r="H34">
        <v>6.8317552217255658E-13</v>
      </c>
      <c r="I34">
        <v>6.0848644559067228E-13</v>
      </c>
      <c r="J34">
        <v>5.5539101410743841E-13</v>
      </c>
      <c r="K34">
        <v>5.5487452762360347E-13</v>
      </c>
      <c r="L34">
        <v>5.4222626053993967E-13</v>
      </c>
      <c r="M34">
        <v>9.357872421468943E-13</v>
      </c>
      <c r="N34">
        <v>1.06929483397089E-12</v>
      </c>
      <c r="O34">
        <v>7.1770989472640201E-13</v>
      </c>
      <c r="P34">
        <v>7.0884351353903835E-13</v>
      </c>
      <c r="Q34">
        <v>5.5287977769135413E-13</v>
      </c>
      <c r="R34">
        <v>7.2001976614260076E-13</v>
      </c>
      <c r="S34">
        <v>8.3222687396174231E-13</v>
      </c>
      <c r="T34">
        <v>5.1412358830712147E-13</v>
      </c>
      <c r="U34">
        <v>5.5573385078329389E-13</v>
      </c>
      <c r="V34">
        <v>5.5511465725592509E-14</v>
      </c>
      <c r="W34">
        <v>2.9557646669599232E-14</v>
      </c>
      <c r="X34">
        <v>3.3092205822467978E-14</v>
      </c>
      <c r="Y34">
        <v>1.6837295631128851E-14</v>
      </c>
      <c r="Z34">
        <v>3.1263818747114119E-14</v>
      </c>
      <c r="AA34">
        <v>1.5791872998775459E-13</v>
      </c>
      <c r="AB34">
        <v>1.87309306445599E-13</v>
      </c>
      <c r="AC34">
        <v>1.093626636934145E-13</v>
      </c>
      <c r="AD34">
        <v>6.5730920743927893E-14</v>
      </c>
      <c r="AE34">
        <v>8.4557577015948403E-14</v>
      </c>
      <c r="AF34">
        <v>5.8250000323670959E-14</v>
      </c>
      <c r="AG34">
        <v>1.3778147316931381E-13</v>
      </c>
      <c r="AH34">
        <v>1.9984187368921191E-14</v>
      </c>
      <c r="AI34">
        <v>5.4449377198077833E-14</v>
      </c>
    </row>
    <row r="35" spans="1:35" x14ac:dyDescent="0.3">
      <c r="A35">
        <v>34</v>
      </c>
      <c r="B35" t="s">
        <v>45</v>
      </c>
      <c r="C35" t="s">
        <v>193</v>
      </c>
      <c r="D35" t="s">
        <v>194</v>
      </c>
      <c r="E35" t="s">
        <v>246</v>
      </c>
      <c r="F35" t="s">
        <v>199</v>
      </c>
      <c r="G35" t="s">
        <v>250</v>
      </c>
      <c r="H35">
        <v>2.807116500054138E-11</v>
      </c>
      <c r="I35">
        <v>7.5531751818887448E-12</v>
      </c>
      <c r="J35">
        <v>1.9862757346700979E-12</v>
      </c>
      <c r="K35">
        <v>1.163164415803733E-11</v>
      </c>
      <c r="L35">
        <v>5.2588606482331217E-12</v>
      </c>
      <c r="M35">
        <v>2.027485712141235E-11</v>
      </c>
      <c r="N35">
        <v>1.9573258151592021E-11</v>
      </c>
      <c r="O35">
        <v>1.2410935533239251E-11</v>
      </c>
      <c r="P35">
        <v>1.038483206666298E-11</v>
      </c>
      <c r="Q35">
        <v>1.167702924140965E-11</v>
      </c>
      <c r="R35">
        <v>4.4409740151297632E-12</v>
      </c>
      <c r="S35">
        <v>1.6727041592612959E-11</v>
      </c>
      <c r="T35">
        <v>1.035107957580671E-11</v>
      </c>
      <c r="U35">
        <v>3.9671368741849688E-12</v>
      </c>
      <c r="V35">
        <v>6.7821431571246837E-12</v>
      </c>
      <c r="W35">
        <v>2.2750472476049532E-12</v>
      </c>
      <c r="X35">
        <v>6.1312682281071567E-13</v>
      </c>
      <c r="Y35">
        <v>4.1309110630756313E-12</v>
      </c>
      <c r="Z35">
        <v>1.8230143278822842E-12</v>
      </c>
      <c r="AA35">
        <v>6.2154010226202556E-12</v>
      </c>
      <c r="AB35">
        <v>6.977911789268479E-12</v>
      </c>
      <c r="AC35">
        <v>4.9746509910054608E-12</v>
      </c>
      <c r="AD35">
        <v>4.2587895499630693E-12</v>
      </c>
      <c r="AE35">
        <v>3.8084533828828559E-12</v>
      </c>
      <c r="AF35">
        <v>1.231177425085433E-12</v>
      </c>
      <c r="AG35">
        <v>5.2574679260513848E-12</v>
      </c>
      <c r="AH35">
        <v>3.0130272093411068E-12</v>
      </c>
      <c r="AI35">
        <v>1.0536176891931179E-12</v>
      </c>
    </row>
    <row r="36" spans="1:35" x14ac:dyDescent="0.3">
      <c r="A36">
        <v>35</v>
      </c>
      <c r="B36" t="s">
        <v>35</v>
      </c>
      <c r="C36" t="s">
        <v>193</v>
      </c>
      <c r="D36" t="s">
        <v>194</v>
      </c>
      <c r="E36" t="s">
        <v>246</v>
      </c>
      <c r="F36" t="s">
        <v>199</v>
      </c>
      <c r="G36" t="s">
        <v>250</v>
      </c>
      <c r="H36">
        <v>6.8764480750558762E-12</v>
      </c>
      <c r="I36">
        <v>5.3477959897193793E-13</v>
      </c>
      <c r="J36">
        <v>1.059078375401887E-12</v>
      </c>
      <c r="K36">
        <v>2.1200793803012241E-12</v>
      </c>
      <c r="L36">
        <v>1.075297136617072E-12</v>
      </c>
      <c r="M36">
        <v>4.169647331814457E-12</v>
      </c>
      <c r="N36">
        <v>3.515140074161637E-12</v>
      </c>
      <c r="O36">
        <v>2.0139533171291239E-12</v>
      </c>
      <c r="P36">
        <v>2.443572884649798E-12</v>
      </c>
      <c r="Q36">
        <v>3.8438305660449573E-12</v>
      </c>
      <c r="R36">
        <v>2.5445974775837791E-12</v>
      </c>
      <c r="S36">
        <v>5.3197159041851283E-12</v>
      </c>
      <c r="T36">
        <v>1.7668983806383649E-12</v>
      </c>
      <c r="U36">
        <v>3.9674015319385302E-12</v>
      </c>
      <c r="V36">
        <v>1.390335100902462E-12</v>
      </c>
      <c r="W36">
        <v>6.3254536085156196E-14</v>
      </c>
      <c r="X36">
        <v>2.603096342456653E-13</v>
      </c>
      <c r="Y36">
        <v>3.8948500468384472E-13</v>
      </c>
      <c r="Z36">
        <v>1.6987568434126009E-13</v>
      </c>
      <c r="AA36">
        <v>7.0283664343302064E-13</v>
      </c>
      <c r="AB36">
        <v>5.6173837479110575E-13</v>
      </c>
      <c r="AC36">
        <v>3.6281010823547168E-13</v>
      </c>
      <c r="AD36">
        <v>5.0970209012631857E-13</v>
      </c>
      <c r="AE36">
        <v>9.177693019803823E-13</v>
      </c>
      <c r="AF36">
        <v>6.2122824768702163E-13</v>
      </c>
      <c r="AG36">
        <v>9.9265457497783741E-13</v>
      </c>
      <c r="AH36">
        <v>3.3063154583581009E-13</v>
      </c>
      <c r="AI36">
        <v>1.141214154431285E-12</v>
      </c>
    </row>
    <row r="37" spans="1:35" x14ac:dyDescent="0.3">
      <c r="A37">
        <v>36</v>
      </c>
      <c r="B37" t="s">
        <v>6</v>
      </c>
      <c r="C37" t="s">
        <v>196</v>
      </c>
      <c r="E37" t="s">
        <v>248</v>
      </c>
      <c r="F37" t="s">
        <v>195</v>
      </c>
      <c r="G37" t="s">
        <v>247</v>
      </c>
      <c r="H37">
        <v>2.311610855012953E-12</v>
      </c>
      <c r="I37">
        <v>4.0071371950081791E-13</v>
      </c>
      <c r="J37">
        <v>4.120371650521632E-13</v>
      </c>
      <c r="K37">
        <v>2.2295407435152758E-12</v>
      </c>
      <c r="L37">
        <v>2.1675325279808629E-12</v>
      </c>
      <c r="M37">
        <v>3.9099527816216961E-13</v>
      </c>
      <c r="N37">
        <v>4.1573514447378221E-13</v>
      </c>
      <c r="O37">
        <v>4.6306903192995752E-13</v>
      </c>
      <c r="P37">
        <v>4.9357504499360523E-13</v>
      </c>
      <c r="Q37">
        <v>2.5904209033783929E-12</v>
      </c>
      <c r="R37">
        <v>2.479057725161648E-12</v>
      </c>
      <c r="S37">
        <v>2.25800033271316E-12</v>
      </c>
      <c r="T37">
        <v>5.797996723109332E-13</v>
      </c>
      <c r="U37">
        <v>4.6885637959930769E-13</v>
      </c>
      <c r="V37">
        <v>5.5459161329534404E-13</v>
      </c>
      <c r="W37">
        <v>2.8512666355312881E-14</v>
      </c>
      <c r="X37">
        <v>2.3595044587026151E-14</v>
      </c>
      <c r="Y37">
        <v>4.8767919465599656E-13</v>
      </c>
      <c r="Z37">
        <v>4.413586741819533E-13</v>
      </c>
      <c r="AA37">
        <v>2.808182588238475E-14</v>
      </c>
      <c r="AB37">
        <v>1.6506956565618099E-14</v>
      </c>
      <c r="AC37">
        <v>7.7350080059465551E-14</v>
      </c>
      <c r="AD37">
        <v>1.1774108432543651E-14</v>
      </c>
      <c r="AE37">
        <v>5.9430318249572029E-13</v>
      </c>
      <c r="AF37">
        <v>5.1494984670461509E-13</v>
      </c>
      <c r="AG37">
        <v>4.6407723364243221E-13</v>
      </c>
      <c r="AH37">
        <v>4.8011989033772868E-14</v>
      </c>
      <c r="AI37">
        <v>2.7934089316178331E-14</v>
      </c>
    </row>
    <row r="38" spans="1:35" x14ac:dyDescent="0.3">
      <c r="A38">
        <v>37</v>
      </c>
      <c r="B38" t="s">
        <v>12</v>
      </c>
      <c r="C38" t="s">
        <v>196</v>
      </c>
      <c r="E38" t="s">
        <v>248</v>
      </c>
      <c r="F38" t="s">
        <v>199</v>
      </c>
      <c r="G38" t="s">
        <v>250</v>
      </c>
      <c r="H38">
        <v>1.006506137652609E-11</v>
      </c>
      <c r="I38">
        <v>2.1658535105850709E-12</v>
      </c>
      <c r="J38">
        <v>1.8474333132594902E-12</v>
      </c>
      <c r="K38">
        <v>4.5051183902062054E-12</v>
      </c>
      <c r="L38">
        <v>1.976624983320799E-12</v>
      </c>
      <c r="M38">
        <v>8.8674832615698208E-12</v>
      </c>
      <c r="N38">
        <v>6.0719797657014749E-12</v>
      </c>
      <c r="O38">
        <v>6.9829921430886983E-12</v>
      </c>
      <c r="P38">
        <v>4.108166833880313E-12</v>
      </c>
      <c r="Q38">
        <v>2.3620104548700329E-12</v>
      </c>
      <c r="R38">
        <v>2.8900810238556311E-12</v>
      </c>
      <c r="S38">
        <v>1.1111136352282401E-11</v>
      </c>
      <c r="T38">
        <v>3.2784312556797469E-12</v>
      </c>
      <c r="U38">
        <v>1.6715039627078711E-12</v>
      </c>
      <c r="V38">
        <v>3.6150120663966741E-12</v>
      </c>
      <c r="W38">
        <v>2.3432105978894448E-13</v>
      </c>
      <c r="X38">
        <v>1.8051813119642201E-13</v>
      </c>
      <c r="Y38">
        <v>6.3608516378953116E-13</v>
      </c>
      <c r="Z38">
        <v>2.152305690330326E-13</v>
      </c>
      <c r="AA38">
        <v>2.058193775086475E-12</v>
      </c>
      <c r="AB38">
        <v>1.25378511011502E-12</v>
      </c>
      <c r="AC38">
        <v>1.0167696457271561E-12</v>
      </c>
      <c r="AD38">
        <v>9.4125526197412504E-13</v>
      </c>
      <c r="AE38">
        <v>3.1029882095123628E-13</v>
      </c>
      <c r="AF38">
        <v>4.1677336378124801E-13</v>
      </c>
      <c r="AG38">
        <v>2.763069111830124E-12</v>
      </c>
      <c r="AH38">
        <v>4.8673820214534994E-13</v>
      </c>
      <c r="AI38">
        <v>1.776226634659674E-13</v>
      </c>
    </row>
    <row r="39" spans="1:35" x14ac:dyDescent="0.3">
      <c r="A39">
        <v>38</v>
      </c>
      <c r="B39" t="s">
        <v>0</v>
      </c>
      <c r="C39" t="s">
        <v>196</v>
      </c>
      <c r="E39" t="s">
        <v>248</v>
      </c>
      <c r="F39" t="s">
        <v>195</v>
      </c>
      <c r="G39" t="s">
        <v>247</v>
      </c>
      <c r="H39">
        <v>2.3131916208042022E-12</v>
      </c>
      <c r="I39">
        <v>1.33104350929713E-12</v>
      </c>
      <c r="J39">
        <v>1.1920570323428001E-12</v>
      </c>
      <c r="K39">
        <v>3.151478131257574E-12</v>
      </c>
      <c r="L39">
        <v>2.2386173255512251E-12</v>
      </c>
      <c r="M39">
        <v>1.408758662427116E-12</v>
      </c>
      <c r="N39">
        <v>1.467970714840383E-12</v>
      </c>
      <c r="O39">
        <v>1.728148118384686E-12</v>
      </c>
      <c r="P39">
        <v>1.401760537645943E-12</v>
      </c>
      <c r="Q39">
        <v>2.0879407461066411E-12</v>
      </c>
      <c r="R39">
        <v>2.0430404680192031E-12</v>
      </c>
      <c r="S39">
        <v>1.0837851277247149E-12</v>
      </c>
      <c r="T39">
        <v>2.0021331673585191E-12</v>
      </c>
      <c r="U39">
        <v>1.315325706908731E-12</v>
      </c>
      <c r="V39">
        <v>5.8874315868318941E-13</v>
      </c>
      <c r="W39">
        <v>4.9511434927174329E-13</v>
      </c>
      <c r="X39">
        <v>3.4061248171793519E-13</v>
      </c>
      <c r="Y39">
        <v>7.9750894868288633E-13</v>
      </c>
      <c r="Z39">
        <v>6.2891772625149792E-13</v>
      </c>
      <c r="AA39">
        <v>4.4049313038716981E-13</v>
      </c>
      <c r="AB39">
        <v>3.555004774550018E-13</v>
      </c>
      <c r="AC39">
        <v>3.7896613939659099E-13</v>
      </c>
      <c r="AD39">
        <v>4.1995355249053619E-13</v>
      </c>
      <c r="AE39">
        <v>4.0956507921984299E-13</v>
      </c>
      <c r="AF39">
        <v>2.549518580541203E-13</v>
      </c>
      <c r="AG39">
        <v>3.6146953639693669E-13</v>
      </c>
      <c r="AH39">
        <v>6.0261383371177087E-13</v>
      </c>
      <c r="AI39">
        <v>3.022723978822475E-13</v>
      </c>
    </row>
    <row r="40" spans="1:35" x14ac:dyDescent="0.3">
      <c r="A40">
        <v>39</v>
      </c>
      <c r="B40" t="s">
        <v>14</v>
      </c>
      <c r="C40" t="s">
        <v>196</v>
      </c>
      <c r="E40" t="s">
        <v>248</v>
      </c>
      <c r="F40" t="s">
        <v>199</v>
      </c>
      <c r="G40" t="s">
        <v>250</v>
      </c>
      <c r="H40">
        <v>1.054995473644306E-11</v>
      </c>
      <c r="I40">
        <v>3.6399415408014463E-12</v>
      </c>
      <c r="J40">
        <v>2.8412290310040378E-12</v>
      </c>
      <c r="K40">
        <v>5.3901218708237884E-12</v>
      </c>
      <c r="L40">
        <v>3.3980536828802611E-12</v>
      </c>
      <c r="M40">
        <v>1.127718821163524E-11</v>
      </c>
      <c r="N40">
        <v>5.8800669852147143E-12</v>
      </c>
      <c r="O40">
        <v>9.6144681718394185E-12</v>
      </c>
      <c r="P40">
        <v>6.569323489099435E-12</v>
      </c>
      <c r="Q40">
        <v>7.3898341010174493E-12</v>
      </c>
      <c r="R40">
        <v>3.7528912650731348E-12</v>
      </c>
      <c r="S40">
        <v>1.2122114498743199E-11</v>
      </c>
      <c r="T40">
        <v>4.108045312874383E-12</v>
      </c>
      <c r="U40">
        <v>3.7703020108038958E-12</v>
      </c>
      <c r="V40">
        <v>2.843752387579453E-12</v>
      </c>
      <c r="W40">
        <v>9.7590659161187754E-13</v>
      </c>
      <c r="X40">
        <v>9.3008849134965764E-13</v>
      </c>
      <c r="Y40">
        <v>1.1564464144456719E-12</v>
      </c>
      <c r="Z40">
        <v>8.1168410340708795E-13</v>
      </c>
      <c r="AA40">
        <v>2.211825789641484E-12</v>
      </c>
      <c r="AB40">
        <v>1.84436541200113E-12</v>
      </c>
      <c r="AC40">
        <v>2.6782647273261311E-12</v>
      </c>
      <c r="AD40">
        <v>2.4744599410869891E-12</v>
      </c>
      <c r="AE40">
        <v>1.465650848846535E-12</v>
      </c>
      <c r="AF40">
        <v>9.4733290267095794E-13</v>
      </c>
      <c r="AG40">
        <v>2.6039747037840598E-12</v>
      </c>
      <c r="AH40">
        <v>1.216470623638564E-12</v>
      </c>
      <c r="AI40">
        <v>7.6656827106124325E-13</v>
      </c>
    </row>
    <row r="41" spans="1:35" x14ac:dyDescent="0.3">
      <c r="A41">
        <v>40</v>
      </c>
      <c r="B41" t="s">
        <v>24</v>
      </c>
      <c r="C41" t="s">
        <v>196</v>
      </c>
      <c r="E41" t="s">
        <v>248</v>
      </c>
      <c r="F41" t="s">
        <v>195</v>
      </c>
      <c r="G41" t="s">
        <v>247</v>
      </c>
      <c r="H41">
        <v>8.6051108862856508E-12</v>
      </c>
      <c r="I41">
        <v>1.9951333019080759E-12</v>
      </c>
      <c r="J41">
        <v>1.580111089814954E-12</v>
      </c>
      <c r="K41">
        <v>8.0444894782614955E-12</v>
      </c>
      <c r="L41">
        <v>8.2106653740813824E-12</v>
      </c>
      <c r="M41">
        <v>2.3390971593511831E-12</v>
      </c>
      <c r="N41">
        <v>1.456648849926165E-12</v>
      </c>
      <c r="O41">
        <v>1.981312528342027E-12</v>
      </c>
      <c r="P41">
        <v>1.1632706591600781E-12</v>
      </c>
      <c r="Q41">
        <v>7.4885036069279336E-12</v>
      </c>
      <c r="R41">
        <v>7.5267717196839901E-12</v>
      </c>
      <c r="S41">
        <v>5.9284098152734203E-12</v>
      </c>
      <c r="T41">
        <v>1.5525322886526949E-12</v>
      </c>
      <c r="U41">
        <v>1.6412243290626079E-12</v>
      </c>
      <c r="V41">
        <v>4.361568871530076E-12</v>
      </c>
      <c r="W41">
        <v>3.2441739466697768E-13</v>
      </c>
      <c r="X41">
        <v>2.1006446580677889E-13</v>
      </c>
      <c r="Y41">
        <v>3.7905455786221251E-12</v>
      </c>
      <c r="Z41">
        <v>3.1814799778812759E-12</v>
      </c>
      <c r="AA41">
        <v>4.3108366914081872E-13</v>
      </c>
      <c r="AB41">
        <v>1.8257405294352389E-13</v>
      </c>
      <c r="AC41">
        <v>3.4677151956984021E-13</v>
      </c>
      <c r="AD41">
        <v>1.3013753786981651E-13</v>
      </c>
      <c r="AE41">
        <v>2.6104395457841812E-12</v>
      </c>
      <c r="AF41">
        <v>2.1043760338326969E-12</v>
      </c>
      <c r="AG41">
        <v>1.212884753665362E-12</v>
      </c>
      <c r="AH41">
        <v>2.0154051097660229E-13</v>
      </c>
      <c r="AI41">
        <v>2.2920822568408379E-13</v>
      </c>
    </row>
    <row r="42" spans="1:35" x14ac:dyDescent="0.3">
      <c r="A42">
        <v>41</v>
      </c>
      <c r="B42" t="s">
        <v>20</v>
      </c>
      <c r="C42" t="s">
        <v>196</v>
      </c>
      <c r="E42" t="s">
        <v>248</v>
      </c>
      <c r="F42" t="s">
        <v>195</v>
      </c>
      <c r="G42" t="s">
        <v>247</v>
      </c>
      <c r="H42">
        <v>1.985307219820805E-11</v>
      </c>
      <c r="I42">
        <v>3.2993443769966569E-12</v>
      </c>
      <c r="J42">
        <v>2.5791467559211302E-12</v>
      </c>
      <c r="K42">
        <v>2.3004421138455579E-11</v>
      </c>
      <c r="L42">
        <v>1.6116873200678129E-11</v>
      </c>
      <c r="M42">
        <v>4.3586815696827771E-12</v>
      </c>
      <c r="N42">
        <v>3.1900607247877658E-12</v>
      </c>
      <c r="O42">
        <v>5.8941837741063856E-12</v>
      </c>
      <c r="P42">
        <v>3.2208782140775422E-12</v>
      </c>
      <c r="Q42">
        <v>2.8939162469582201E-11</v>
      </c>
      <c r="R42">
        <v>2.0834194701204118E-11</v>
      </c>
      <c r="S42">
        <v>2.3397067712224891E-11</v>
      </c>
      <c r="T42">
        <v>4.302048215341514E-12</v>
      </c>
      <c r="U42">
        <v>3.5795723592209511E-12</v>
      </c>
      <c r="V42">
        <v>2.873225070880781E-12</v>
      </c>
      <c r="W42">
        <v>8.7346556149503288E-13</v>
      </c>
      <c r="X42">
        <v>2.7506563377554842E-13</v>
      </c>
      <c r="Y42">
        <v>3.8043188252942713E-12</v>
      </c>
      <c r="Z42">
        <v>3.4802777724096101E-12</v>
      </c>
      <c r="AA42">
        <v>7.6732397552567053E-13</v>
      </c>
      <c r="AB42">
        <v>5.4296854298992595E-13</v>
      </c>
      <c r="AC42">
        <v>2.2212877913603611E-12</v>
      </c>
      <c r="AD42">
        <v>4.4964678922765478E-13</v>
      </c>
      <c r="AE42">
        <v>4.5817837469806543E-12</v>
      </c>
      <c r="AF42">
        <v>4.3470240519812544E-12</v>
      </c>
      <c r="AG42">
        <v>3.7044477520542792E-12</v>
      </c>
      <c r="AH42">
        <v>1.144783251459032E-12</v>
      </c>
      <c r="AI42">
        <v>5.1993584880007893E-13</v>
      </c>
    </row>
    <row r="43" spans="1:35" x14ac:dyDescent="0.3">
      <c r="A43">
        <v>42</v>
      </c>
      <c r="B43" t="s">
        <v>51</v>
      </c>
      <c r="C43" t="s">
        <v>193</v>
      </c>
      <c r="D43" t="s">
        <v>194</v>
      </c>
      <c r="E43" t="s">
        <v>246</v>
      </c>
      <c r="F43" t="s">
        <v>199</v>
      </c>
      <c r="G43" t="s">
        <v>250</v>
      </c>
      <c r="H43">
        <v>5.7180943021890963E-12</v>
      </c>
      <c r="I43">
        <v>1.0408678386455171E-12</v>
      </c>
      <c r="J43">
        <v>9.0951147220747548E-13</v>
      </c>
      <c r="K43">
        <v>8.4017068749784979E-13</v>
      </c>
      <c r="L43">
        <v>1.0885122296713529E-12</v>
      </c>
      <c r="M43">
        <v>5.1665394198547023E-12</v>
      </c>
      <c r="N43">
        <v>2.3360227380312518E-12</v>
      </c>
      <c r="O43">
        <v>4.36666669637668E-12</v>
      </c>
      <c r="P43">
        <v>2.009043670492237E-12</v>
      </c>
      <c r="Q43">
        <v>8.2034513146273511E-13</v>
      </c>
      <c r="R43">
        <v>1.6849141081036609E-12</v>
      </c>
      <c r="S43">
        <v>6.0629099684140454E-12</v>
      </c>
      <c r="T43">
        <v>7.2768068263156749E-13</v>
      </c>
      <c r="U43">
        <v>1.4132910151305591E-12</v>
      </c>
      <c r="V43">
        <v>1.3925901828817619E-12</v>
      </c>
      <c r="W43">
        <v>1.5825260577962289E-13</v>
      </c>
      <c r="X43">
        <v>7.7263373694644025E-14</v>
      </c>
      <c r="Y43">
        <v>1.020006469115763E-13</v>
      </c>
      <c r="Z43">
        <v>1.356352698671353E-13</v>
      </c>
      <c r="AA43">
        <v>1.3545865217549549E-12</v>
      </c>
      <c r="AB43">
        <v>9.6829623919115731E-13</v>
      </c>
      <c r="AC43">
        <v>2.053233025813511E-12</v>
      </c>
      <c r="AD43">
        <v>6.6611053217562932E-13</v>
      </c>
      <c r="AE43">
        <v>1.1190965148736941E-13</v>
      </c>
      <c r="AF43">
        <v>2.6579038278630158E-13</v>
      </c>
      <c r="AG43">
        <v>2.166732232993224E-12</v>
      </c>
      <c r="AH43">
        <v>5.7496725854564383E-14</v>
      </c>
      <c r="AI43">
        <v>1.4164148914537749E-13</v>
      </c>
    </row>
    <row r="44" spans="1:35" x14ac:dyDescent="0.3">
      <c r="A44">
        <v>43</v>
      </c>
      <c r="B44" t="s">
        <v>58</v>
      </c>
      <c r="C44" t="s">
        <v>196</v>
      </c>
      <c r="E44" t="s">
        <v>248</v>
      </c>
      <c r="F44" t="s">
        <v>199</v>
      </c>
      <c r="G44" t="s">
        <v>250</v>
      </c>
      <c r="H44">
        <v>4.7347704938667323E-12</v>
      </c>
      <c r="I44">
        <v>4.9404098768084433E-13</v>
      </c>
      <c r="J44">
        <v>5.4985263317407969E-13</v>
      </c>
      <c r="K44">
        <v>8.145396088090412E-13</v>
      </c>
      <c r="L44">
        <v>8.8559501604565409E-13</v>
      </c>
      <c r="M44">
        <v>4.5032440945822522E-12</v>
      </c>
      <c r="N44">
        <v>2.7142568196176032E-12</v>
      </c>
      <c r="O44">
        <v>3.4612450011007011E-12</v>
      </c>
      <c r="P44">
        <v>2.8111623605950799E-12</v>
      </c>
      <c r="Q44">
        <v>1.1003165656489251E-12</v>
      </c>
      <c r="R44">
        <v>6.8870370364537527E-13</v>
      </c>
      <c r="S44">
        <v>3.1615579684816509E-12</v>
      </c>
      <c r="T44">
        <v>1.288944771806071E-12</v>
      </c>
      <c r="U44">
        <v>9.3568312345748314E-13</v>
      </c>
      <c r="V44">
        <v>1.0548507183687161E-12</v>
      </c>
      <c r="W44">
        <v>8.6020621231820539E-14</v>
      </c>
      <c r="X44">
        <v>8.141975579460011E-14</v>
      </c>
      <c r="Y44">
        <v>1.6077578089735801E-13</v>
      </c>
      <c r="Z44">
        <v>1.2270348078204631E-13</v>
      </c>
      <c r="AA44">
        <v>9.4333565680338122E-13</v>
      </c>
      <c r="AB44">
        <v>7.4721173875581143E-13</v>
      </c>
      <c r="AC44">
        <v>1.221014671407334E-12</v>
      </c>
      <c r="AD44">
        <v>7.0472089526045852E-13</v>
      </c>
      <c r="AE44">
        <v>2.5039091295302767E-13</v>
      </c>
      <c r="AF44">
        <v>1.4180405896145961E-13</v>
      </c>
      <c r="AG44">
        <v>7.0246478339195133E-13</v>
      </c>
      <c r="AH44">
        <v>2.0845418068871201E-13</v>
      </c>
      <c r="AI44">
        <v>1.6439506716363681E-13</v>
      </c>
    </row>
    <row r="45" spans="1:35" x14ac:dyDescent="0.3">
      <c r="A45">
        <v>44</v>
      </c>
      <c r="B45" t="s">
        <v>60</v>
      </c>
      <c r="C45" t="s">
        <v>196</v>
      </c>
      <c r="E45" t="s">
        <v>248</v>
      </c>
      <c r="F45" t="s">
        <v>199</v>
      </c>
      <c r="G45" t="s">
        <v>250</v>
      </c>
      <c r="H45">
        <v>3.3035182727605859E-13</v>
      </c>
      <c r="I45">
        <v>2.6311315333866229E-13</v>
      </c>
      <c r="J45">
        <v>3.1967024526966663E-13</v>
      </c>
      <c r="K45">
        <v>2.4710616012496468E-13</v>
      </c>
      <c r="L45">
        <v>4.1373869318690499E-13</v>
      </c>
      <c r="M45">
        <v>7.9652452449803295E-13</v>
      </c>
      <c r="N45">
        <v>6.762198392364557E-13</v>
      </c>
      <c r="O45">
        <v>8.5685526617901708E-13</v>
      </c>
      <c r="P45">
        <v>6.8453504162703277E-13</v>
      </c>
      <c r="Q45">
        <v>3.797981612311623E-13</v>
      </c>
      <c r="R45">
        <v>4.6806016890923673E-13</v>
      </c>
      <c r="S45">
        <v>8.9692107801343916E-13</v>
      </c>
      <c r="T45">
        <v>5.6809092902935508E-13</v>
      </c>
      <c r="U45">
        <v>8.1946801785144165E-13</v>
      </c>
      <c r="V45">
        <v>7.0168172005510522E-14</v>
      </c>
      <c r="W45">
        <v>4.2008475194428028E-14</v>
      </c>
      <c r="X45">
        <v>5.0816131314737497E-14</v>
      </c>
      <c r="Y45">
        <v>2.0699641276148141E-14</v>
      </c>
      <c r="Z45">
        <v>6.3310153570837966E-14</v>
      </c>
      <c r="AA45">
        <v>1.70683847416473E-13</v>
      </c>
      <c r="AB45">
        <v>1.1884792538903859E-13</v>
      </c>
      <c r="AC45">
        <v>1.2376357038350201E-13</v>
      </c>
      <c r="AD45">
        <v>1.0742476304709291E-13</v>
      </c>
      <c r="AE45">
        <v>5.4311890572497461E-14</v>
      </c>
      <c r="AF45">
        <v>8.7740622345088366E-14</v>
      </c>
      <c r="AG45">
        <v>2.4313921346715888E-13</v>
      </c>
      <c r="AH45">
        <v>7.0378105469009053E-14</v>
      </c>
      <c r="AI45">
        <v>1.4173002906945339E-13</v>
      </c>
    </row>
    <row r="46" spans="1:35" x14ac:dyDescent="0.3">
      <c r="A46">
        <v>45</v>
      </c>
      <c r="B46" t="s">
        <v>52</v>
      </c>
      <c r="C46" t="s">
        <v>196</v>
      </c>
      <c r="E46" t="s">
        <v>248</v>
      </c>
      <c r="F46" t="s">
        <v>199</v>
      </c>
      <c r="G46" t="s">
        <v>250</v>
      </c>
      <c r="H46">
        <v>1.6409410378506791E-11</v>
      </c>
      <c r="I46">
        <v>9.2579401470620957E-12</v>
      </c>
      <c r="J46">
        <v>4.9139366507267873E-12</v>
      </c>
      <c r="K46">
        <v>7.5886417016490371E-12</v>
      </c>
      <c r="L46">
        <v>4.3030982897821593E-12</v>
      </c>
      <c r="M46">
        <v>1.308322973375738E-11</v>
      </c>
      <c r="N46">
        <v>1.414757988351523E-11</v>
      </c>
      <c r="O46">
        <v>1.065611548291852E-11</v>
      </c>
      <c r="P46">
        <v>1.020576438501801E-11</v>
      </c>
      <c r="Q46">
        <v>7.8557889704586853E-12</v>
      </c>
      <c r="R46">
        <v>5.6043025945684891E-12</v>
      </c>
      <c r="S46">
        <v>1.240315709340441E-11</v>
      </c>
      <c r="T46">
        <v>1.0274207638142E-11</v>
      </c>
      <c r="U46">
        <v>5.4232777199132126E-12</v>
      </c>
      <c r="V46">
        <v>1.0523511202873111E-11</v>
      </c>
      <c r="W46">
        <v>4.2579699956769113E-12</v>
      </c>
      <c r="X46">
        <v>1.96751776021844E-12</v>
      </c>
      <c r="Y46">
        <v>3.586041705526166E-12</v>
      </c>
      <c r="Z46">
        <v>1.4884035569798581E-12</v>
      </c>
      <c r="AA46">
        <v>6.6555281574375223E-12</v>
      </c>
      <c r="AB46">
        <v>5.407246888892274E-12</v>
      </c>
      <c r="AC46">
        <v>3.6149281423114721E-12</v>
      </c>
      <c r="AD46">
        <v>3.925685222016198E-12</v>
      </c>
      <c r="AE46">
        <v>3.9116298336206759E-12</v>
      </c>
      <c r="AF46">
        <v>2.3103062248175561E-12</v>
      </c>
      <c r="AG46">
        <v>5.4101450430863076E-12</v>
      </c>
      <c r="AH46">
        <v>5.1141695265293353E-12</v>
      </c>
      <c r="AI46">
        <v>2.3784444854419269E-12</v>
      </c>
    </row>
    <row r="47" spans="1:35" x14ac:dyDescent="0.3">
      <c r="A47">
        <v>46</v>
      </c>
      <c r="B47" t="s">
        <v>13</v>
      </c>
      <c r="C47" t="s">
        <v>193</v>
      </c>
      <c r="D47" t="s">
        <v>198</v>
      </c>
      <c r="E47" t="s">
        <v>249</v>
      </c>
      <c r="F47" t="s">
        <v>199</v>
      </c>
      <c r="G47" t="s">
        <v>250</v>
      </c>
      <c r="H47">
        <v>8.4423348985501645E-13</v>
      </c>
      <c r="I47">
        <v>6.1487471214346716E-13</v>
      </c>
      <c r="J47">
        <v>6.655466445449028E-13</v>
      </c>
      <c r="K47">
        <v>1.067649798868669E-12</v>
      </c>
      <c r="L47">
        <v>8.1566535258460048E-13</v>
      </c>
      <c r="M47">
        <v>1.6763506214249971E-12</v>
      </c>
      <c r="N47">
        <v>1.073272374039643E-12</v>
      </c>
      <c r="O47">
        <v>8.124792855716994E-13</v>
      </c>
      <c r="P47">
        <v>8.1949244787603624E-13</v>
      </c>
      <c r="Q47">
        <v>1.1773927410935041E-12</v>
      </c>
      <c r="R47">
        <v>7.240420396331869E-13</v>
      </c>
      <c r="S47">
        <v>1.11906449032386E-12</v>
      </c>
      <c r="T47">
        <v>1.033880616753892E-12</v>
      </c>
      <c r="U47">
        <v>8.2194946995494067E-13</v>
      </c>
      <c r="V47">
        <v>7.1639349655001025E-14</v>
      </c>
      <c r="W47">
        <v>1.055072286859475E-13</v>
      </c>
      <c r="X47">
        <v>7.193808889607668E-14</v>
      </c>
      <c r="Y47">
        <v>2.7746734719119818E-13</v>
      </c>
      <c r="Z47">
        <v>1.5499162403899319E-13</v>
      </c>
      <c r="AA47">
        <v>1.93701183059824E-13</v>
      </c>
      <c r="AB47">
        <v>1.1898052976113631E-13</v>
      </c>
      <c r="AC47">
        <v>8.2740355449069902E-14</v>
      </c>
      <c r="AD47">
        <v>8.1989129414204278E-14</v>
      </c>
      <c r="AE47">
        <v>2.385682920927145E-13</v>
      </c>
      <c r="AF47">
        <v>9.5937328789147906E-14</v>
      </c>
      <c r="AG47">
        <v>1.429804210993126E-13</v>
      </c>
      <c r="AH47">
        <v>2.665721159339869E-13</v>
      </c>
      <c r="AI47">
        <v>1.2684096411571329E-13</v>
      </c>
    </row>
    <row r="48" spans="1:35" x14ac:dyDescent="0.3">
      <c r="A48">
        <v>47</v>
      </c>
      <c r="B48" t="s">
        <v>25</v>
      </c>
      <c r="C48" t="s">
        <v>193</v>
      </c>
      <c r="D48" t="s">
        <v>198</v>
      </c>
      <c r="E48" t="s">
        <v>249</v>
      </c>
      <c r="F48" t="s">
        <v>195</v>
      </c>
      <c r="G48" t="s">
        <v>247</v>
      </c>
      <c r="H48">
        <v>2.4580801201574462E-13</v>
      </c>
      <c r="I48">
        <v>1.719393004725325E-13</v>
      </c>
      <c r="J48">
        <v>2.023693996098264E-13</v>
      </c>
      <c r="K48">
        <v>1.7163483132360391E-13</v>
      </c>
      <c r="L48">
        <v>1.7953612118445509E-13</v>
      </c>
      <c r="M48">
        <v>2.1535092902521731E-13</v>
      </c>
      <c r="N48">
        <v>1.8067413491183099E-13</v>
      </c>
      <c r="O48">
        <v>1.5601425341380101E-13</v>
      </c>
      <c r="P48">
        <v>1.982070603303651E-13</v>
      </c>
      <c r="Q48">
        <v>1.8962057017114421E-13</v>
      </c>
      <c r="R48">
        <v>1.782563933265735E-13</v>
      </c>
      <c r="S48">
        <v>1.7831897784528369E-13</v>
      </c>
      <c r="T48">
        <v>1.631337554286585E-13</v>
      </c>
      <c r="U48">
        <v>1.867877786062455E-13</v>
      </c>
      <c r="V48">
        <v>7.065525126562671E-14</v>
      </c>
      <c r="W48">
        <v>7.4932298074913039E-14</v>
      </c>
      <c r="X48">
        <v>8.956970353223789E-14</v>
      </c>
      <c r="Y48">
        <v>3.1874375257262771E-14</v>
      </c>
      <c r="Z48">
        <v>4.087999780767429E-14</v>
      </c>
      <c r="AA48">
        <v>5.0599707310108078E-14</v>
      </c>
      <c r="AB48">
        <v>4.6687944678815603E-14</v>
      </c>
      <c r="AC48">
        <v>3.0895714290617772E-14</v>
      </c>
      <c r="AD48">
        <v>6.4396348417516887E-14</v>
      </c>
      <c r="AE48">
        <v>2.709037454393912E-14</v>
      </c>
      <c r="AF48">
        <v>3.4136548201993581E-14</v>
      </c>
      <c r="AG48">
        <v>3.7524465959988853E-14</v>
      </c>
      <c r="AH48">
        <v>5.8167760883347439E-14</v>
      </c>
      <c r="AI48">
        <v>5.3713395913212243E-14</v>
      </c>
    </row>
    <row r="49" spans="1:35" x14ac:dyDescent="0.3">
      <c r="A49">
        <v>48</v>
      </c>
      <c r="B49" t="s">
        <v>22</v>
      </c>
      <c r="C49" t="s">
        <v>196</v>
      </c>
      <c r="E49" t="s">
        <v>248</v>
      </c>
      <c r="F49" t="s">
        <v>195</v>
      </c>
      <c r="G49" t="s">
        <v>247</v>
      </c>
      <c r="H49">
        <v>3.2371639253046721E-11</v>
      </c>
      <c r="I49">
        <v>2.5963109932373641E-11</v>
      </c>
      <c r="J49">
        <v>2.5916343057937399E-11</v>
      </c>
      <c r="K49">
        <v>2.8778806694958821E-11</v>
      </c>
      <c r="L49">
        <v>3.0945347024636278E-11</v>
      </c>
      <c r="M49">
        <v>2.2577258097785419E-11</v>
      </c>
      <c r="N49">
        <v>2.834584182635016E-11</v>
      </c>
      <c r="O49">
        <v>1.911829382273876E-11</v>
      </c>
      <c r="P49">
        <v>3.65295166943122E-11</v>
      </c>
      <c r="Q49">
        <v>2.3962507554726919E-11</v>
      </c>
      <c r="R49">
        <v>3.0109634453576167E-11</v>
      </c>
      <c r="S49">
        <v>2.3881552795569621E-11</v>
      </c>
      <c r="T49">
        <v>2.725771443996907E-11</v>
      </c>
      <c r="U49">
        <v>3.3046612467727598E-11</v>
      </c>
      <c r="V49">
        <v>5.8321708567906733E-12</v>
      </c>
      <c r="W49">
        <v>4.8570519479953061E-12</v>
      </c>
      <c r="X49">
        <v>4.5036187071630228E-12</v>
      </c>
      <c r="Y49">
        <v>5.8765914380971716E-12</v>
      </c>
      <c r="Z49">
        <v>5.6435950842064203E-12</v>
      </c>
      <c r="AA49">
        <v>5.6170933323060967E-12</v>
      </c>
      <c r="AB49">
        <v>5.5402087069258358E-12</v>
      </c>
      <c r="AC49">
        <v>3.622518962911942E-12</v>
      </c>
      <c r="AD49">
        <v>6.8686646680212131E-12</v>
      </c>
      <c r="AE49">
        <v>3.8532375738459632E-12</v>
      </c>
      <c r="AF49">
        <v>5.2428885310634032E-12</v>
      </c>
      <c r="AG49">
        <v>4.0637485948872289E-12</v>
      </c>
      <c r="AH49">
        <v>5.8297876952241138E-12</v>
      </c>
      <c r="AI49">
        <v>6.1550652747476098E-12</v>
      </c>
    </row>
    <row r="50" spans="1:35" x14ac:dyDescent="0.3">
      <c r="A50">
        <v>49</v>
      </c>
      <c r="B50" t="s">
        <v>23</v>
      </c>
      <c r="C50" t="s">
        <v>193</v>
      </c>
      <c r="D50" t="s">
        <v>198</v>
      </c>
      <c r="E50" t="s">
        <v>249</v>
      </c>
      <c r="F50" t="s">
        <v>199</v>
      </c>
      <c r="G50" t="s">
        <v>250</v>
      </c>
      <c r="H50">
        <v>4.3124627042948436E-12</v>
      </c>
      <c r="I50">
        <v>7.5275276710473572E-13</v>
      </c>
      <c r="J50">
        <v>8.5148850706354444E-13</v>
      </c>
      <c r="K50">
        <v>6.9813059162334441E-13</v>
      </c>
      <c r="L50">
        <v>8.6878887601396584E-13</v>
      </c>
      <c r="M50">
        <v>1.9123749558376978E-12</v>
      </c>
      <c r="N50">
        <v>1.236064430619042E-12</v>
      </c>
      <c r="O50">
        <v>9.0635231375704452E-13</v>
      </c>
      <c r="P50">
        <v>9.4757524385637325E-13</v>
      </c>
      <c r="Q50">
        <v>8.459114698819979E-13</v>
      </c>
      <c r="R50">
        <v>1.1678245249416829E-12</v>
      </c>
      <c r="S50">
        <v>1.4538506901385879E-12</v>
      </c>
      <c r="T50">
        <v>8.789431533441871E-13</v>
      </c>
      <c r="U50">
        <v>1.024237107804042E-12</v>
      </c>
      <c r="V50">
        <v>2.2338572270270101E-12</v>
      </c>
      <c r="W50">
        <v>7.8033537482585492E-14</v>
      </c>
      <c r="X50">
        <v>8.396442006856446E-14</v>
      </c>
      <c r="Y50">
        <v>1.4066718054606501E-14</v>
      </c>
      <c r="Z50">
        <v>8.673938676015706E-14</v>
      </c>
      <c r="AA50">
        <v>9.2042563174722284E-13</v>
      </c>
      <c r="AB50">
        <v>5.9596610063234303E-13</v>
      </c>
      <c r="AC50">
        <v>9.4768468798611031E-14</v>
      </c>
      <c r="AD50">
        <v>1.882606737513764E-13</v>
      </c>
      <c r="AE50">
        <v>1.5853458526863671E-13</v>
      </c>
      <c r="AF50">
        <v>5.9625630810846015E-14</v>
      </c>
      <c r="AG50">
        <v>7.139903264776727E-13</v>
      </c>
      <c r="AH50">
        <v>8.2673795416699991E-14</v>
      </c>
      <c r="AI50">
        <v>2.8779635805855658E-14</v>
      </c>
    </row>
    <row r="51" spans="1:35" x14ac:dyDescent="0.3">
      <c r="A51">
        <v>50</v>
      </c>
      <c r="B51" t="s">
        <v>31</v>
      </c>
      <c r="C51" t="s">
        <v>193</v>
      </c>
      <c r="D51" t="s">
        <v>194</v>
      </c>
      <c r="E51" t="s">
        <v>246</v>
      </c>
      <c r="F51" t="s">
        <v>199</v>
      </c>
      <c r="G51" t="s">
        <v>250</v>
      </c>
      <c r="H51">
        <v>8.6197493519628406E-12</v>
      </c>
      <c r="I51">
        <v>2.4533767871662722E-12</v>
      </c>
      <c r="J51">
        <v>1.2984938273412001E-12</v>
      </c>
      <c r="K51">
        <v>1.9340829139783691E-12</v>
      </c>
      <c r="L51">
        <v>1.402827942776361E-12</v>
      </c>
      <c r="M51">
        <v>8.5527246091484865E-12</v>
      </c>
      <c r="N51">
        <v>7.5119837023307621E-12</v>
      </c>
      <c r="O51">
        <v>8.31893396071465E-12</v>
      </c>
      <c r="P51">
        <v>7.8895746251752142E-12</v>
      </c>
      <c r="Q51">
        <v>3.128922566734135E-12</v>
      </c>
      <c r="R51">
        <v>2.0115539655557838E-12</v>
      </c>
      <c r="S51">
        <v>1.17407790472591E-11</v>
      </c>
      <c r="T51">
        <v>2.3634039526719679E-12</v>
      </c>
      <c r="U51">
        <v>1.9987091169544879E-12</v>
      </c>
      <c r="V51">
        <v>3.3076411415935808E-12</v>
      </c>
      <c r="W51">
        <v>6.8053670503468636E-13</v>
      </c>
      <c r="X51">
        <v>1.122872385523419E-13</v>
      </c>
      <c r="Y51">
        <v>5.7504809449399723E-13</v>
      </c>
      <c r="Z51">
        <v>2.0493708534578499E-13</v>
      </c>
      <c r="AA51">
        <v>3.0998167190058871E-12</v>
      </c>
      <c r="AB51">
        <v>2.0982549980300891E-12</v>
      </c>
      <c r="AC51">
        <v>2.133865414316589E-12</v>
      </c>
      <c r="AD51">
        <v>2.0085434118380719E-12</v>
      </c>
      <c r="AE51">
        <v>7.3938143402538699E-13</v>
      </c>
      <c r="AF51">
        <v>3.8434393129951108E-13</v>
      </c>
      <c r="AG51">
        <v>4.305867030293134E-12</v>
      </c>
      <c r="AH51">
        <v>9.0511908317122094E-13</v>
      </c>
      <c r="AI51">
        <v>6.3392887875755493E-13</v>
      </c>
    </row>
    <row r="52" spans="1:35" x14ac:dyDescent="0.3">
      <c r="A52">
        <v>51</v>
      </c>
      <c r="B52" t="s">
        <v>39</v>
      </c>
      <c r="C52" t="s">
        <v>193</v>
      </c>
      <c r="D52" t="s">
        <v>194</v>
      </c>
      <c r="E52" t="s">
        <v>246</v>
      </c>
      <c r="F52" t="s">
        <v>195</v>
      </c>
      <c r="G52" t="s">
        <v>247</v>
      </c>
      <c r="H52">
        <v>1.4734387926190099E-11</v>
      </c>
      <c r="I52">
        <v>7.040606768552159E-12</v>
      </c>
      <c r="J52">
        <v>3.496730402659561E-12</v>
      </c>
      <c r="K52">
        <v>2.9585236398588211E-11</v>
      </c>
      <c r="L52">
        <v>1.2147817575127719E-11</v>
      </c>
      <c r="M52">
        <v>1.0289641121909179E-11</v>
      </c>
      <c r="N52">
        <v>5.7917436110381212E-12</v>
      </c>
      <c r="O52">
        <v>1.5026879425038861E-11</v>
      </c>
      <c r="P52">
        <v>5.2573957237901463E-12</v>
      </c>
      <c r="Q52">
        <v>3.0521432299785842E-11</v>
      </c>
      <c r="R52">
        <v>2.1500930431126491E-11</v>
      </c>
      <c r="S52">
        <v>2.2924629656884978E-11</v>
      </c>
      <c r="T52">
        <v>1.0773904657897251E-11</v>
      </c>
      <c r="U52">
        <v>4.2117971610483577E-12</v>
      </c>
      <c r="V52">
        <v>2.4751489127544269E-12</v>
      </c>
      <c r="W52">
        <v>1.073615405437351E-12</v>
      </c>
      <c r="X52">
        <v>6.0462053353741764E-13</v>
      </c>
      <c r="Y52">
        <v>5.2949136850188461E-12</v>
      </c>
      <c r="Z52">
        <v>2.4947310588701909E-12</v>
      </c>
      <c r="AA52">
        <v>1.6918374205831051E-12</v>
      </c>
      <c r="AB52">
        <v>9.9907170481205241E-13</v>
      </c>
      <c r="AC52">
        <v>2.3771457791460269E-12</v>
      </c>
      <c r="AD52">
        <v>8.462765197441979E-13</v>
      </c>
      <c r="AE52">
        <v>5.50272259202882E-12</v>
      </c>
      <c r="AF52">
        <v>3.597260542255042E-12</v>
      </c>
      <c r="AG52">
        <v>4.0674875650483297E-12</v>
      </c>
      <c r="AH52">
        <v>1.7286552655157401E-12</v>
      </c>
      <c r="AI52">
        <v>6.5038525530227256E-13</v>
      </c>
    </row>
    <row r="53" spans="1:35" x14ac:dyDescent="0.3">
      <c r="A53">
        <v>52</v>
      </c>
      <c r="B53" t="s">
        <v>18</v>
      </c>
      <c r="C53" t="s">
        <v>196</v>
      </c>
      <c r="E53" t="s">
        <v>248</v>
      </c>
      <c r="F53" t="s">
        <v>199</v>
      </c>
      <c r="G53" t="s">
        <v>250</v>
      </c>
      <c r="H53">
        <v>1.7874612106925219E-12</v>
      </c>
      <c r="I53">
        <v>5.7975854722098921E-13</v>
      </c>
      <c r="J53">
        <v>3.2023214261675849E-13</v>
      </c>
      <c r="K53">
        <v>5.8235593523780363E-13</v>
      </c>
      <c r="L53">
        <v>4.4903593599536781E-13</v>
      </c>
      <c r="M53">
        <v>2.868645179654826E-12</v>
      </c>
      <c r="N53">
        <v>1.892700559504286E-12</v>
      </c>
      <c r="O53">
        <v>2.0469565953053789E-12</v>
      </c>
      <c r="P53">
        <v>1.39380203810175E-12</v>
      </c>
      <c r="Q53">
        <v>5.7936476161104569E-13</v>
      </c>
      <c r="R53">
        <v>5.1927958266512513E-13</v>
      </c>
      <c r="S53">
        <v>2.4947321278904262E-12</v>
      </c>
      <c r="T53">
        <v>9.5600200030500337E-13</v>
      </c>
      <c r="U53">
        <v>5.3127164995089752E-13</v>
      </c>
      <c r="V53">
        <v>7.5740772234138163E-13</v>
      </c>
      <c r="W53">
        <v>1.6679685476348211E-13</v>
      </c>
      <c r="X53">
        <v>7.4905992134437469E-14</v>
      </c>
      <c r="Y53">
        <v>1.7938691684554449E-13</v>
      </c>
      <c r="Z53">
        <v>1.1712434583067801E-13</v>
      </c>
      <c r="AA53">
        <v>9.8939429728160778E-13</v>
      </c>
      <c r="AB53">
        <v>4.4643317816091542E-13</v>
      </c>
      <c r="AC53">
        <v>4.2787224168429762E-13</v>
      </c>
      <c r="AD53">
        <v>2.0294874988689009E-13</v>
      </c>
      <c r="AE53">
        <v>1.627276834334801E-13</v>
      </c>
      <c r="AF53">
        <v>1.0612903352191219E-13</v>
      </c>
      <c r="AG53">
        <v>5.5937549546962045E-13</v>
      </c>
      <c r="AH53">
        <v>3.1581223129162199E-13</v>
      </c>
      <c r="AI53">
        <v>1.289179054150604E-13</v>
      </c>
    </row>
    <row r="54" spans="1:35" x14ac:dyDescent="0.3">
      <c r="A54">
        <v>53</v>
      </c>
      <c r="B54" t="s">
        <v>3</v>
      </c>
      <c r="C54" t="s">
        <v>193</v>
      </c>
      <c r="D54" t="s">
        <v>194</v>
      </c>
      <c r="E54" t="s">
        <v>246</v>
      </c>
      <c r="F54" t="s">
        <v>195</v>
      </c>
      <c r="G54" t="s">
        <v>247</v>
      </c>
      <c r="H54">
        <v>6.5682668136967648E-13</v>
      </c>
      <c r="I54">
        <v>1.9586011268600709E-13</v>
      </c>
      <c r="J54">
        <v>2.8369648801045989E-13</v>
      </c>
      <c r="K54">
        <v>7.77053872694922E-13</v>
      </c>
      <c r="L54">
        <v>7.4820083856215187E-13</v>
      </c>
      <c r="M54">
        <v>2.0973032105543639E-13</v>
      </c>
      <c r="N54">
        <v>2.9906802024065002E-13</v>
      </c>
      <c r="O54">
        <v>2.401408501771036E-13</v>
      </c>
      <c r="P54">
        <v>3.1584663615277561E-13</v>
      </c>
      <c r="Q54">
        <v>7.2164536533770591E-13</v>
      </c>
      <c r="R54">
        <v>6.5349726203708807E-13</v>
      </c>
      <c r="S54">
        <v>8.3786833777318144E-13</v>
      </c>
      <c r="T54">
        <v>2.4431512871526978E-13</v>
      </c>
      <c r="U54">
        <v>3.5833377176548471E-13</v>
      </c>
      <c r="V54">
        <v>8.9710792729683829E-14</v>
      </c>
      <c r="W54">
        <v>8.2409434803088662E-15</v>
      </c>
      <c r="X54">
        <v>4.4384510878494151E-14</v>
      </c>
      <c r="Y54">
        <v>1.104304413259998E-13</v>
      </c>
      <c r="Z54">
        <v>1.215317501962163E-13</v>
      </c>
      <c r="AA54">
        <v>8.9786580469160637E-15</v>
      </c>
      <c r="AB54">
        <v>2.601139925912311E-14</v>
      </c>
      <c r="AC54">
        <v>1.273587600892587E-14</v>
      </c>
      <c r="AD54">
        <v>4.1491250870849608E-14</v>
      </c>
      <c r="AE54">
        <v>7.7178636311797435E-14</v>
      </c>
      <c r="AF54">
        <v>8.1224711981617841E-14</v>
      </c>
      <c r="AG54">
        <v>1.062703808169022E-13</v>
      </c>
      <c r="AH54">
        <v>2.1652258781383291E-14</v>
      </c>
      <c r="AI54">
        <v>4.0141649733568628E-14</v>
      </c>
    </row>
    <row r="55" spans="1:35" x14ac:dyDescent="0.3">
      <c r="A55">
        <v>54</v>
      </c>
      <c r="B55" t="s">
        <v>5</v>
      </c>
      <c r="C55" t="s">
        <v>193</v>
      </c>
      <c r="D55" t="s">
        <v>194</v>
      </c>
      <c r="E55" t="s">
        <v>246</v>
      </c>
      <c r="F55" t="s">
        <v>199</v>
      </c>
      <c r="G55" t="s">
        <v>250</v>
      </c>
      <c r="H55">
        <v>2.836124625184276E-12</v>
      </c>
      <c r="I55">
        <v>5.8209024290249615E-13</v>
      </c>
      <c r="J55">
        <v>1.0761461786857961E-12</v>
      </c>
      <c r="K55">
        <v>6.6420701032899011E-13</v>
      </c>
      <c r="L55">
        <v>1.050701457047266E-12</v>
      </c>
      <c r="M55">
        <v>1.529037633103659E-12</v>
      </c>
      <c r="N55">
        <v>9.7334080846691395E-13</v>
      </c>
      <c r="O55">
        <v>1.034759556704102E-12</v>
      </c>
      <c r="P55">
        <v>6.230063050980707E-13</v>
      </c>
      <c r="Q55">
        <v>6.0144791530318921E-13</v>
      </c>
      <c r="R55">
        <v>1.517015655859057E-12</v>
      </c>
      <c r="S55">
        <v>1.1061261239249409E-12</v>
      </c>
      <c r="T55">
        <v>7.3747788113598013E-13</v>
      </c>
      <c r="U55">
        <v>8.3857986438695647E-13</v>
      </c>
      <c r="V55">
        <v>1.398175419627388E-12</v>
      </c>
      <c r="W55">
        <v>7.5612110428414774E-14</v>
      </c>
      <c r="X55">
        <v>2.074322595503822E-13</v>
      </c>
      <c r="Y55">
        <v>4.0221051779628618E-14</v>
      </c>
      <c r="Z55">
        <v>9.1688669449344289E-14</v>
      </c>
      <c r="AA55">
        <v>5.294814975927428E-13</v>
      </c>
      <c r="AB55">
        <v>3.1706242256643221E-13</v>
      </c>
      <c r="AC55">
        <v>2.9039479558242102E-13</v>
      </c>
      <c r="AD55">
        <v>8.040347264326997E-14</v>
      </c>
      <c r="AE55">
        <v>5.4715387342715631E-14</v>
      </c>
      <c r="AF55">
        <v>1.489978403386305E-13</v>
      </c>
      <c r="AG55">
        <v>2.8906628292003648E-13</v>
      </c>
      <c r="AH55">
        <v>1.042397598352789E-13</v>
      </c>
      <c r="AI55">
        <v>7.5985357475753173E-14</v>
      </c>
    </row>
    <row r="56" spans="1:35" x14ac:dyDescent="0.3">
      <c r="A56">
        <v>55</v>
      </c>
      <c r="B56" t="s">
        <v>16</v>
      </c>
      <c r="C56" t="s">
        <v>196</v>
      </c>
      <c r="E56" t="s">
        <v>248</v>
      </c>
      <c r="F56" t="s">
        <v>195</v>
      </c>
      <c r="G56" t="s">
        <v>247</v>
      </c>
      <c r="H56">
        <v>2.684834659146747E-12</v>
      </c>
      <c r="I56">
        <v>5.508196103040194E-13</v>
      </c>
      <c r="J56">
        <v>8.4722035285294553E-13</v>
      </c>
      <c r="K56">
        <v>1.381833415268634E-12</v>
      </c>
      <c r="L56">
        <v>9.6511308417344236E-13</v>
      </c>
      <c r="M56">
        <v>5.7127358147062427E-13</v>
      </c>
      <c r="N56">
        <v>1.3465958829860909E-12</v>
      </c>
      <c r="O56">
        <v>4.9902830283132602E-13</v>
      </c>
      <c r="P56">
        <v>2.0206813572035781E-12</v>
      </c>
      <c r="Q56">
        <v>9.9357595773598653E-13</v>
      </c>
      <c r="R56">
        <v>1.134644716768363E-12</v>
      </c>
      <c r="S56">
        <v>6.9450134881702246E-13</v>
      </c>
      <c r="T56">
        <v>5.2805718580750048E-13</v>
      </c>
      <c r="U56">
        <v>1.42283001512232E-12</v>
      </c>
      <c r="V56">
        <v>6.2771447269727156E-13</v>
      </c>
      <c r="W56">
        <v>6.149108363207904E-14</v>
      </c>
      <c r="X56">
        <v>2.72477105157624E-14</v>
      </c>
      <c r="Y56">
        <v>2.8612659882581891E-13</v>
      </c>
      <c r="Z56">
        <v>8.2572962944379511E-14</v>
      </c>
      <c r="AA56">
        <v>6.2637748023820697E-14</v>
      </c>
      <c r="AB56">
        <v>2.8343487392072249E-13</v>
      </c>
      <c r="AC56">
        <v>6.2246327043947364E-14</v>
      </c>
      <c r="AD56">
        <v>4.516909000139889E-13</v>
      </c>
      <c r="AE56">
        <v>1.5732468757835841E-13</v>
      </c>
      <c r="AF56">
        <v>2.065821515824063E-13</v>
      </c>
      <c r="AG56">
        <v>1.9773831886948541E-14</v>
      </c>
      <c r="AH56">
        <v>5.2216997739954838E-14</v>
      </c>
      <c r="AI56">
        <v>2.3448807590117268E-13</v>
      </c>
    </row>
    <row r="57" spans="1:35" x14ac:dyDescent="0.3">
      <c r="A57">
        <v>56</v>
      </c>
      <c r="B57" t="s">
        <v>38</v>
      </c>
      <c r="C57" t="s">
        <v>196</v>
      </c>
      <c r="E57" t="s">
        <v>248</v>
      </c>
      <c r="F57" t="s">
        <v>195</v>
      </c>
      <c r="G57" t="s">
        <v>247</v>
      </c>
      <c r="H57">
        <v>3.8659712828482337E-11</v>
      </c>
      <c r="I57">
        <v>6.5807572332189206E-12</v>
      </c>
      <c r="J57">
        <v>2.9201247324991388E-12</v>
      </c>
      <c r="K57">
        <v>3.9088012278183658E-11</v>
      </c>
      <c r="L57">
        <v>3.2413546500673671E-11</v>
      </c>
      <c r="M57">
        <v>1.1862811116458E-11</v>
      </c>
      <c r="N57">
        <v>5.8180057704768647E-12</v>
      </c>
      <c r="O57">
        <v>1.1748827652493391E-11</v>
      </c>
      <c r="P57">
        <v>5.6457879802118691E-12</v>
      </c>
      <c r="Q57">
        <v>3.7773801430981287E-11</v>
      </c>
      <c r="R57">
        <v>3.2925432234588747E-11</v>
      </c>
      <c r="S57">
        <v>3.4445638097841317E-11</v>
      </c>
      <c r="T57">
        <v>8.0182561913076178E-12</v>
      </c>
      <c r="U57">
        <v>6.0080376926328728E-12</v>
      </c>
      <c r="V57">
        <v>2.1960875359658129E-11</v>
      </c>
      <c r="W57">
        <v>3.3831747043019821E-12</v>
      </c>
      <c r="X57">
        <v>6.7827619275298769E-13</v>
      </c>
      <c r="Y57">
        <v>2.2273716090302859E-11</v>
      </c>
      <c r="Z57">
        <v>1.516042574694879E-11</v>
      </c>
      <c r="AA57">
        <v>7.3946480086888484E-12</v>
      </c>
      <c r="AB57">
        <v>1.739669028591033E-12</v>
      </c>
      <c r="AC57">
        <v>8.2601257323053084E-12</v>
      </c>
      <c r="AD57">
        <v>1.70006476476536E-12</v>
      </c>
      <c r="AE57">
        <v>2.348349423899184E-11</v>
      </c>
      <c r="AF57">
        <v>1.7637755435324418E-11</v>
      </c>
      <c r="AG57">
        <v>1.8355067662355108E-11</v>
      </c>
      <c r="AH57">
        <v>3.7048725294986726E-12</v>
      </c>
      <c r="AI57">
        <v>1.939483672570286E-12</v>
      </c>
    </row>
    <row r="58" spans="1:35" x14ac:dyDescent="0.3">
      <c r="A58">
        <v>57</v>
      </c>
      <c r="B58" t="s">
        <v>29</v>
      </c>
      <c r="C58" t="s">
        <v>193</v>
      </c>
      <c r="D58" t="s">
        <v>198</v>
      </c>
      <c r="E58" t="s">
        <v>249</v>
      </c>
      <c r="F58" t="s">
        <v>195</v>
      </c>
      <c r="G58" t="s">
        <v>247</v>
      </c>
      <c r="H58">
        <v>8.5912201235223237E-13</v>
      </c>
      <c r="I58">
        <v>2.730020934648684E-13</v>
      </c>
      <c r="J58">
        <v>3.1486095815762539E-13</v>
      </c>
      <c r="K58">
        <v>8.8784020907255149E-13</v>
      </c>
      <c r="L58">
        <v>6.62713124828358E-13</v>
      </c>
      <c r="M58">
        <v>3.062362278253557E-13</v>
      </c>
      <c r="N58">
        <v>4.6381921601947325E-13</v>
      </c>
      <c r="O58">
        <v>2.7005538972753269E-13</v>
      </c>
      <c r="P58">
        <v>4.277321388064246E-13</v>
      </c>
      <c r="Q58">
        <v>1.7030614867602439E-12</v>
      </c>
      <c r="R58">
        <v>9.3656655729037485E-13</v>
      </c>
      <c r="S58">
        <v>1.9447104912569049E-12</v>
      </c>
      <c r="T58">
        <v>3.8433677318617569E-13</v>
      </c>
      <c r="U58">
        <v>4.5873784988688527E-13</v>
      </c>
      <c r="V58">
        <v>9.5338573053541831E-14</v>
      </c>
      <c r="W58">
        <v>2.5966099498858891E-14</v>
      </c>
      <c r="X58">
        <v>4.2455869322597898E-14</v>
      </c>
      <c r="Y58">
        <v>1.1833795183934379E-13</v>
      </c>
      <c r="Z58">
        <v>9.5681913791195459E-14</v>
      </c>
      <c r="AA58">
        <v>3.3135645884351268E-14</v>
      </c>
      <c r="AB58">
        <v>5.9180339557291975E-14</v>
      </c>
      <c r="AC58">
        <v>1.9878409673559691E-14</v>
      </c>
      <c r="AD58">
        <v>3.0601303482667753E-14</v>
      </c>
      <c r="AE58">
        <v>2.7082672130872242E-13</v>
      </c>
      <c r="AF58">
        <v>1.2518088974029109E-13</v>
      </c>
      <c r="AG58">
        <v>3.0954654037294589E-13</v>
      </c>
      <c r="AH58">
        <v>4.0949751502545757E-14</v>
      </c>
      <c r="AI58">
        <v>6.471771160516802E-14</v>
      </c>
    </row>
    <row r="59" spans="1:35" x14ac:dyDescent="0.3">
      <c r="A59">
        <v>58</v>
      </c>
      <c r="B59" t="s">
        <v>41</v>
      </c>
      <c r="C59" t="s">
        <v>193</v>
      </c>
      <c r="D59" t="s">
        <v>198</v>
      </c>
      <c r="E59" t="s">
        <v>249</v>
      </c>
      <c r="F59" t="s">
        <v>199</v>
      </c>
      <c r="G59" t="s">
        <v>250</v>
      </c>
      <c r="H59">
        <v>1.1311251555315881E-11</v>
      </c>
      <c r="I59">
        <v>2.2728386835961339E-12</v>
      </c>
      <c r="J59">
        <v>2.1844344651522791E-12</v>
      </c>
      <c r="K59">
        <v>3.349722688455152E-12</v>
      </c>
      <c r="L59">
        <v>2.858040085860847E-12</v>
      </c>
      <c r="M59">
        <v>1.378507287245012E-11</v>
      </c>
      <c r="N59">
        <v>1.0720729813577259E-11</v>
      </c>
      <c r="O59">
        <v>9.8980169714599571E-12</v>
      </c>
      <c r="P59">
        <v>7.8281960589916821E-12</v>
      </c>
      <c r="Q59">
        <v>1.9726148892624699E-12</v>
      </c>
      <c r="R59">
        <v>2.334348670093386E-12</v>
      </c>
      <c r="S59">
        <v>1.502106132472161E-11</v>
      </c>
      <c r="T59">
        <v>2.1548852238915E-12</v>
      </c>
      <c r="U59">
        <v>2.1773049095885719E-12</v>
      </c>
      <c r="V59">
        <v>3.4450636366731352E-12</v>
      </c>
      <c r="W59">
        <v>7.4359637373434117E-13</v>
      </c>
      <c r="X59">
        <v>7.4881728214448302E-13</v>
      </c>
      <c r="Y59">
        <v>1.3338115224148229E-12</v>
      </c>
      <c r="Z59">
        <v>9.743411626338899E-13</v>
      </c>
      <c r="AA59">
        <v>5.9247736345387771E-12</v>
      </c>
      <c r="AB59">
        <v>4.6889788691162149E-12</v>
      </c>
      <c r="AC59">
        <v>3.9773525420891076E-12</v>
      </c>
      <c r="AD59">
        <v>2.9841501454960271E-12</v>
      </c>
      <c r="AE59">
        <v>6.3798224740133462E-13</v>
      </c>
      <c r="AF59">
        <v>8.3045783775977141E-13</v>
      </c>
      <c r="AG59">
        <v>3.7150158004386582E-12</v>
      </c>
      <c r="AH59">
        <v>5.7097683149763714E-13</v>
      </c>
      <c r="AI59">
        <v>6.9408889357389473E-13</v>
      </c>
    </row>
    <row r="60" spans="1:35" x14ac:dyDescent="0.3">
      <c r="A60">
        <v>59</v>
      </c>
      <c r="B60" t="s">
        <v>34</v>
      </c>
      <c r="C60" t="s">
        <v>196</v>
      </c>
      <c r="E60" t="s">
        <v>248</v>
      </c>
      <c r="F60" t="s">
        <v>195</v>
      </c>
      <c r="G60" t="s">
        <v>247</v>
      </c>
      <c r="H60">
        <v>1.407252156550518E-11</v>
      </c>
      <c r="I60">
        <v>1.5104018876424011E-12</v>
      </c>
      <c r="J60">
        <v>1.722398870139913E-12</v>
      </c>
      <c r="K60">
        <v>1.320755314843179E-11</v>
      </c>
      <c r="L60">
        <v>7.7542729061134903E-12</v>
      </c>
      <c r="M60">
        <v>2.0092313703649749E-12</v>
      </c>
      <c r="N60">
        <v>2.0234741304563152E-12</v>
      </c>
      <c r="O60">
        <v>2.1953037375258359E-12</v>
      </c>
      <c r="P60">
        <v>2.1901896001100418E-12</v>
      </c>
      <c r="Q60">
        <v>1.1430389437522909E-11</v>
      </c>
      <c r="R60">
        <v>7.001387751560321E-12</v>
      </c>
      <c r="S60">
        <v>6.0002148970377256E-12</v>
      </c>
      <c r="T60">
        <v>1.5218644259136661E-12</v>
      </c>
      <c r="U60">
        <v>2.322779560718079E-12</v>
      </c>
      <c r="V60">
        <v>2.182438920743654E-12</v>
      </c>
      <c r="W60">
        <v>2.535225950738439E-13</v>
      </c>
      <c r="X60">
        <v>3.509592186810681E-13</v>
      </c>
      <c r="Y60">
        <v>2.0732874642397419E-12</v>
      </c>
      <c r="Z60">
        <v>1.765022668935176E-12</v>
      </c>
      <c r="AA60">
        <v>4.6556276523694997E-13</v>
      </c>
      <c r="AB60">
        <v>3.8805119229815629E-13</v>
      </c>
      <c r="AC60">
        <v>4.5196120324073891E-13</v>
      </c>
      <c r="AD60">
        <v>3.654066441577198E-13</v>
      </c>
      <c r="AE60">
        <v>1.757316980878824E-12</v>
      </c>
      <c r="AF60">
        <v>2.0890547815359012E-12</v>
      </c>
      <c r="AG60">
        <v>1.4396993036318611E-12</v>
      </c>
      <c r="AH60">
        <v>4.9606493794979009E-13</v>
      </c>
      <c r="AI60">
        <v>6.2380285459510741E-13</v>
      </c>
    </row>
    <row r="61" spans="1:35" x14ac:dyDescent="0.3">
      <c r="A61">
        <v>60</v>
      </c>
      <c r="B61" t="s">
        <v>40</v>
      </c>
      <c r="C61" t="s">
        <v>196</v>
      </c>
      <c r="E61" t="s">
        <v>248</v>
      </c>
      <c r="F61" t="s">
        <v>195</v>
      </c>
      <c r="G61" t="s">
        <v>247</v>
      </c>
      <c r="H61">
        <v>7.1522832213993621E-13</v>
      </c>
      <c r="I61">
        <v>7.3751401859807902E-13</v>
      </c>
      <c r="J61">
        <v>1.004369382053203E-12</v>
      </c>
      <c r="K61">
        <v>7.8597383686203829E-13</v>
      </c>
      <c r="L61">
        <v>9.35432596094901E-13</v>
      </c>
      <c r="M61">
        <v>8.7387986577763525E-13</v>
      </c>
      <c r="N61">
        <v>1.0691194059328971E-12</v>
      </c>
      <c r="O61">
        <v>8.6059116251557823E-13</v>
      </c>
      <c r="P61">
        <v>1.005868479763532E-12</v>
      </c>
      <c r="Q61">
        <v>1.309122400000217E-12</v>
      </c>
      <c r="R61">
        <v>1.277941224896866E-12</v>
      </c>
      <c r="S61">
        <v>1.250147315380056E-12</v>
      </c>
      <c r="T61">
        <v>1.2987301928960929E-12</v>
      </c>
      <c r="U61">
        <v>1.2109147628280311E-12</v>
      </c>
      <c r="V61">
        <v>6.936975954061241E-14</v>
      </c>
      <c r="W61">
        <v>4.4848847881307558E-14</v>
      </c>
      <c r="X61">
        <v>1.3206397478861821E-13</v>
      </c>
      <c r="Y61">
        <v>8.1469936695986296E-14</v>
      </c>
      <c r="Z61">
        <v>4.9657374560004922E-14</v>
      </c>
      <c r="AA61">
        <v>2.0897920142353911E-14</v>
      </c>
      <c r="AB61">
        <v>2.4536401740439859E-14</v>
      </c>
      <c r="AC61">
        <v>9.6281397946433626E-14</v>
      </c>
      <c r="AD61">
        <v>1.3524294319685791E-14</v>
      </c>
      <c r="AE61">
        <v>2.7373885281705011E-13</v>
      </c>
      <c r="AF61">
        <v>2.159032331825449E-13</v>
      </c>
      <c r="AG61">
        <v>2.6346496829850818E-13</v>
      </c>
      <c r="AH61">
        <v>1.3673231572125349E-13</v>
      </c>
      <c r="AI61">
        <v>2.9741901990027138E-14</v>
      </c>
    </row>
    <row r="62" spans="1:35" x14ac:dyDescent="0.3">
      <c r="A62">
        <v>61</v>
      </c>
      <c r="B62" t="s">
        <v>27</v>
      </c>
      <c r="C62" t="s">
        <v>193</v>
      </c>
      <c r="D62" t="s">
        <v>198</v>
      </c>
      <c r="E62" t="s">
        <v>249</v>
      </c>
      <c r="F62" t="s">
        <v>199</v>
      </c>
      <c r="G62" t="s">
        <v>250</v>
      </c>
      <c r="H62">
        <v>2.8746970695185679E-12</v>
      </c>
      <c r="I62">
        <v>1.428559107996872E-12</v>
      </c>
      <c r="J62">
        <v>1.4863381413049359E-12</v>
      </c>
      <c r="K62">
        <v>1.772789245093893E-12</v>
      </c>
      <c r="L62">
        <v>1.4608387488563311E-12</v>
      </c>
      <c r="M62">
        <v>2.3578919105320469E-12</v>
      </c>
      <c r="N62">
        <v>1.877479226933757E-12</v>
      </c>
      <c r="O62">
        <v>2.7121394976779941E-12</v>
      </c>
      <c r="P62">
        <v>2.3851144561923248E-12</v>
      </c>
      <c r="Q62">
        <v>2.4486092915665689E-12</v>
      </c>
      <c r="R62">
        <v>1.5035380658317381E-12</v>
      </c>
      <c r="S62">
        <v>2.7512862925495721E-12</v>
      </c>
      <c r="T62">
        <v>1.7337088166540611E-12</v>
      </c>
      <c r="U62">
        <v>1.629023418157088E-12</v>
      </c>
      <c r="V62">
        <v>4.4768899767844321E-13</v>
      </c>
      <c r="W62">
        <v>2.2227016045494029E-13</v>
      </c>
      <c r="X62">
        <v>1.7920829109179661E-13</v>
      </c>
      <c r="Y62">
        <v>2.8104778653471949E-13</v>
      </c>
      <c r="Z62">
        <v>1.745095656089002E-13</v>
      </c>
      <c r="AA62">
        <v>3.086559487895322E-13</v>
      </c>
      <c r="AB62">
        <v>2.3829282366718828E-13</v>
      </c>
      <c r="AC62">
        <v>3.696493026260198E-13</v>
      </c>
      <c r="AD62">
        <v>3.3181014420196929E-13</v>
      </c>
      <c r="AE62">
        <v>3.67386373412304E-13</v>
      </c>
      <c r="AF62">
        <v>1.7377791009199151E-13</v>
      </c>
      <c r="AG62">
        <v>3.1554312903647309E-13</v>
      </c>
      <c r="AH62">
        <v>2.3890808298997168E-13</v>
      </c>
      <c r="AI62">
        <v>1.898892650116674E-13</v>
      </c>
    </row>
    <row r="63" spans="1:35" x14ac:dyDescent="0.3">
      <c r="A63">
        <v>62</v>
      </c>
      <c r="B63" t="s">
        <v>8</v>
      </c>
      <c r="C63" t="s">
        <v>196</v>
      </c>
      <c r="E63" t="s">
        <v>248</v>
      </c>
      <c r="F63" t="s">
        <v>199</v>
      </c>
      <c r="G63" t="s">
        <v>250</v>
      </c>
      <c r="H63">
        <v>3.7439398674649018E-12</v>
      </c>
      <c r="I63">
        <v>7.7925533922403876E-13</v>
      </c>
      <c r="J63">
        <v>8.3122990932165304E-13</v>
      </c>
      <c r="K63">
        <v>1.9702039773441189E-12</v>
      </c>
      <c r="L63">
        <v>1.381123214378435E-12</v>
      </c>
      <c r="M63">
        <v>5.0438469549389981E-12</v>
      </c>
      <c r="N63">
        <v>3.6471355186214027E-12</v>
      </c>
      <c r="O63">
        <v>5.4417057893683908E-12</v>
      </c>
      <c r="P63">
        <v>2.4518473892999979E-12</v>
      </c>
      <c r="Q63">
        <v>1.314416335825812E-12</v>
      </c>
      <c r="R63">
        <v>7.258387766684897E-13</v>
      </c>
      <c r="S63">
        <v>3.3996927947325959E-12</v>
      </c>
      <c r="T63">
        <v>1.4420764274522121E-12</v>
      </c>
      <c r="U63">
        <v>2.6092724900759221E-12</v>
      </c>
      <c r="V63">
        <v>1.18364273986554E-12</v>
      </c>
      <c r="W63">
        <v>5.1365933039378952E-14</v>
      </c>
      <c r="X63">
        <v>4.3372015303870741E-14</v>
      </c>
      <c r="Y63">
        <v>3.983127970834281E-13</v>
      </c>
      <c r="Z63">
        <v>2.2082321930610039E-13</v>
      </c>
      <c r="AA63">
        <v>9.853664222655772E-13</v>
      </c>
      <c r="AB63">
        <v>5.7845683127276254E-13</v>
      </c>
      <c r="AC63">
        <v>8.8524418988651761E-13</v>
      </c>
      <c r="AD63">
        <v>3.5396085911686692E-13</v>
      </c>
      <c r="AE63">
        <v>1.5948639963585249E-13</v>
      </c>
      <c r="AF63">
        <v>2.5172964318659711E-14</v>
      </c>
      <c r="AG63">
        <v>5.5275992593581836E-13</v>
      </c>
      <c r="AH63">
        <v>2.6824878746838281E-13</v>
      </c>
      <c r="AI63">
        <v>3.9022311491028809E-13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90229-E41F-3A47-B0C2-2A78AE993C67}">
  <dimension ref="A1:AE63"/>
  <sheetViews>
    <sheetView zoomScale="40" workbookViewId="0">
      <selection activeCell="P1" sqref="P1"/>
    </sheetView>
  </sheetViews>
  <sheetFormatPr defaultColWidth="8.69921875" defaultRowHeight="15.6" x14ac:dyDescent="0.3"/>
  <cols>
    <col min="1" max="1" width="12.5" customWidth="1"/>
    <col min="3" max="3" width="23.19921875" style="32" customWidth="1"/>
  </cols>
  <sheetData>
    <row r="1" spans="1:31" x14ac:dyDescent="0.3">
      <c r="A1" t="s">
        <v>96</v>
      </c>
      <c r="B1" t="s">
        <v>61</v>
      </c>
      <c r="C1" s="18" t="s">
        <v>163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  <c r="AA1" s="1" t="s">
        <v>86</v>
      </c>
      <c r="AB1" s="1" t="s">
        <v>87</v>
      </c>
      <c r="AC1" s="1" t="s">
        <v>88</v>
      </c>
      <c r="AD1" s="1" t="s">
        <v>89</v>
      </c>
      <c r="AE1" s="1" t="s">
        <v>90</v>
      </c>
    </row>
    <row r="2" spans="1:31" x14ac:dyDescent="0.3">
      <c r="A2" s="34">
        <v>1</v>
      </c>
      <c r="B2" s="36" t="s">
        <v>11</v>
      </c>
      <c r="C2" s="29" t="s">
        <v>193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</row>
    <row r="3" spans="1:31" x14ac:dyDescent="0.3">
      <c r="A3" s="35">
        <v>2</v>
      </c>
      <c r="B3" s="3" t="s">
        <v>42</v>
      </c>
      <c r="C3" s="29" t="s">
        <v>196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">
      <c r="A4" s="34">
        <v>3</v>
      </c>
      <c r="B4" s="36" t="s">
        <v>33</v>
      </c>
      <c r="C4" s="29" t="s">
        <v>193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1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</row>
    <row r="5" spans="1:31" x14ac:dyDescent="0.3">
      <c r="A5" s="35">
        <v>4</v>
      </c>
      <c r="B5" s="3" t="s">
        <v>36</v>
      </c>
      <c r="C5" s="29" t="s">
        <v>196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">
      <c r="A6" s="34">
        <v>5</v>
      </c>
      <c r="B6" s="3" t="s">
        <v>44</v>
      </c>
      <c r="C6" s="29" t="s">
        <v>196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">
      <c r="A7" s="35">
        <v>6</v>
      </c>
      <c r="B7" s="36" t="s">
        <v>9</v>
      </c>
      <c r="C7" s="29" t="s">
        <v>193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</row>
    <row r="8" spans="1:31" x14ac:dyDescent="0.3">
      <c r="A8" s="34">
        <v>7</v>
      </c>
      <c r="B8" s="3" t="s">
        <v>2</v>
      </c>
      <c r="C8" s="29" t="s">
        <v>196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">
      <c r="A9" s="35">
        <v>8</v>
      </c>
      <c r="B9" s="3" t="s">
        <v>10</v>
      </c>
      <c r="C9" s="29" t="s">
        <v>196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">
      <c r="A10" s="34">
        <v>9</v>
      </c>
      <c r="B10" s="3" t="s">
        <v>4</v>
      </c>
      <c r="C10" s="29" t="s">
        <v>196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">
      <c r="A11" s="35">
        <v>10</v>
      </c>
      <c r="B11" s="36" t="s">
        <v>53</v>
      </c>
      <c r="C11" s="29" t="s">
        <v>193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</row>
    <row r="12" spans="1:31" x14ac:dyDescent="0.3">
      <c r="A12" s="34">
        <v>11</v>
      </c>
      <c r="B12" s="36" t="s">
        <v>49</v>
      </c>
      <c r="C12" s="29" t="s">
        <v>193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0</v>
      </c>
    </row>
    <row r="13" spans="1:31" x14ac:dyDescent="0.3">
      <c r="A13" s="35">
        <v>12</v>
      </c>
      <c r="B13" s="36" t="s">
        <v>19</v>
      </c>
      <c r="C13" s="29" t="s">
        <v>193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1</v>
      </c>
      <c r="AD13">
        <v>0</v>
      </c>
      <c r="AE13">
        <v>0</v>
      </c>
    </row>
    <row r="14" spans="1:31" x14ac:dyDescent="0.3">
      <c r="A14" s="34">
        <v>13</v>
      </c>
      <c r="B14" s="3" t="s">
        <v>28</v>
      </c>
      <c r="C14" s="29" t="s">
        <v>196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">
      <c r="A15" s="35">
        <v>14</v>
      </c>
      <c r="B15" s="3" t="s">
        <v>26</v>
      </c>
      <c r="C15" s="29" t="s">
        <v>196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">
      <c r="A16" s="34">
        <v>15</v>
      </c>
      <c r="B16" s="36" t="s">
        <v>21</v>
      </c>
      <c r="C16" s="29" t="s">
        <v>193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</row>
    <row r="17" spans="1:31" x14ac:dyDescent="0.3">
      <c r="A17" s="35" t="s">
        <v>92</v>
      </c>
      <c r="B17" s="36" t="s">
        <v>62</v>
      </c>
      <c r="C17" s="29" t="s">
        <v>193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</row>
    <row r="18" spans="1:31" x14ac:dyDescent="0.3">
      <c r="A18" s="34">
        <v>17</v>
      </c>
      <c r="B18" s="36" t="s">
        <v>55</v>
      </c>
      <c r="C18" s="29" t="s">
        <v>193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  <c r="AA18">
        <v>0</v>
      </c>
      <c r="AB18">
        <v>0</v>
      </c>
      <c r="AC18">
        <v>1</v>
      </c>
      <c r="AD18">
        <v>0</v>
      </c>
      <c r="AE18">
        <v>0</v>
      </c>
    </row>
    <row r="19" spans="1:31" x14ac:dyDescent="0.3">
      <c r="A19" s="35">
        <v>18</v>
      </c>
      <c r="B19" s="36" t="s">
        <v>47</v>
      </c>
      <c r="C19" s="29" t="s">
        <v>193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</row>
    <row r="20" spans="1:31" x14ac:dyDescent="0.3">
      <c r="A20" s="34">
        <v>19</v>
      </c>
      <c r="B20" s="3" t="s">
        <v>56</v>
      </c>
      <c r="C20" s="29" t="s">
        <v>196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">
      <c r="A21" s="35">
        <v>20</v>
      </c>
      <c r="B21" s="3" t="s">
        <v>48</v>
      </c>
      <c r="C21" s="29" t="s">
        <v>196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">
      <c r="A22" s="34">
        <v>21</v>
      </c>
      <c r="B22" s="36" t="s">
        <v>59</v>
      </c>
      <c r="C22" s="29" t="s">
        <v>193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1</v>
      </c>
      <c r="AC22">
        <v>0</v>
      </c>
      <c r="AD22">
        <v>0</v>
      </c>
      <c r="AE22">
        <v>0</v>
      </c>
    </row>
    <row r="23" spans="1:31" x14ac:dyDescent="0.3">
      <c r="A23" s="35">
        <v>22</v>
      </c>
      <c r="B23" s="3" t="s">
        <v>32</v>
      </c>
      <c r="C23" s="29" t="s">
        <v>196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">
      <c r="A24" s="34">
        <v>23</v>
      </c>
      <c r="B24" s="36" t="s">
        <v>15</v>
      </c>
      <c r="C24" s="29" t="s">
        <v>193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</row>
    <row r="25" spans="1:31" x14ac:dyDescent="0.3">
      <c r="A25" s="35">
        <v>24</v>
      </c>
      <c r="B25" s="36" t="s">
        <v>17</v>
      </c>
      <c r="C25" s="29" t="s">
        <v>193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</row>
    <row r="26" spans="1:31" x14ac:dyDescent="0.3">
      <c r="A26" s="34">
        <v>25</v>
      </c>
      <c r="B26" s="3" t="s">
        <v>30</v>
      </c>
      <c r="C26" s="29" t="s">
        <v>196</v>
      </c>
      <c r="D26">
        <v>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">
      <c r="A27" s="35">
        <v>26</v>
      </c>
      <c r="B27" s="3" t="s">
        <v>54</v>
      </c>
      <c r="C27" s="29" t="s">
        <v>196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3">
      <c r="A28" s="34">
        <v>27</v>
      </c>
      <c r="B28" s="3" t="s">
        <v>46</v>
      </c>
      <c r="C28" s="29" t="s">
        <v>196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3">
      <c r="A29" s="35">
        <v>28</v>
      </c>
      <c r="B29" s="36" t="s">
        <v>57</v>
      </c>
      <c r="C29" s="29" t="s">
        <v>193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0</v>
      </c>
    </row>
    <row r="30" spans="1:31" x14ac:dyDescent="0.3">
      <c r="A30" s="34">
        <v>29</v>
      </c>
      <c r="B30" s="3" t="s">
        <v>50</v>
      </c>
      <c r="C30" s="29" t="s">
        <v>196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3">
      <c r="A31" s="35">
        <v>30</v>
      </c>
      <c r="B31" s="36" t="s">
        <v>7</v>
      </c>
      <c r="C31" s="29" t="s">
        <v>193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0</v>
      </c>
    </row>
    <row r="32" spans="1:31" x14ac:dyDescent="0.3">
      <c r="A32" s="34">
        <v>31</v>
      </c>
      <c r="B32" s="36" t="s">
        <v>1</v>
      </c>
      <c r="C32" s="29" t="s">
        <v>193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1</v>
      </c>
      <c r="X32">
        <v>0</v>
      </c>
      <c r="Y32">
        <v>0</v>
      </c>
      <c r="Z32">
        <v>1</v>
      </c>
      <c r="AA32">
        <v>0</v>
      </c>
      <c r="AB32">
        <v>0</v>
      </c>
      <c r="AC32">
        <v>1</v>
      </c>
      <c r="AD32">
        <v>0</v>
      </c>
      <c r="AE32">
        <v>0</v>
      </c>
    </row>
    <row r="33" spans="1:31" x14ac:dyDescent="0.3">
      <c r="A33" s="35">
        <v>32</v>
      </c>
      <c r="B33" s="36" t="s">
        <v>37</v>
      </c>
      <c r="C33" s="29" t="s">
        <v>193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1</v>
      </c>
      <c r="X33">
        <v>0</v>
      </c>
      <c r="Y33">
        <v>0</v>
      </c>
      <c r="Z33">
        <v>1</v>
      </c>
      <c r="AA33">
        <v>0</v>
      </c>
      <c r="AB33">
        <v>0</v>
      </c>
      <c r="AC33">
        <v>1</v>
      </c>
      <c r="AD33">
        <v>0</v>
      </c>
      <c r="AE33">
        <v>0</v>
      </c>
    </row>
    <row r="34" spans="1:31" x14ac:dyDescent="0.3">
      <c r="A34" s="34">
        <v>33</v>
      </c>
      <c r="B34" s="36" t="s">
        <v>43</v>
      </c>
      <c r="C34" s="29" t="s">
        <v>193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1</v>
      </c>
      <c r="X34">
        <v>1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</row>
    <row r="35" spans="1:31" x14ac:dyDescent="0.3">
      <c r="A35" s="35">
        <v>34</v>
      </c>
      <c r="B35" s="36" t="s">
        <v>45</v>
      </c>
      <c r="C35" s="29" t="s">
        <v>193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1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</row>
    <row r="36" spans="1:31" x14ac:dyDescent="0.3">
      <c r="A36" s="34">
        <v>35</v>
      </c>
      <c r="B36" s="36" t="s">
        <v>35</v>
      </c>
      <c r="C36" s="29" t="s">
        <v>193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1</v>
      </c>
      <c r="X36">
        <v>0</v>
      </c>
      <c r="Y36">
        <v>1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</row>
    <row r="37" spans="1:31" x14ac:dyDescent="0.3">
      <c r="A37" s="35">
        <v>36</v>
      </c>
      <c r="B37" s="3" t="s">
        <v>6</v>
      </c>
      <c r="C37" s="29" t="s">
        <v>196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3">
      <c r="A38" s="34">
        <v>37</v>
      </c>
      <c r="B38" s="3" t="s">
        <v>12</v>
      </c>
      <c r="C38" s="29" t="s">
        <v>196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3">
      <c r="A39" s="35">
        <v>38</v>
      </c>
      <c r="B39" s="3" t="s">
        <v>0</v>
      </c>
      <c r="C39" s="29" t="s">
        <v>196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">
      <c r="A40" s="34">
        <v>39</v>
      </c>
      <c r="B40" s="3" t="s">
        <v>14</v>
      </c>
      <c r="C40" s="29" t="s">
        <v>196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">
      <c r="A41" s="35">
        <v>40</v>
      </c>
      <c r="B41" s="3" t="s">
        <v>24</v>
      </c>
      <c r="C41" s="29" t="s">
        <v>196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">
      <c r="A42" s="34">
        <v>41</v>
      </c>
      <c r="B42" s="3" t="s">
        <v>20</v>
      </c>
      <c r="C42" s="29" t="s">
        <v>196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">
      <c r="A43" s="35">
        <v>42</v>
      </c>
      <c r="B43" s="36" t="s">
        <v>51</v>
      </c>
      <c r="C43" s="29" t="s">
        <v>193</v>
      </c>
      <c r="D43">
        <v>1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0</v>
      </c>
    </row>
    <row r="44" spans="1:31" x14ac:dyDescent="0.3">
      <c r="A44" s="34">
        <v>43</v>
      </c>
      <c r="B44" s="3" t="s">
        <v>58</v>
      </c>
      <c r="C44" s="29" t="s">
        <v>196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">
      <c r="A45" s="35">
        <v>44</v>
      </c>
      <c r="B45" s="3" t="s">
        <v>60</v>
      </c>
      <c r="C45" s="29" t="s">
        <v>196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3">
      <c r="A46" s="34">
        <v>45</v>
      </c>
      <c r="B46" s="3" t="s">
        <v>52</v>
      </c>
      <c r="C46" s="29" t="s">
        <v>196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3">
      <c r="A47" s="35">
        <v>46</v>
      </c>
      <c r="B47" s="36" t="s">
        <v>13</v>
      </c>
      <c r="C47" s="29" t="s">
        <v>193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</row>
    <row r="48" spans="1:31" x14ac:dyDescent="0.3">
      <c r="A48" s="34">
        <v>47</v>
      </c>
      <c r="B48" s="36" t="s">
        <v>25</v>
      </c>
      <c r="C48" s="29" t="s">
        <v>193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1</v>
      </c>
      <c r="X48">
        <v>0</v>
      </c>
      <c r="Y48">
        <v>0</v>
      </c>
      <c r="Z48">
        <v>1</v>
      </c>
      <c r="AA48">
        <v>0</v>
      </c>
      <c r="AB48">
        <v>0</v>
      </c>
      <c r="AC48">
        <v>1</v>
      </c>
      <c r="AD48">
        <v>0</v>
      </c>
      <c r="AE48">
        <v>0</v>
      </c>
    </row>
    <row r="49" spans="1:31" x14ac:dyDescent="0.3">
      <c r="A49" s="35">
        <v>48</v>
      </c>
      <c r="B49" s="3" t="s">
        <v>22</v>
      </c>
      <c r="C49" s="29" t="s">
        <v>196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">
      <c r="A50" s="34">
        <v>49</v>
      </c>
      <c r="B50" s="36" t="s">
        <v>23</v>
      </c>
      <c r="C50" s="29" t="s">
        <v>193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0</v>
      </c>
      <c r="X50">
        <v>0</v>
      </c>
      <c r="Y50">
        <v>1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</row>
    <row r="51" spans="1:31" x14ac:dyDescent="0.3">
      <c r="A51" s="35">
        <v>50</v>
      </c>
      <c r="B51" s="36" t="s">
        <v>31</v>
      </c>
      <c r="C51" s="29" t="s">
        <v>193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1</v>
      </c>
      <c r="AD51">
        <v>0</v>
      </c>
      <c r="AE51">
        <v>0</v>
      </c>
    </row>
    <row r="52" spans="1:31" x14ac:dyDescent="0.3">
      <c r="A52" s="34">
        <v>51</v>
      </c>
      <c r="B52" s="36" t="s">
        <v>39</v>
      </c>
      <c r="C52" s="29" t="s">
        <v>193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1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</row>
    <row r="53" spans="1:31" x14ac:dyDescent="0.3">
      <c r="A53" s="35">
        <v>52</v>
      </c>
      <c r="B53" s="3" t="s">
        <v>18</v>
      </c>
      <c r="C53" s="29" t="s">
        <v>196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3">
      <c r="A54" s="34">
        <v>53</v>
      </c>
      <c r="B54" s="36" t="s">
        <v>3</v>
      </c>
      <c r="C54" s="29" t="s">
        <v>193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1</v>
      </c>
      <c r="X54">
        <v>0</v>
      </c>
      <c r="Y54">
        <v>0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0</v>
      </c>
    </row>
    <row r="55" spans="1:31" x14ac:dyDescent="0.3">
      <c r="A55" s="35">
        <v>54</v>
      </c>
      <c r="B55" s="36" t="s">
        <v>5</v>
      </c>
      <c r="C55" s="29" t="s">
        <v>193</v>
      </c>
      <c r="D55">
        <v>1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</row>
    <row r="56" spans="1:31" x14ac:dyDescent="0.3">
      <c r="A56" s="34">
        <v>55</v>
      </c>
      <c r="B56" s="3" t="s">
        <v>16</v>
      </c>
      <c r="C56" s="29" t="s">
        <v>196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3">
      <c r="A57" s="35">
        <v>56</v>
      </c>
      <c r="B57" s="3" t="s">
        <v>38</v>
      </c>
      <c r="C57" s="29" t="s">
        <v>196</v>
      </c>
      <c r="D57">
        <v>0</v>
      </c>
      <c r="E57">
        <v>0</v>
      </c>
      <c r="F57">
        <v>1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3">
      <c r="A58" s="34">
        <v>57</v>
      </c>
      <c r="B58" s="36" t="s">
        <v>29</v>
      </c>
      <c r="C58" s="29" t="s">
        <v>193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</row>
    <row r="59" spans="1:31" x14ac:dyDescent="0.3">
      <c r="A59" s="35">
        <v>58</v>
      </c>
      <c r="B59" s="36" t="s">
        <v>41</v>
      </c>
      <c r="C59" s="29" t="s">
        <v>193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1</v>
      </c>
      <c r="AD59">
        <v>0</v>
      </c>
      <c r="AE59">
        <v>0</v>
      </c>
    </row>
    <row r="60" spans="1:31" x14ac:dyDescent="0.3">
      <c r="A60" s="34">
        <v>59</v>
      </c>
      <c r="B60" s="3" t="s">
        <v>34</v>
      </c>
      <c r="C60" s="29" t="s">
        <v>196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3">
      <c r="A61" s="35">
        <v>60</v>
      </c>
      <c r="B61" s="3" t="s">
        <v>40</v>
      </c>
      <c r="C61" s="29" t="s">
        <v>196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3">
      <c r="A62" s="34">
        <v>61</v>
      </c>
      <c r="B62" s="36" t="s">
        <v>27</v>
      </c>
      <c r="C62" s="29" t="s">
        <v>193</v>
      </c>
      <c r="D62">
        <v>0</v>
      </c>
      <c r="E62">
        <v>0</v>
      </c>
      <c r="F62">
        <v>1</v>
      </c>
      <c r="G62">
        <v>0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1</v>
      </c>
      <c r="X62">
        <v>0</v>
      </c>
      <c r="Y62">
        <v>0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</row>
    <row r="63" spans="1:31" x14ac:dyDescent="0.3">
      <c r="A63" s="35">
        <v>62</v>
      </c>
      <c r="B63" s="3" t="s">
        <v>8</v>
      </c>
      <c r="C63" s="29" t="s">
        <v>196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1FA7-9F33-2144-8CE4-4B5487BAB136}">
  <dimension ref="A1:BW63"/>
  <sheetViews>
    <sheetView topLeftCell="B1" zoomScale="60" workbookViewId="0">
      <selection activeCell="F2" sqref="F2"/>
    </sheetView>
  </sheetViews>
  <sheetFormatPr defaultColWidth="8.69921875" defaultRowHeight="15.6" x14ac:dyDescent="0.3"/>
  <cols>
    <col min="1" max="1" width="7.19921875" style="32" customWidth="1"/>
    <col min="2" max="2" width="8.69921875" style="2"/>
    <col min="3" max="3" width="5.69921875" style="32" customWidth="1"/>
    <col min="4" max="4" width="8.19921875" style="32" customWidth="1"/>
    <col min="5" max="7" width="23.19921875" style="32" customWidth="1"/>
    <col min="8" max="8" width="8.69921875" style="33"/>
    <col min="9" max="9" width="10.19921875" style="32" customWidth="1"/>
    <col min="10" max="10" width="8.69921875" style="32"/>
    <col min="11" max="11" width="11.5" style="32" customWidth="1"/>
    <col min="12" max="12" width="8.69921875" style="32"/>
    <col min="13" max="13" width="12.69921875" style="32" customWidth="1"/>
    <col min="14" max="14" width="8.69921875" style="32"/>
    <col min="15" max="15" width="9.69921875" style="32" customWidth="1"/>
    <col min="16" max="18" width="8.69921875" style="32"/>
    <col min="19" max="19" width="10" style="32" customWidth="1"/>
    <col min="20" max="20" width="8.69921875" style="32"/>
    <col min="21" max="21" width="19.19921875" style="32" customWidth="1"/>
    <col min="22" max="22" width="8.69921875" style="32"/>
    <col min="23" max="23" width="11.19921875" style="32" customWidth="1"/>
    <col min="24" max="25" width="8.69921875" style="32"/>
    <col min="26" max="26" width="12.5" style="32" customWidth="1"/>
    <col min="27" max="30" width="8.69921875" style="32"/>
    <col min="31" max="31" width="12.5" style="32" customWidth="1"/>
    <col min="32" max="35" width="8.69921875" style="32"/>
    <col min="36" max="36" width="17.5" style="32" customWidth="1"/>
    <col min="37" max="37" width="8.69921875" style="32"/>
    <col min="38" max="38" width="15.19921875" style="32" customWidth="1"/>
    <col min="39" max="40" width="8.69921875" style="32"/>
    <col min="41" max="41" width="13.69921875" style="32" customWidth="1"/>
    <col min="42" max="45" width="8.69921875" style="32"/>
    <col min="46" max="46" width="17.5" style="32" customWidth="1"/>
    <col min="47" max="47" width="8.69921875" style="32"/>
    <col min="48" max="48" width="15.19921875" style="32" customWidth="1"/>
    <col min="49" max="50" width="8.69921875" style="32"/>
    <col min="51" max="51" width="13.69921875" style="32" customWidth="1"/>
    <col min="52" max="55" width="8.69921875" style="32"/>
    <col min="56" max="56" width="17.5" style="32" customWidth="1"/>
    <col min="57" max="57" width="8.69921875" style="32"/>
    <col min="58" max="58" width="15.19921875" style="32" customWidth="1"/>
    <col min="59" max="60" width="8.69921875" style="32"/>
    <col min="61" max="61" width="17.5" style="32" customWidth="1"/>
    <col min="62" max="62" width="8.69921875" style="32"/>
    <col min="63" max="63" width="15.19921875" style="32" customWidth="1"/>
    <col min="64" max="65" width="8.69921875" style="32"/>
    <col min="66" max="66" width="17.5" style="32" customWidth="1"/>
    <col min="67" max="67" width="8.69921875" style="32"/>
    <col min="68" max="68" width="15.19921875" style="32" customWidth="1"/>
    <col min="69" max="16384" width="8.69921875" style="32"/>
  </cols>
  <sheetData>
    <row r="1" spans="1:75" s="18" customFormat="1" ht="13.95" customHeight="1" x14ac:dyDescent="0.3">
      <c r="A1" s="18" t="s">
        <v>96</v>
      </c>
      <c r="B1" s="5" t="s">
        <v>61</v>
      </c>
      <c r="C1" s="18" t="s">
        <v>161</v>
      </c>
      <c r="D1" s="18" t="s">
        <v>162</v>
      </c>
      <c r="E1" s="18" t="s">
        <v>163</v>
      </c>
      <c r="F1" s="18" t="s">
        <v>242</v>
      </c>
      <c r="G1" s="18" t="s">
        <v>164</v>
      </c>
      <c r="H1" s="19"/>
      <c r="I1" s="20" t="s">
        <v>165</v>
      </c>
      <c r="J1" s="20" t="s">
        <v>166</v>
      </c>
      <c r="K1" s="20" t="s">
        <v>167</v>
      </c>
      <c r="L1" s="20" t="s">
        <v>166</v>
      </c>
      <c r="M1" s="21" t="s">
        <v>168</v>
      </c>
      <c r="N1" s="21" t="s">
        <v>166</v>
      </c>
      <c r="O1" s="21" t="s">
        <v>169</v>
      </c>
      <c r="P1" s="21" t="s">
        <v>166</v>
      </c>
      <c r="Q1" s="22" t="s">
        <v>170</v>
      </c>
      <c r="R1" s="22" t="s">
        <v>166</v>
      </c>
      <c r="S1" s="22" t="s">
        <v>171</v>
      </c>
      <c r="T1" s="22" t="s">
        <v>166</v>
      </c>
      <c r="U1" s="23" t="s">
        <v>172</v>
      </c>
      <c r="V1" s="23" t="s">
        <v>166</v>
      </c>
      <c r="W1" s="23" t="s">
        <v>173</v>
      </c>
      <c r="X1" s="23" t="s">
        <v>166</v>
      </c>
      <c r="Z1" s="24" t="s">
        <v>174</v>
      </c>
      <c r="AA1" s="24" t="s">
        <v>166</v>
      </c>
      <c r="AB1" s="24" t="s">
        <v>175</v>
      </c>
      <c r="AC1" s="24"/>
      <c r="AE1" s="25" t="s">
        <v>176</v>
      </c>
      <c r="AF1" s="25" t="s">
        <v>166</v>
      </c>
      <c r="AG1" s="25" t="s">
        <v>177</v>
      </c>
      <c r="AH1" s="25"/>
      <c r="AJ1" s="24" t="s">
        <v>178</v>
      </c>
      <c r="AK1" s="24" t="s">
        <v>166</v>
      </c>
      <c r="AL1" s="24" t="s">
        <v>179</v>
      </c>
      <c r="AM1" s="24" t="s">
        <v>166</v>
      </c>
      <c r="AO1" s="26" t="s">
        <v>180</v>
      </c>
      <c r="AP1" s="27" t="s">
        <v>166</v>
      </c>
      <c r="AQ1" s="27" t="s">
        <v>181</v>
      </c>
      <c r="AR1" s="27"/>
      <c r="AT1" s="24" t="s">
        <v>182</v>
      </c>
      <c r="AU1" s="24" t="s">
        <v>166</v>
      </c>
      <c r="AV1" s="24" t="s">
        <v>183</v>
      </c>
      <c r="AW1" s="24" t="s">
        <v>166</v>
      </c>
      <c r="AY1" s="26" t="s">
        <v>184</v>
      </c>
      <c r="AZ1" s="27" t="s">
        <v>166</v>
      </c>
      <c r="BA1" s="27" t="s">
        <v>185</v>
      </c>
      <c r="BB1" s="27"/>
      <c r="BD1" s="28" t="s">
        <v>186</v>
      </c>
      <c r="BE1" s="28" t="s">
        <v>166</v>
      </c>
      <c r="BF1" s="28" t="s">
        <v>187</v>
      </c>
      <c r="BG1" s="28" t="s">
        <v>166</v>
      </c>
      <c r="BI1" s="28" t="s">
        <v>188</v>
      </c>
      <c r="BJ1" s="28" t="s">
        <v>166</v>
      </c>
      <c r="BK1" s="28" t="s">
        <v>189</v>
      </c>
      <c r="BL1" s="28" t="s">
        <v>166</v>
      </c>
      <c r="BN1" s="24" t="s">
        <v>190</v>
      </c>
      <c r="BO1" s="24" t="s">
        <v>166</v>
      </c>
      <c r="BP1" s="25" t="s">
        <v>191</v>
      </c>
      <c r="BQ1" s="25" t="s">
        <v>166</v>
      </c>
      <c r="BT1" s="24" t="s">
        <v>240</v>
      </c>
      <c r="BU1" s="24" t="s">
        <v>166</v>
      </c>
      <c r="BV1" s="25" t="s">
        <v>241</v>
      </c>
      <c r="BW1" s="25" t="s">
        <v>166</v>
      </c>
    </row>
    <row r="2" spans="1:75" s="29" customFormat="1" x14ac:dyDescent="0.3">
      <c r="A2" s="29">
        <v>1</v>
      </c>
      <c r="B2" s="4" t="s">
        <v>11</v>
      </c>
      <c r="C2">
        <v>43</v>
      </c>
      <c r="D2" s="29" t="s">
        <v>192</v>
      </c>
      <c r="E2" s="29" t="s">
        <v>193</v>
      </c>
      <c r="F2" s="29" t="s">
        <v>194</v>
      </c>
      <c r="G2" s="29" t="s">
        <v>195</v>
      </c>
      <c r="H2" s="30"/>
      <c r="I2" s="29">
        <f t="shared" ref="I2:I63" si="0">IF(E2="CG",1,0)</f>
        <v>0</v>
      </c>
      <c r="J2" s="29">
        <f>SUM(I2:I63)</f>
        <v>31</v>
      </c>
      <c r="K2" s="29">
        <f t="shared" ref="K2:K63" si="1">IF(E2="EG",1,0)</f>
        <v>1</v>
      </c>
      <c r="L2" s="29">
        <f>SUM(K2:K63)</f>
        <v>31</v>
      </c>
      <c r="M2" s="29">
        <f t="shared" ref="M2:M63" si="2">IF(F2="BM",1,0)</f>
        <v>1</v>
      </c>
      <c r="N2" s="29">
        <f>SUM(M2:M63)</f>
        <v>15</v>
      </c>
      <c r="O2" s="29">
        <f t="shared" ref="O2:O63" si="3">IF(F2="IM",1,0)</f>
        <v>0</v>
      </c>
      <c r="P2" s="29">
        <f>SUM(O2:O63)</f>
        <v>16</v>
      </c>
      <c r="Q2" s="29">
        <f t="shared" ref="Q2:Q63" si="4">IF(D2="f",1,0)</f>
        <v>0</v>
      </c>
      <c r="R2" s="29">
        <f>SUM(Q2:Q63)</f>
        <v>37</v>
      </c>
      <c r="S2" s="29">
        <f t="shared" ref="S2:S63" si="5">IF(D2="m",1,0)</f>
        <v>1</v>
      </c>
      <c r="T2" s="29">
        <f>SUM(S2:S63)</f>
        <v>25</v>
      </c>
      <c r="U2" s="29">
        <f t="shared" ref="U2:U63" si="6">IF(G2="eo",1,0)</f>
        <v>0</v>
      </c>
      <c r="V2" s="29">
        <f>SUM(U2:U63)</f>
        <v>32</v>
      </c>
      <c r="W2" s="29">
        <f t="shared" ref="W2:W63" si="7">IF(G2="ec",1,0)</f>
        <v>1</v>
      </c>
      <c r="X2" s="29">
        <f>SUM(W2:W63)</f>
        <v>30</v>
      </c>
      <c r="Z2" s="29">
        <f t="shared" ref="Z2:Z63" si="8">IF(AND(K2=1,S2=1),1,0)</f>
        <v>1</v>
      </c>
      <c r="AA2" s="29">
        <f>SUM(Z2:Z63)</f>
        <v>13</v>
      </c>
      <c r="AB2" s="29">
        <f t="shared" ref="AB2:AB63" si="9">IF(AND(K2=0,S2=1),1,0)</f>
        <v>0</v>
      </c>
      <c r="AC2" s="29">
        <f>SUM(AB2:AB63)</f>
        <v>12</v>
      </c>
      <c r="AE2" s="29">
        <f>IF(AND(K2=1,Q2=1),1,0)</f>
        <v>0</v>
      </c>
      <c r="AF2" s="29">
        <f>SUM(AE2:AE63)</f>
        <v>18</v>
      </c>
      <c r="AG2" s="29">
        <f>IF(AND(K2=0,Q2=1),1,0)</f>
        <v>0</v>
      </c>
      <c r="AH2" s="29">
        <f>SUM(AG2:AG63)</f>
        <v>19</v>
      </c>
      <c r="AJ2" s="29">
        <f>IF(AND(AB2=1,U2=1),1,0)</f>
        <v>0</v>
      </c>
      <c r="AK2" s="29">
        <f>SUM(AJ2:AJ63)</f>
        <v>7</v>
      </c>
      <c r="AL2" s="29">
        <f>IF(AND(AB2=1,W2=1),1,0)</f>
        <v>0</v>
      </c>
      <c r="AM2" s="29">
        <f>SUM(AL2:AL63)</f>
        <v>5</v>
      </c>
      <c r="AO2" s="29">
        <f>IF(AND(AG2=1,U2=1),1,0)</f>
        <v>0</v>
      </c>
      <c r="AP2" s="29">
        <f>SUM(AO2:AO63)</f>
        <v>8</v>
      </c>
      <c r="AQ2" s="29">
        <f>IF(AND(AG2=1,W2=1),1,0)</f>
        <v>0</v>
      </c>
      <c r="AR2" s="29">
        <f>SUM(AQ2:AQ63)</f>
        <v>11</v>
      </c>
      <c r="AT2" s="29">
        <f>IF(AND(Z2=1,U2=1),1,0)</f>
        <v>0</v>
      </c>
      <c r="AU2" s="29">
        <f>SUM(AT2:AT63)</f>
        <v>7</v>
      </c>
      <c r="AV2" s="29">
        <f>IF(AND(Z2=1,W2=1),1,0)</f>
        <v>1</v>
      </c>
      <c r="AW2" s="29">
        <f>SUM(AV2:AV63)</f>
        <v>6</v>
      </c>
      <c r="AY2" s="29">
        <f>IF(AND(AE2=1,U2=1),1,0)</f>
        <v>0</v>
      </c>
      <c r="AZ2" s="29">
        <f>SUM(AY2:AY63)</f>
        <v>10</v>
      </c>
      <c r="BA2" s="29">
        <f>IF(AND(AE2=1,W2=1),1,0)</f>
        <v>0</v>
      </c>
      <c r="BB2" s="29">
        <f>SUM(BA2:BA63)</f>
        <v>8</v>
      </c>
      <c r="BD2" s="29">
        <f>IF(AND(O2=1,U2=1),1,0)</f>
        <v>0</v>
      </c>
      <c r="BE2" s="29">
        <f>SUM(BD2:BD63)</f>
        <v>9</v>
      </c>
      <c r="BF2" s="29">
        <f>IF(AND(O2=1,W2=1),1,0)</f>
        <v>0</v>
      </c>
      <c r="BG2" s="29">
        <f>SUM(BF2:BF63)</f>
        <v>7</v>
      </c>
      <c r="BI2" s="29">
        <f>IF(AND(M2=1,U2=1),1,0)</f>
        <v>0</v>
      </c>
      <c r="BJ2" s="29">
        <f>SUM(BI2:BI63)</f>
        <v>8</v>
      </c>
      <c r="BK2" s="29">
        <f>IF(AND(M2=1,W2=1),1,0)</f>
        <v>1</v>
      </c>
      <c r="BL2" s="29">
        <f>SUM(BK2:BK63)</f>
        <v>7</v>
      </c>
      <c r="BN2" s="29">
        <f>IF(AND(O2=1,S2=1),1,0)</f>
        <v>0</v>
      </c>
      <c r="BO2" s="29">
        <f>SUM(BN2:BN63)</f>
        <v>6</v>
      </c>
      <c r="BP2" s="29">
        <f>IF(AND(O2=1,Q2=1),1,0)</f>
        <v>0</v>
      </c>
      <c r="BQ2" s="29">
        <f>SUM(BP2:BP63)</f>
        <v>10</v>
      </c>
      <c r="BT2" s="29">
        <f>IF(AND(M2=1,S2=1),1,0)</f>
        <v>1</v>
      </c>
      <c r="BU2" s="29">
        <f>SUM(BT2:BT63)</f>
        <v>7</v>
      </c>
      <c r="BV2" s="29">
        <f>IF(AND(M2=1,Q2=1),1,0)</f>
        <v>0</v>
      </c>
      <c r="BW2" s="29">
        <f>SUM(BV2:BV63)</f>
        <v>8</v>
      </c>
    </row>
    <row r="3" spans="1:75" s="29" customFormat="1" x14ac:dyDescent="0.3">
      <c r="A3" s="29">
        <v>2</v>
      </c>
      <c r="B3" s="3" t="s">
        <v>42</v>
      </c>
      <c r="C3">
        <v>39</v>
      </c>
      <c r="D3" s="29" t="s">
        <v>192</v>
      </c>
      <c r="E3" s="29" t="s">
        <v>196</v>
      </c>
      <c r="G3" s="29" t="s">
        <v>195</v>
      </c>
      <c r="H3" s="30"/>
      <c r="I3" s="29">
        <f t="shared" si="0"/>
        <v>1</v>
      </c>
      <c r="K3" s="29">
        <f t="shared" si="1"/>
        <v>0</v>
      </c>
      <c r="M3" s="29">
        <f t="shared" si="2"/>
        <v>0</v>
      </c>
      <c r="O3" s="29">
        <f t="shared" si="3"/>
        <v>0</v>
      </c>
      <c r="Q3" s="29">
        <f t="shared" si="4"/>
        <v>0</v>
      </c>
      <c r="S3" s="29">
        <f t="shared" si="5"/>
        <v>1</v>
      </c>
      <c r="U3" s="29">
        <f t="shared" si="6"/>
        <v>0</v>
      </c>
      <c r="W3" s="29">
        <f t="shared" si="7"/>
        <v>1</v>
      </c>
      <c r="Z3" s="29">
        <f t="shared" si="8"/>
        <v>0</v>
      </c>
      <c r="AB3" s="29">
        <f t="shared" si="9"/>
        <v>1</v>
      </c>
      <c r="AE3" s="29">
        <f t="shared" ref="AE3:AE63" si="10">IF(AND(K3=1,Q3=1),1,0)</f>
        <v>0</v>
      </c>
      <c r="AG3" s="29">
        <f t="shared" ref="AG3:AG63" si="11">IF(AND(K3=0,Q3=1),1,0)</f>
        <v>0</v>
      </c>
      <c r="AJ3" s="29">
        <f t="shared" ref="AJ3:AJ63" si="12">IF(AND(AB3=1,U3=1),1,0)</f>
        <v>0</v>
      </c>
      <c r="AL3" s="29">
        <f t="shared" ref="AL3:AL63" si="13">IF(AND(AB3=1,W3=1),1,0)</f>
        <v>1</v>
      </c>
      <c r="AO3" s="29">
        <f t="shared" ref="AO3:AO63" si="14">IF(AND(AG3=1,U3=1),1,0)</f>
        <v>0</v>
      </c>
      <c r="AP3" s="31"/>
      <c r="AQ3" s="29">
        <f t="shared" ref="AQ3:AQ63" si="15">IF(AND(AG3=1,W3=1),1,0)</f>
        <v>0</v>
      </c>
      <c r="AR3" s="31"/>
      <c r="AT3" s="29">
        <f t="shared" ref="AT3:AT63" si="16">IF(AND(Z3=1,U3=1),1,0)</f>
        <v>0</v>
      </c>
      <c r="AV3" s="29">
        <f t="shared" ref="AV3:AV63" si="17">IF(AND(Z3=1,W3=1),1,0)</f>
        <v>0</v>
      </c>
      <c r="AY3" s="29">
        <f t="shared" ref="AY3:AY63" si="18">IF(AND(AE3=1,U3=1),1,0)</f>
        <v>0</v>
      </c>
      <c r="AZ3" s="31"/>
      <c r="BA3" s="29">
        <f t="shared" ref="BA3:BA63" si="19">IF(AND(AE3=1,W3=1),1,0)</f>
        <v>0</v>
      </c>
      <c r="BB3" s="31"/>
      <c r="BD3" s="29">
        <f t="shared" ref="BD3:BD63" si="20">IF(AND(O3=1,U3=1),1,0)</f>
        <v>0</v>
      </c>
      <c r="BF3" s="29">
        <f t="shared" ref="BF3:BF63" si="21">IF(AND(O3=1,W3=1),1,0)</f>
        <v>0</v>
      </c>
      <c r="BI3" s="29">
        <f t="shared" ref="BI3:BI63" si="22">IF(AND(M3=1,U3=1),1,0)</f>
        <v>0</v>
      </c>
      <c r="BK3" s="29">
        <f t="shared" ref="BK3:BK63" si="23">IF(AND(M3=1,W3=1),1,0)</f>
        <v>0</v>
      </c>
      <c r="BN3" s="29">
        <f t="shared" ref="BN3:BN63" si="24">IF(AND(O3=1,S3=1),1,0)</f>
        <v>0</v>
      </c>
      <c r="BP3" s="29">
        <f t="shared" ref="BP3:BP63" si="25">IF(AND(O3=1,Q3=1),1,0)</f>
        <v>0</v>
      </c>
      <c r="BT3" s="29">
        <f t="shared" ref="BT3:BT63" si="26">IF(AND(M3=1,S3=1),1,0)</f>
        <v>0</v>
      </c>
      <c r="BV3" s="29">
        <f t="shared" ref="BV3:BV63" si="27">IF(AND(M3=1,Q3=1),1,0)</f>
        <v>0</v>
      </c>
    </row>
    <row r="4" spans="1:75" s="29" customFormat="1" x14ac:dyDescent="0.3">
      <c r="A4" s="29">
        <v>3</v>
      </c>
      <c r="B4" s="4" t="s">
        <v>33</v>
      </c>
      <c r="C4">
        <v>37</v>
      </c>
      <c r="D4" s="29" t="s">
        <v>197</v>
      </c>
      <c r="E4" s="29" t="s">
        <v>193</v>
      </c>
      <c r="F4" s="29" t="s">
        <v>198</v>
      </c>
      <c r="G4" s="29" t="s">
        <v>199</v>
      </c>
      <c r="H4" s="30"/>
      <c r="I4" s="29">
        <f t="shared" si="0"/>
        <v>0</v>
      </c>
      <c r="K4" s="29">
        <f t="shared" si="1"/>
        <v>1</v>
      </c>
      <c r="M4" s="29">
        <f t="shared" si="2"/>
        <v>0</v>
      </c>
      <c r="O4" s="29">
        <f t="shared" si="3"/>
        <v>1</v>
      </c>
      <c r="Q4" s="29">
        <f t="shared" si="4"/>
        <v>1</v>
      </c>
      <c r="S4" s="29">
        <f t="shared" si="5"/>
        <v>0</v>
      </c>
      <c r="U4" s="29">
        <f t="shared" si="6"/>
        <v>1</v>
      </c>
      <c r="W4" s="29">
        <f t="shared" si="7"/>
        <v>0</v>
      </c>
      <c r="Z4" s="29">
        <f t="shared" si="8"/>
        <v>0</v>
      </c>
      <c r="AB4" s="29">
        <f t="shared" si="9"/>
        <v>0</v>
      </c>
      <c r="AE4" s="29">
        <f t="shared" si="10"/>
        <v>1</v>
      </c>
      <c r="AG4" s="29">
        <f t="shared" si="11"/>
        <v>0</v>
      </c>
      <c r="AJ4" s="29">
        <f t="shared" si="12"/>
        <v>0</v>
      </c>
      <c r="AL4" s="29">
        <f t="shared" si="13"/>
        <v>0</v>
      </c>
      <c r="AO4" s="29">
        <f t="shared" si="14"/>
        <v>0</v>
      </c>
      <c r="AP4" s="31"/>
      <c r="AQ4" s="29">
        <f t="shared" si="15"/>
        <v>0</v>
      </c>
      <c r="AR4" s="31"/>
      <c r="AT4" s="29">
        <f t="shared" si="16"/>
        <v>0</v>
      </c>
      <c r="AV4" s="29">
        <f t="shared" si="17"/>
        <v>0</v>
      </c>
      <c r="AY4" s="29">
        <f t="shared" si="18"/>
        <v>1</v>
      </c>
      <c r="AZ4" s="31"/>
      <c r="BA4" s="29">
        <f t="shared" si="19"/>
        <v>0</v>
      </c>
      <c r="BB4" s="31"/>
      <c r="BD4" s="29">
        <f t="shared" si="20"/>
        <v>1</v>
      </c>
      <c r="BF4" s="29">
        <f t="shared" si="21"/>
        <v>0</v>
      </c>
      <c r="BI4" s="29">
        <f t="shared" si="22"/>
        <v>0</v>
      </c>
      <c r="BK4" s="29">
        <f t="shared" si="23"/>
        <v>0</v>
      </c>
      <c r="BN4" s="29">
        <f t="shared" si="24"/>
        <v>0</v>
      </c>
      <c r="BP4" s="29">
        <f t="shared" si="25"/>
        <v>1</v>
      </c>
      <c r="BT4" s="29">
        <f t="shared" si="26"/>
        <v>0</v>
      </c>
      <c r="BV4" s="29">
        <f t="shared" si="27"/>
        <v>0</v>
      </c>
    </row>
    <row r="5" spans="1:75" s="29" customFormat="1" x14ac:dyDescent="0.3">
      <c r="A5" s="29">
        <v>4</v>
      </c>
      <c r="B5" s="3" t="s">
        <v>36</v>
      </c>
      <c r="C5">
        <v>28</v>
      </c>
      <c r="D5" s="29" t="s">
        <v>197</v>
      </c>
      <c r="E5" s="29" t="s">
        <v>196</v>
      </c>
      <c r="G5" s="29" t="s">
        <v>199</v>
      </c>
      <c r="H5" s="30"/>
      <c r="I5" s="29">
        <f t="shared" si="0"/>
        <v>1</v>
      </c>
      <c r="K5" s="29">
        <f t="shared" si="1"/>
        <v>0</v>
      </c>
      <c r="M5" s="29">
        <f t="shared" si="2"/>
        <v>0</v>
      </c>
      <c r="O5" s="29">
        <f t="shared" si="3"/>
        <v>0</v>
      </c>
      <c r="Q5" s="29">
        <f t="shared" si="4"/>
        <v>1</v>
      </c>
      <c r="S5" s="29">
        <f t="shared" si="5"/>
        <v>0</v>
      </c>
      <c r="U5" s="29">
        <f t="shared" si="6"/>
        <v>1</v>
      </c>
      <c r="W5" s="29">
        <f t="shared" si="7"/>
        <v>0</v>
      </c>
      <c r="Z5" s="29">
        <f t="shared" si="8"/>
        <v>0</v>
      </c>
      <c r="AB5" s="29">
        <f t="shared" si="9"/>
        <v>0</v>
      </c>
      <c r="AE5" s="29">
        <f t="shared" si="10"/>
        <v>0</v>
      </c>
      <c r="AG5" s="29">
        <f t="shared" si="11"/>
        <v>1</v>
      </c>
      <c r="AJ5" s="29">
        <f t="shared" si="12"/>
        <v>0</v>
      </c>
      <c r="AL5" s="29">
        <f t="shared" si="13"/>
        <v>0</v>
      </c>
      <c r="AO5" s="29">
        <f t="shared" si="14"/>
        <v>1</v>
      </c>
      <c r="AP5" s="31"/>
      <c r="AQ5" s="29">
        <f t="shared" si="15"/>
        <v>0</v>
      </c>
      <c r="AR5" s="31"/>
      <c r="AT5" s="29">
        <f t="shared" si="16"/>
        <v>0</v>
      </c>
      <c r="AV5" s="29">
        <f t="shared" si="17"/>
        <v>0</v>
      </c>
      <c r="AY5" s="29">
        <f t="shared" si="18"/>
        <v>0</v>
      </c>
      <c r="AZ5" s="31"/>
      <c r="BA5" s="29">
        <f t="shared" si="19"/>
        <v>0</v>
      </c>
      <c r="BB5" s="31"/>
      <c r="BD5" s="29">
        <f t="shared" si="20"/>
        <v>0</v>
      </c>
      <c r="BF5" s="29">
        <f t="shared" si="21"/>
        <v>0</v>
      </c>
      <c r="BI5" s="29">
        <f t="shared" si="22"/>
        <v>0</v>
      </c>
      <c r="BK5" s="29">
        <f t="shared" si="23"/>
        <v>0</v>
      </c>
      <c r="BN5" s="29">
        <f t="shared" si="24"/>
        <v>0</v>
      </c>
      <c r="BP5" s="29">
        <f t="shared" si="25"/>
        <v>0</v>
      </c>
      <c r="BT5" s="29">
        <f t="shared" si="26"/>
        <v>0</v>
      </c>
      <c r="BV5" s="29">
        <f t="shared" si="27"/>
        <v>0</v>
      </c>
    </row>
    <row r="6" spans="1:75" s="29" customFormat="1" x14ac:dyDescent="0.3">
      <c r="A6" s="29">
        <v>5</v>
      </c>
      <c r="B6" s="3" t="s">
        <v>44</v>
      </c>
      <c r="C6">
        <v>29</v>
      </c>
      <c r="D6" s="29" t="s">
        <v>197</v>
      </c>
      <c r="E6" s="29" t="s">
        <v>196</v>
      </c>
      <c r="G6" s="29" t="s">
        <v>195</v>
      </c>
      <c r="H6" s="30"/>
      <c r="I6" s="29">
        <f t="shared" si="0"/>
        <v>1</v>
      </c>
      <c r="K6" s="29">
        <f t="shared" si="1"/>
        <v>0</v>
      </c>
      <c r="M6" s="29">
        <f t="shared" si="2"/>
        <v>0</v>
      </c>
      <c r="O6" s="29">
        <f t="shared" si="3"/>
        <v>0</v>
      </c>
      <c r="Q6" s="29">
        <f t="shared" si="4"/>
        <v>1</v>
      </c>
      <c r="S6" s="29">
        <f t="shared" si="5"/>
        <v>0</v>
      </c>
      <c r="U6" s="29">
        <f t="shared" si="6"/>
        <v>0</v>
      </c>
      <c r="W6" s="29">
        <f t="shared" si="7"/>
        <v>1</v>
      </c>
      <c r="Z6" s="29">
        <f t="shared" si="8"/>
        <v>0</v>
      </c>
      <c r="AB6" s="29">
        <f t="shared" si="9"/>
        <v>0</v>
      </c>
      <c r="AE6" s="29">
        <f t="shared" si="10"/>
        <v>0</v>
      </c>
      <c r="AG6" s="29">
        <f t="shared" si="11"/>
        <v>1</v>
      </c>
      <c r="AJ6" s="29">
        <f t="shared" si="12"/>
        <v>0</v>
      </c>
      <c r="AL6" s="29">
        <f t="shared" si="13"/>
        <v>0</v>
      </c>
      <c r="AO6" s="29">
        <f t="shared" si="14"/>
        <v>0</v>
      </c>
      <c r="AP6" s="31"/>
      <c r="AQ6" s="29">
        <f t="shared" si="15"/>
        <v>1</v>
      </c>
      <c r="AR6" s="31"/>
      <c r="AT6" s="29">
        <f t="shared" si="16"/>
        <v>0</v>
      </c>
      <c r="AV6" s="29">
        <f t="shared" si="17"/>
        <v>0</v>
      </c>
      <c r="AY6" s="29">
        <f t="shared" si="18"/>
        <v>0</v>
      </c>
      <c r="AZ6" s="31"/>
      <c r="BA6" s="29">
        <f t="shared" si="19"/>
        <v>0</v>
      </c>
      <c r="BB6" s="31"/>
      <c r="BD6" s="29">
        <f t="shared" si="20"/>
        <v>0</v>
      </c>
      <c r="BF6" s="29">
        <f t="shared" si="21"/>
        <v>0</v>
      </c>
      <c r="BI6" s="29">
        <f t="shared" si="22"/>
        <v>0</v>
      </c>
      <c r="BK6" s="29">
        <f t="shared" si="23"/>
        <v>0</v>
      </c>
      <c r="BN6" s="29">
        <f t="shared" si="24"/>
        <v>0</v>
      </c>
      <c r="BP6" s="29">
        <f t="shared" si="25"/>
        <v>0</v>
      </c>
      <c r="BT6" s="29">
        <f t="shared" si="26"/>
        <v>0</v>
      </c>
      <c r="BV6" s="29">
        <f t="shared" si="27"/>
        <v>0</v>
      </c>
    </row>
    <row r="7" spans="1:75" s="29" customFormat="1" x14ac:dyDescent="0.3">
      <c r="A7" s="29">
        <v>6</v>
      </c>
      <c r="B7" s="4" t="s">
        <v>9</v>
      </c>
      <c r="C7">
        <v>22</v>
      </c>
      <c r="D7" s="29" t="s">
        <v>192</v>
      </c>
      <c r="E7" s="29" t="s">
        <v>193</v>
      </c>
      <c r="F7" s="29" t="s">
        <v>194</v>
      </c>
      <c r="G7" s="29" t="s">
        <v>199</v>
      </c>
      <c r="H7" s="30"/>
      <c r="I7" s="29">
        <f t="shared" si="0"/>
        <v>0</v>
      </c>
      <c r="K7" s="29">
        <f t="shared" si="1"/>
        <v>1</v>
      </c>
      <c r="M7" s="29">
        <f t="shared" si="2"/>
        <v>1</v>
      </c>
      <c r="O7" s="29">
        <f t="shared" si="3"/>
        <v>0</v>
      </c>
      <c r="Q7" s="29">
        <f t="shared" si="4"/>
        <v>0</v>
      </c>
      <c r="S7" s="29">
        <f t="shared" si="5"/>
        <v>1</v>
      </c>
      <c r="U7" s="29">
        <f t="shared" si="6"/>
        <v>1</v>
      </c>
      <c r="W7" s="29">
        <f t="shared" si="7"/>
        <v>0</v>
      </c>
      <c r="Z7" s="29">
        <f t="shared" si="8"/>
        <v>1</v>
      </c>
      <c r="AB7" s="29">
        <f t="shared" si="9"/>
        <v>0</v>
      </c>
      <c r="AE7" s="29">
        <f t="shared" si="10"/>
        <v>0</v>
      </c>
      <c r="AG7" s="29">
        <f t="shared" si="11"/>
        <v>0</v>
      </c>
      <c r="AJ7" s="29">
        <f t="shared" si="12"/>
        <v>0</v>
      </c>
      <c r="AL7" s="29">
        <f t="shared" si="13"/>
        <v>0</v>
      </c>
      <c r="AO7" s="29">
        <f t="shared" si="14"/>
        <v>0</v>
      </c>
      <c r="AP7" s="31"/>
      <c r="AQ7" s="29">
        <f t="shared" si="15"/>
        <v>0</v>
      </c>
      <c r="AR7" s="31"/>
      <c r="AT7" s="29">
        <f t="shared" si="16"/>
        <v>1</v>
      </c>
      <c r="AV7" s="29">
        <f t="shared" si="17"/>
        <v>0</v>
      </c>
      <c r="AY7" s="29">
        <f t="shared" si="18"/>
        <v>0</v>
      </c>
      <c r="AZ7" s="31"/>
      <c r="BA7" s="29">
        <f t="shared" si="19"/>
        <v>0</v>
      </c>
      <c r="BB7" s="31"/>
      <c r="BD7" s="29">
        <f t="shared" si="20"/>
        <v>0</v>
      </c>
      <c r="BF7" s="29">
        <f t="shared" si="21"/>
        <v>0</v>
      </c>
      <c r="BI7" s="29">
        <f t="shared" si="22"/>
        <v>1</v>
      </c>
      <c r="BK7" s="29">
        <f t="shared" si="23"/>
        <v>0</v>
      </c>
      <c r="BN7" s="29">
        <f t="shared" si="24"/>
        <v>0</v>
      </c>
      <c r="BP7" s="29">
        <f t="shared" si="25"/>
        <v>0</v>
      </c>
      <c r="BT7" s="29">
        <f t="shared" si="26"/>
        <v>1</v>
      </c>
      <c r="BV7" s="29">
        <f t="shared" si="27"/>
        <v>0</v>
      </c>
    </row>
    <row r="8" spans="1:75" s="29" customFormat="1" x14ac:dyDescent="0.3">
      <c r="A8" s="29">
        <v>7</v>
      </c>
      <c r="B8" s="3" t="s">
        <v>2</v>
      </c>
      <c r="C8">
        <v>29</v>
      </c>
      <c r="D8" s="29" t="s">
        <v>197</v>
      </c>
      <c r="E8" s="29" t="s">
        <v>196</v>
      </c>
      <c r="G8" s="29" t="s">
        <v>199</v>
      </c>
      <c r="H8" s="30"/>
      <c r="I8" s="29">
        <f t="shared" si="0"/>
        <v>1</v>
      </c>
      <c r="K8" s="29">
        <f t="shared" si="1"/>
        <v>0</v>
      </c>
      <c r="M8" s="29">
        <f t="shared" si="2"/>
        <v>0</v>
      </c>
      <c r="O8" s="29">
        <f t="shared" si="3"/>
        <v>0</v>
      </c>
      <c r="Q8" s="29">
        <f t="shared" si="4"/>
        <v>1</v>
      </c>
      <c r="S8" s="29">
        <f t="shared" si="5"/>
        <v>0</v>
      </c>
      <c r="U8" s="29">
        <f t="shared" si="6"/>
        <v>1</v>
      </c>
      <c r="W8" s="29">
        <f t="shared" si="7"/>
        <v>0</v>
      </c>
      <c r="Z8" s="29">
        <f t="shared" si="8"/>
        <v>0</v>
      </c>
      <c r="AB8" s="29">
        <f t="shared" si="9"/>
        <v>0</v>
      </c>
      <c r="AE8" s="29">
        <f t="shared" si="10"/>
        <v>0</v>
      </c>
      <c r="AG8" s="29">
        <f t="shared" si="11"/>
        <v>1</v>
      </c>
      <c r="AJ8" s="29">
        <f t="shared" si="12"/>
        <v>0</v>
      </c>
      <c r="AL8" s="29">
        <f t="shared" si="13"/>
        <v>0</v>
      </c>
      <c r="AO8" s="29">
        <f t="shared" si="14"/>
        <v>1</v>
      </c>
      <c r="AP8" s="31"/>
      <c r="AQ8" s="29">
        <f t="shared" si="15"/>
        <v>0</v>
      </c>
      <c r="AR8" s="31"/>
      <c r="AT8" s="29">
        <f t="shared" si="16"/>
        <v>0</v>
      </c>
      <c r="AV8" s="29">
        <f t="shared" si="17"/>
        <v>0</v>
      </c>
      <c r="AY8" s="29">
        <f t="shared" si="18"/>
        <v>0</v>
      </c>
      <c r="AZ8" s="31"/>
      <c r="BA8" s="29">
        <f t="shared" si="19"/>
        <v>0</v>
      </c>
      <c r="BB8" s="31"/>
      <c r="BD8" s="29">
        <f t="shared" si="20"/>
        <v>0</v>
      </c>
      <c r="BF8" s="29">
        <f t="shared" si="21"/>
        <v>0</v>
      </c>
      <c r="BI8" s="29">
        <f t="shared" si="22"/>
        <v>0</v>
      </c>
      <c r="BK8" s="29">
        <f t="shared" si="23"/>
        <v>0</v>
      </c>
      <c r="BN8" s="29">
        <f t="shared" si="24"/>
        <v>0</v>
      </c>
      <c r="BP8" s="29">
        <f t="shared" si="25"/>
        <v>0</v>
      </c>
      <c r="BT8" s="29">
        <f t="shared" si="26"/>
        <v>0</v>
      </c>
      <c r="BV8" s="29">
        <f t="shared" si="27"/>
        <v>0</v>
      </c>
    </row>
    <row r="9" spans="1:75" s="29" customFormat="1" x14ac:dyDescent="0.3">
      <c r="A9" s="29">
        <v>8</v>
      </c>
      <c r="B9" s="3" t="s">
        <v>10</v>
      </c>
      <c r="C9">
        <v>26</v>
      </c>
      <c r="D9" s="29" t="s">
        <v>192</v>
      </c>
      <c r="E9" s="29" t="s">
        <v>196</v>
      </c>
      <c r="G9" s="29" t="s">
        <v>199</v>
      </c>
      <c r="H9" s="30"/>
      <c r="I9" s="29">
        <f t="shared" si="0"/>
        <v>1</v>
      </c>
      <c r="K9" s="29">
        <f t="shared" si="1"/>
        <v>0</v>
      </c>
      <c r="M9" s="29">
        <f t="shared" si="2"/>
        <v>0</v>
      </c>
      <c r="O9" s="29">
        <f t="shared" si="3"/>
        <v>0</v>
      </c>
      <c r="Q9" s="29">
        <f t="shared" si="4"/>
        <v>0</v>
      </c>
      <c r="S9" s="29">
        <f t="shared" si="5"/>
        <v>1</v>
      </c>
      <c r="U9" s="29">
        <f t="shared" si="6"/>
        <v>1</v>
      </c>
      <c r="W9" s="29">
        <f t="shared" si="7"/>
        <v>0</v>
      </c>
      <c r="Z9" s="29">
        <f t="shared" si="8"/>
        <v>0</v>
      </c>
      <c r="AB9" s="29">
        <f t="shared" si="9"/>
        <v>1</v>
      </c>
      <c r="AE9" s="29">
        <f t="shared" si="10"/>
        <v>0</v>
      </c>
      <c r="AG9" s="29">
        <f t="shared" si="11"/>
        <v>0</v>
      </c>
      <c r="AJ9" s="29">
        <f t="shared" si="12"/>
        <v>1</v>
      </c>
      <c r="AL9" s="29">
        <f t="shared" si="13"/>
        <v>0</v>
      </c>
      <c r="AO9" s="29">
        <f t="shared" si="14"/>
        <v>0</v>
      </c>
      <c r="AP9" s="31"/>
      <c r="AQ9" s="29">
        <f t="shared" si="15"/>
        <v>0</v>
      </c>
      <c r="AR9" s="31"/>
      <c r="AT9" s="29">
        <f t="shared" si="16"/>
        <v>0</v>
      </c>
      <c r="AV9" s="29">
        <f t="shared" si="17"/>
        <v>0</v>
      </c>
      <c r="AY9" s="29">
        <f t="shared" si="18"/>
        <v>0</v>
      </c>
      <c r="AZ9" s="31"/>
      <c r="BA9" s="29">
        <f t="shared" si="19"/>
        <v>0</v>
      </c>
      <c r="BB9" s="31"/>
      <c r="BD9" s="29">
        <f t="shared" si="20"/>
        <v>0</v>
      </c>
      <c r="BF9" s="29">
        <f t="shared" si="21"/>
        <v>0</v>
      </c>
      <c r="BI9" s="29">
        <f t="shared" si="22"/>
        <v>0</v>
      </c>
      <c r="BK9" s="29">
        <f t="shared" si="23"/>
        <v>0</v>
      </c>
      <c r="BN9" s="29">
        <f t="shared" si="24"/>
        <v>0</v>
      </c>
      <c r="BP9" s="29">
        <f t="shared" si="25"/>
        <v>0</v>
      </c>
      <c r="BT9" s="29">
        <f t="shared" si="26"/>
        <v>0</v>
      </c>
      <c r="BV9" s="29">
        <f t="shared" si="27"/>
        <v>0</v>
      </c>
    </row>
    <row r="10" spans="1:75" s="29" customFormat="1" x14ac:dyDescent="0.3">
      <c r="A10" s="29">
        <v>9</v>
      </c>
      <c r="B10" s="3" t="s">
        <v>4</v>
      </c>
      <c r="C10">
        <v>25</v>
      </c>
      <c r="D10" s="29" t="s">
        <v>192</v>
      </c>
      <c r="E10" s="29" t="s">
        <v>196</v>
      </c>
      <c r="G10" s="29" t="s">
        <v>195</v>
      </c>
      <c r="H10" s="30"/>
      <c r="I10" s="29">
        <f t="shared" si="0"/>
        <v>1</v>
      </c>
      <c r="K10" s="29">
        <f t="shared" si="1"/>
        <v>0</v>
      </c>
      <c r="M10" s="29">
        <f t="shared" si="2"/>
        <v>0</v>
      </c>
      <c r="O10" s="29">
        <f t="shared" si="3"/>
        <v>0</v>
      </c>
      <c r="Q10" s="29">
        <f t="shared" si="4"/>
        <v>0</v>
      </c>
      <c r="S10" s="29">
        <f t="shared" si="5"/>
        <v>1</v>
      </c>
      <c r="U10" s="29">
        <f t="shared" si="6"/>
        <v>0</v>
      </c>
      <c r="W10" s="29">
        <f t="shared" si="7"/>
        <v>1</v>
      </c>
      <c r="Z10" s="29">
        <f t="shared" si="8"/>
        <v>0</v>
      </c>
      <c r="AB10" s="29">
        <f t="shared" si="9"/>
        <v>1</v>
      </c>
      <c r="AE10" s="29">
        <f t="shared" si="10"/>
        <v>0</v>
      </c>
      <c r="AG10" s="29">
        <f t="shared" si="11"/>
        <v>0</v>
      </c>
      <c r="AJ10" s="29">
        <f t="shared" si="12"/>
        <v>0</v>
      </c>
      <c r="AL10" s="29">
        <f t="shared" si="13"/>
        <v>1</v>
      </c>
      <c r="AO10" s="29">
        <f t="shared" si="14"/>
        <v>0</v>
      </c>
      <c r="AP10" s="31"/>
      <c r="AQ10" s="29">
        <f t="shared" si="15"/>
        <v>0</v>
      </c>
      <c r="AR10" s="31"/>
      <c r="AT10" s="29">
        <f t="shared" si="16"/>
        <v>0</v>
      </c>
      <c r="AV10" s="29">
        <f t="shared" si="17"/>
        <v>0</v>
      </c>
      <c r="AY10" s="29">
        <f t="shared" si="18"/>
        <v>0</v>
      </c>
      <c r="AZ10" s="31"/>
      <c r="BA10" s="29">
        <f t="shared" si="19"/>
        <v>0</v>
      </c>
      <c r="BB10" s="31"/>
      <c r="BD10" s="29">
        <f t="shared" si="20"/>
        <v>0</v>
      </c>
      <c r="BF10" s="29">
        <f t="shared" si="21"/>
        <v>0</v>
      </c>
      <c r="BI10" s="29">
        <f t="shared" si="22"/>
        <v>0</v>
      </c>
      <c r="BK10" s="29">
        <f t="shared" si="23"/>
        <v>0</v>
      </c>
      <c r="BN10" s="29">
        <f t="shared" si="24"/>
        <v>0</v>
      </c>
      <c r="BP10" s="29">
        <f t="shared" si="25"/>
        <v>0</v>
      </c>
      <c r="BT10" s="29">
        <f t="shared" si="26"/>
        <v>0</v>
      </c>
      <c r="BV10" s="29">
        <f t="shared" si="27"/>
        <v>0</v>
      </c>
    </row>
    <row r="11" spans="1:75" s="29" customFormat="1" x14ac:dyDescent="0.3">
      <c r="A11" s="29">
        <v>10</v>
      </c>
      <c r="B11" s="4" t="s">
        <v>53</v>
      </c>
      <c r="C11">
        <v>22</v>
      </c>
      <c r="D11" s="29" t="s">
        <v>197</v>
      </c>
      <c r="E11" s="29" t="s">
        <v>193</v>
      </c>
      <c r="F11" s="29" t="s">
        <v>198</v>
      </c>
      <c r="G11" s="29" t="s">
        <v>195</v>
      </c>
      <c r="H11" s="30"/>
      <c r="I11" s="29">
        <f t="shared" si="0"/>
        <v>0</v>
      </c>
      <c r="K11" s="29">
        <f t="shared" si="1"/>
        <v>1</v>
      </c>
      <c r="M11" s="29">
        <f t="shared" si="2"/>
        <v>0</v>
      </c>
      <c r="O11" s="29">
        <f t="shared" si="3"/>
        <v>1</v>
      </c>
      <c r="Q11" s="29">
        <f t="shared" si="4"/>
        <v>1</v>
      </c>
      <c r="S11" s="29">
        <f t="shared" si="5"/>
        <v>0</v>
      </c>
      <c r="U11" s="29">
        <f t="shared" si="6"/>
        <v>0</v>
      </c>
      <c r="W11" s="29">
        <f t="shared" si="7"/>
        <v>1</v>
      </c>
      <c r="Z11" s="29">
        <f t="shared" si="8"/>
        <v>0</v>
      </c>
      <c r="AB11" s="29">
        <f t="shared" si="9"/>
        <v>0</v>
      </c>
      <c r="AE11" s="29">
        <f t="shared" si="10"/>
        <v>1</v>
      </c>
      <c r="AG11" s="29">
        <f t="shared" si="11"/>
        <v>0</v>
      </c>
      <c r="AJ11" s="29">
        <f t="shared" si="12"/>
        <v>0</v>
      </c>
      <c r="AL11" s="29">
        <f t="shared" si="13"/>
        <v>0</v>
      </c>
      <c r="AO11" s="29">
        <f t="shared" si="14"/>
        <v>0</v>
      </c>
      <c r="AP11" s="31"/>
      <c r="AQ11" s="29">
        <f t="shared" si="15"/>
        <v>0</v>
      </c>
      <c r="AR11" s="31"/>
      <c r="AT11" s="29">
        <f t="shared" si="16"/>
        <v>0</v>
      </c>
      <c r="AV11" s="29">
        <f t="shared" si="17"/>
        <v>0</v>
      </c>
      <c r="AY11" s="29">
        <f t="shared" si="18"/>
        <v>0</v>
      </c>
      <c r="AZ11" s="31"/>
      <c r="BA11" s="29">
        <f t="shared" si="19"/>
        <v>1</v>
      </c>
      <c r="BB11" s="31"/>
      <c r="BD11" s="29">
        <f t="shared" si="20"/>
        <v>0</v>
      </c>
      <c r="BF11" s="29">
        <f t="shared" si="21"/>
        <v>1</v>
      </c>
      <c r="BI11" s="29">
        <f t="shared" si="22"/>
        <v>0</v>
      </c>
      <c r="BK11" s="29">
        <f t="shared" si="23"/>
        <v>0</v>
      </c>
      <c r="BN11" s="29">
        <f t="shared" si="24"/>
        <v>0</v>
      </c>
      <c r="BP11" s="29">
        <f t="shared" si="25"/>
        <v>1</v>
      </c>
      <c r="BT11" s="29">
        <f t="shared" si="26"/>
        <v>0</v>
      </c>
      <c r="BV11" s="29">
        <f t="shared" si="27"/>
        <v>0</v>
      </c>
    </row>
    <row r="12" spans="1:75" s="29" customFormat="1" x14ac:dyDescent="0.3">
      <c r="A12" s="29">
        <v>11</v>
      </c>
      <c r="B12" s="4" t="s">
        <v>49</v>
      </c>
      <c r="C12">
        <v>23</v>
      </c>
      <c r="D12" s="29" t="s">
        <v>192</v>
      </c>
      <c r="E12" s="29" t="s">
        <v>193</v>
      </c>
      <c r="F12" s="29" t="s">
        <v>198</v>
      </c>
      <c r="G12" s="29" t="s">
        <v>195</v>
      </c>
      <c r="H12" s="30"/>
      <c r="I12" s="29">
        <f t="shared" si="0"/>
        <v>0</v>
      </c>
      <c r="K12" s="29">
        <f t="shared" si="1"/>
        <v>1</v>
      </c>
      <c r="M12" s="29">
        <f t="shared" si="2"/>
        <v>0</v>
      </c>
      <c r="O12" s="29">
        <f t="shared" si="3"/>
        <v>1</v>
      </c>
      <c r="Q12" s="29">
        <f t="shared" si="4"/>
        <v>0</v>
      </c>
      <c r="S12" s="29">
        <f t="shared" si="5"/>
        <v>1</v>
      </c>
      <c r="U12" s="29">
        <f t="shared" si="6"/>
        <v>0</v>
      </c>
      <c r="W12" s="29">
        <f t="shared" si="7"/>
        <v>1</v>
      </c>
      <c r="Z12" s="29">
        <f t="shared" si="8"/>
        <v>1</v>
      </c>
      <c r="AB12" s="29">
        <f t="shared" si="9"/>
        <v>0</v>
      </c>
      <c r="AE12" s="29">
        <f t="shared" si="10"/>
        <v>0</v>
      </c>
      <c r="AG12" s="29">
        <f t="shared" si="11"/>
        <v>0</v>
      </c>
      <c r="AJ12" s="29">
        <f t="shared" si="12"/>
        <v>0</v>
      </c>
      <c r="AL12" s="29">
        <f t="shared" si="13"/>
        <v>0</v>
      </c>
      <c r="AO12" s="29">
        <f t="shared" si="14"/>
        <v>0</v>
      </c>
      <c r="AP12" s="31"/>
      <c r="AQ12" s="29">
        <f t="shared" si="15"/>
        <v>0</v>
      </c>
      <c r="AR12" s="31"/>
      <c r="AT12" s="29">
        <f t="shared" si="16"/>
        <v>0</v>
      </c>
      <c r="AV12" s="29">
        <f t="shared" si="17"/>
        <v>1</v>
      </c>
      <c r="AY12" s="29">
        <f t="shared" si="18"/>
        <v>0</v>
      </c>
      <c r="AZ12" s="31"/>
      <c r="BA12" s="29">
        <f t="shared" si="19"/>
        <v>0</v>
      </c>
      <c r="BB12" s="31"/>
      <c r="BD12" s="29">
        <f t="shared" si="20"/>
        <v>0</v>
      </c>
      <c r="BF12" s="29">
        <f t="shared" si="21"/>
        <v>1</v>
      </c>
      <c r="BI12" s="29">
        <f t="shared" si="22"/>
        <v>0</v>
      </c>
      <c r="BK12" s="29">
        <f t="shared" si="23"/>
        <v>0</v>
      </c>
      <c r="BN12" s="29">
        <f t="shared" si="24"/>
        <v>1</v>
      </c>
      <c r="BP12" s="29">
        <f t="shared" si="25"/>
        <v>0</v>
      </c>
      <c r="BT12" s="29">
        <f t="shared" si="26"/>
        <v>0</v>
      </c>
      <c r="BV12" s="29">
        <f t="shared" si="27"/>
        <v>0</v>
      </c>
    </row>
    <row r="13" spans="1:75" s="29" customFormat="1" x14ac:dyDescent="0.3">
      <c r="A13" s="29">
        <v>12</v>
      </c>
      <c r="B13" s="4" t="s">
        <v>19</v>
      </c>
      <c r="C13">
        <v>42</v>
      </c>
      <c r="D13" s="29" t="s">
        <v>197</v>
      </c>
      <c r="E13" s="29" t="s">
        <v>193</v>
      </c>
      <c r="F13" s="29" t="s">
        <v>194</v>
      </c>
      <c r="G13" s="29" t="s">
        <v>195</v>
      </c>
      <c r="H13" s="30"/>
      <c r="I13" s="29">
        <f t="shared" si="0"/>
        <v>0</v>
      </c>
      <c r="K13" s="29">
        <f t="shared" si="1"/>
        <v>1</v>
      </c>
      <c r="M13" s="29">
        <f t="shared" si="2"/>
        <v>1</v>
      </c>
      <c r="O13" s="29">
        <f t="shared" si="3"/>
        <v>0</v>
      </c>
      <c r="Q13" s="29">
        <f t="shared" si="4"/>
        <v>1</v>
      </c>
      <c r="S13" s="29">
        <f t="shared" si="5"/>
        <v>0</v>
      </c>
      <c r="U13" s="29">
        <f t="shared" si="6"/>
        <v>0</v>
      </c>
      <c r="W13" s="29">
        <f t="shared" si="7"/>
        <v>1</v>
      </c>
      <c r="Z13" s="29">
        <f t="shared" si="8"/>
        <v>0</v>
      </c>
      <c r="AB13" s="29">
        <f t="shared" si="9"/>
        <v>0</v>
      </c>
      <c r="AE13" s="29">
        <f t="shared" si="10"/>
        <v>1</v>
      </c>
      <c r="AG13" s="29">
        <f t="shared" si="11"/>
        <v>0</v>
      </c>
      <c r="AJ13" s="29">
        <f t="shared" si="12"/>
        <v>0</v>
      </c>
      <c r="AL13" s="29">
        <f t="shared" si="13"/>
        <v>0</v>
      </c>
      <c r="AO13" s="29">
        <f t="shared" si="14"/>
        <v>0</v>
      </c>
      <c r="AP13" s="31"/>
      <c r="AQ13" s="29">
        <f t="shared" si="15"/>
        <v>0</v>
      </c>
      <c r="AR13" s="31"/>
      <c r="AT13" s="29">
        <f t="shared" si="16"/>
        <v>0</v>
      </c>
      <c r="AV13" s="29">
        <f t="shared" si="17"/>
        <v>0</v>
      </c>
      <c r="AY13" s="29">
        <f t="shared" si="18"/>
        <v>0</v>
      </c>
      <c r="AZ13" s="31"/>
      <c r="BA13" s="29">
        <f t="shared" si="19"/>
        <v>1</v>
      </c>
      <c r="BB13" s="31"/>
      <c r="BD13" s="29">
        <f t="shared" si="20"/>
        <v>0</v>
      </c>
      <c r="BF13" s="29">
        <f t="shared" si="21"/>
        <v>0</v>
      </c>
      <c r="BI13" s="29">
        <f t="shared" si="22"/>
        <v>0</v>
      </c>
      <c r="BK13" s="29">
        <f t="shared" si="23"/>
        <v>1</v>
      </c>
      <c r="BN13" s="29">
        <f t="shared" si="24"/>
        <v>0</v>
      </c>
      <c r="BP13" s="29">
        <f t="shared" si="25"/>
        <v>0</v>
      </c>
      <c r="BT13" s="29">
        <f t="shared" si="26"/>
        <v>0</v>
      </c>
      <c r="BV13" s="29">
        <f t="shared" si="27"/>
        <v>1</v>
      </c>
    </row>
    <row r="14" spans="1:75" s="29" customFormat="1" x14ac:dyDescent="0.3">
      <c r="A14" s="29">
        <v>13</v>
      </c>
      <c r="B14" s="3" t="s">
        <v>28</v>
      </c>
      <c r="C14">
        <v>30</v>
      </c>
      <c r="D14" s="29" t="s">
        <v>197</v>
      </c>
      <c r="E14" s="29" t="s">
        <v>196</v>
      </c>
      <c r="G14" s="29" t="s">
        <v>199</v>
      </c>
      <c r="H14" s="30"/>
      <c r="I14" s="29">
        <f t="shared" si="0"/>
        <v>1</v>
      </c>
      <c r="K14" s="29">
        <f t="shared" si="1"/>
        <v>0</v>
      </c>
      <c r="M14" s="29">
        <f t="shared" si="2"/>
        <v>0</v>
      </c>
      <c r="O14" s="29">
        <f t="shared" si="3"/>
        <v>0</v>
      </c>
      <c r="Q14" s="29">
        <f t="shared" si="4"/>
        <v>1</v>
      </c>
      <c r="S14" s="29">
        <f t="shared" si="5"/>
        <v>0</v>
      </c>
      <c r="U14" s="29">
        <f t="shared" si="6"/>
        <v>1</v>
      </c>
      <c r="W14" s="29">
        <f t="shared" si="7"/>
        <v>0</v>
      </c>
      <c r="Z14" s="29">
        <f t="shared" si="8"/>
        <v>0</v>
      </c>
      <c r="AB14" s="29">
        <f t="shared" si="9"/>
        <v>0</v>
      </c>
      <c r="AE14" s="29">
        <f t="shared" si="10"/>
        <v>0</v>
      </c>
      <c r="AG14" s="29">
        <f t="shared" si="11"/>
        <v>1</v>
      </c>
      <c r="AJ14" s="29">
        <f t="shared" si="12"/>
        <v>0</v>
      </c>
      <c r="AL14" s="29">
        <f t="shared" si="13"/>
        <v>0</v>
      </c>
      <c r="AO14" s="29">
        <f t="shared" si="14"/>
        <v>1</v>
      </c>
      <c r="AP14" s="31"/>
      <c r="AQ14" s="29">
        <f t="shared" si="15"/>
        <v>0</v>
      </c>
      <c r="AR14" s="31"/>
      <c r="AT14" s="29">
        <f t="shared" si="16"/>
        <v>0</v>
      </c>
      <c r="AV14" s="29">
        <f t="shared" si="17"/>
        <v>0</v>
      </c>
      <c r="AY14" s="29">
        <f t="shared" si="18"/>
        <v>0</v>
      </c>
      <c r="AZ14" s="31"/>
      <c r="BA14" s="29">
        <f t="shared" si="19"/>
        <v>0</v>
      </c>
      <c r="BB14" s="31"/>
      <c r="BD14" s="29">
        <f t="shared" si="20"/>
        <v>0</v>
      </c>
      <c r="BF14" s="29">
        <f t="shared" si="21"/>
        <v>0</v>
      </c>
      <c r="BI14" s="29">
        <f t="shared" si="22"/>
        <v>0</v>
      </c>
      <c r="BK14" s="29">
        <f t="shared" si="23"/>
        <v>0</v>
      </c>
      <c r="BN14" s="29">
        <f t="shared" si="24"/>
        <v>0</v>
      </c>
      <c r="BP14" s="29">
        <f t="shared" si="25"/>
        <v>0</v>
      </c>
      <c r="BT14" s="29">
        <f t="shared" si="26"/>
        <v>0</v>
      </c>
      <c r="BV14" s="29">
        <f t="shared" si="27"/>
        <v>0</v>
      </c>
    </row>
    <row r="15" spans="1:75" s="29" customFormat="1" x14ac:dyDescent="0.3">
      <c r="A15" s="29">
        <v>14</v>
      </c>
      <c r="B15" s="3" t="s">
        <v>26</v>
      </c>
      <c r="C15">
        <v>41</v>
      </c>
      <c r="D15" s="29" t="s">
        <v>192</v>
      </c>
      <c r="E15" s="29" t="s">
        <v>196</v>
      </c>
      <c r="G15" s="29" t="s">
        <v>199</v>
      </c>
      <c r="H15" s="30"/>
      <c r="I15" s="29">
        <f t="shared" si="0"/>
        <v>1</v>
      </c>
      <c r="K15" s="29">
        <f t="shared" si="1"/>
        <v>0</v>
      </c>
      <c r="M15" s="29">
        <f t="shared" si="2"/>
        <v>0</v>
      </c>
      <c r="O15" s="29">
        <f t="shared" si="3"/>
        <v>0</v>
      </c>
      <c r="Q15" s="29">
        <f t="shared" si="4"/>
        <v>0</v>
      </c>
      <c r="S15" s="29">
        <f t="shared" si="5"/>
        <v>1</v>
      </c>
      <c r="U15" s="29">
        <f t="shared" si="6"/>
        <v>1</v>
      </c>
      <c r="W15" s="29">
        <f t="shared" si="7"/>
        <v>0</v>
      </c>
      <c r="Z15" s="29">
        <f t="shared" si="8"/>
        <v>0</v>
      </c>
      <c r="AB15" s="29">
        <f t="shared" si="9"/>
        <v>1</v>
      </c>
      <c r="AE15" s="29">
        <f t="shared" si="10"/>
        <v>0</v>
      </c>
      <c r="AG15" s="29">
        <f t="shared" si="11"/>
        <v>0</v>
      </c>
      <c r="AJ15" s="29">
        <f t="shared" si="12"/>
        <v>1</v>
      </c>
      <c r="AL15" s="29">
        <f t="shared" si="13"/>
        <v>0</v>
      </c>
      <c r="AO15" s="29">
        <f t="shared" si="14"/>
        <v>0</v>
      </c>
      <c r="AP15" s="31"/>
      <c r="AQ15" s="29">
        <f t="shared" si="15"/>
        <v>0</v>
      </c>
      <c r="AR15" s="31"/>
      <c r="AT15" s="29">
        <f t="shared" si="16"/>
        <v>0</v>
      </c>
      <c r="AV15" s="29">
        <f t="shared" si="17"/>
        <v>0</v>
      </c>
      <c r="AY15" s="29">
        <f t="shared" si="18"/>
        <v>0</v>
      </c>
      <c r="AZ15" s="31"/>
      <c r="BA15" s="29">
        <f t="shared" si="19"/>
        <v>0</v>
      </c>
      <c r="BB15" s="31"/>
      <c r="BD15" s="29">
        <f t="shared" si="20"/>
        <v>0</v>
      </c>
      <c r="BF15" s="29">
        <f t="shared" si="21"/>
        <v>0</v>
      </c>
      <c r="BI15" s="29">
        <f t="shared" si="22"/>
        <v>0</v>
      </c>
      <c r="BK15" s="29">
        <f t="shared" si="23"/>
        <v>0</v>
      </c>
      <c r="BN15" s="29">
        <f t="shared" si="24"/>
        <v>0</v>
      </c>
      <c r="BP15" s="29">
        <f t="shared" si="25"/>
        <v>0</v>
      </c>
      <c r="BT15" s="29">
        <f t="shared" si="26"/>
        <v>0</v>
      </c>
      <c r="BV15" s="29">
        <f t="shared" si="27"/>
        <v>0</v>
      </c>
    </row>
    <row r="16" spans="1:75" s="29" customFormat="1" x14ac:dyDescent="0.3">
      <c r="A16" s="29">
        <v>15</v>
      </c>
      <c r="B16" s="4" t="s">
        <v>21</v>
      </c>
      <c r="C16">
        <v>33</v>
      </c>
      <c r="D16" s="29" t="s">
        <v>197</v>
      </c>
      <c r="E16" s="29" t="s">
        <v>193</v>
      </c>
      <c r="F16" s="29" t="s">
        <v>194</v>
      </c>
      <c r="G16" s="29" t="s">
        <v>199</v>
      </c>
      <c r="H16" s="30"/>
      <c r="I16" s="29">
        <f t="shared" si="0"/>
        <v>0</v>
      </c>
      <c r="K16" s="29">
        <f t="shared" si="1"/>
        <v>1</v>
      </c>
      <c r="M16" s="29">
        <f t="shared" si="2"/>
        <v>1</v>
      </c>
      <c r="O16" s="29">
        <f t="shared" si="3"/>
        <v>0</v>
      </c>
      <c r="Q16" s="29">
        <f t="shared" si="4"/>
        <v>1</v>
      </c>
      <c r="S16" s="29">
        <f t="shared" si="5"/>
        <v>0</v>
      </c>
      <c r="U16" s="29">
        <f t="shared" si="6"/>
        <v>1</v>
      </c>
      <c r="W16" s="29">
        <f t="shared" si="7"/>
        <v>0</v>
      </c>
      <c r="Z16" s="29">
        <f t="shared" si="8"/>
        <v>0</v>
      </c>
      <c r="AB16" s="29">
        <f t="shared" si="9"/>
        <v>0</v>
      </c>
      <c r="AE16" s="29">
        <f t="shared" si="10"/>
        <v>1</v>
      </c>
      <c r="AG16" s="29">
        <f t="shared" si="11"/>
        <v>0</v>
      </c>
      <c r="AJ16" s="29">
        <f t="shared" si="12"/>
        <v>0</v>
      </c>
      <c r="AL16" s="29">
        <f t="shared" si="13"/>
        <v>0</v>
      </c>
      <c r="AO16" s="29">
        <f t="shared" si="14"/>
        <v>0</v>
      </c>
      <c r="AP16" s="31"/>
      <c r="AQ16" s="29">
        <f t="shared" si="15"/>
        <v>0</v>
      </c>
      <c r="AR16" s="31"/>
      <c r="AT16" s="29">
        <f t="shared" si="16"/>
        <v>0</v>
      </c>
      <c r="AV16" s="29">
        <f t="shared" si="17"/>
        <v>0</v>
      </c>
      <c r="AY16" s="29">
        <f t="shared" si="18"/>
        <v>1</v>
      </c>
      <c r="AZ16" s="31"/>
      <c r="BA16" s="29">
        <f t="shared" si="19"/>
        <v>0</v>
      </c>
      <c r="BB16" s="31"/>
      <c r="BD16" s="29">
        <f t="shared" si="20"/>
        <v>0</v>
      </c>
      <c r="BF16" s="29">
        <f t="shared" si="21"/>
        <v>0</v>
      </c>
      <c r="BI16" s="29">
        <f t="shared" si="22"/>
        <v>1</v>
      </c>
      <c r="BK16" s="29">
        <f t="shared" si="23"/>
        <v>0</v>
      </c>
      <c r="BN16" s="29">
        <f t="shared" si="24"/>
        <v>0</v>
      </c>
      <c r="BP16" s="29">
        <f t="shared" si="25"/>
        <v>0</v>
      </c>
      <c r="BT16" s="29">
        <f t="shared" si="26"/>
        <v>0</v>
      </c>
      <c r="BV16" s="29">
        <f t="shared" si="27"/>
        <v>1</v>
      </c>
    </row>
    <row r="17" spans="1:74" s="29" customFormat="1" x14ac:dyDescent="0.3">
      <c r="A17" s="29">
        <v>16</v>
      </c>
      <c r="B17" s="4" t="s">
        <v>62</v>
      </c>
      <c r="C17">
        <v>26</v>
      </c>
      <c r="D17" s="29" t="s">
        <v>192</v>
      </c>
      <c r="E17" s="29" t="s">
        <v>193</v>
      </c>
      <c r="F17" s="29" t="s">
        <v>198</v>
      </c>
      <c r="G17" s="29" t="s">
        <v>199</v>
      </c>
      <c r="H17" s="30"/>
      <c r="I17" s="29">
        <f t="shared" si="0"/>
        <v>0</v>
      </c>
      <c r="K17" s="29">
        <f t="shared" si="1"/>
        <v>1</v>
      </c>
      <c r="M17" s="29">
        <f t="shared" si="2"/>
        <v>0</v>
      </c>
      <c r="O17" s="29">
        <f t="shared" si="3"/>
        <v>1</v>
      </c>
      <c r="Q17" s="29">
        <f t="shared" si="4"/>
        <v>0</v>
      </c>
      <c r="S17" s="29">
        <f t="shared" si="5"/>
        <v>1</v>
      </c>
      <c r="U17" s="29">
        <f t="shared" si="6"/>
        <v>1</v>
      </c>
      <c r="W17" s="29">
        <f t="shared" si="7"/>
        <v>0</v>
      </c>
      <c r="Z17" s="29">
        <f t="shared" si="8"/>
        <v>1</v>
      </c>
      <c r="AB17" s="29">
        <f t="shared" si="9"/>
        <v>0</v>
      </c>
      <c r="AE17" s="29">
        <f t="shared" si="10"/>
        <v>0</v>
      </c>
      <c r="AG17" s="29">
        <f t="shared" si="11"/>
        <v>0</v>
      </c>
      <c r="AJ17" s="29">
        <f t="shared" si="12"/>
        <v>0</v>
      </c>
      <c r="AL17" s="29">
        <f t="shared" si="13"/>
        <v>0</v>
      </c>
      <c r="AO17" s="29">
        <f t="shared" si="14"/>
        <v>0</v>
      </c>
      <c r="AP17" s="31"/>
      <c r="AQ17" s="29">
        <f t="shared" si="15"/>
        <v>0</v>
      </c>
      <c r="AR17" s="31"/>
      <c r="AT17" s="29">
        <f t="shared" si="16"/>
        <v>1</v>
      </c>
      <c r="AV17" s="29">
        <f t="shared" si="17"/>
        <v>0</v>
      </c>
      <c r="AY17" s="29">
        <f t="shared" si="18"/>
        <v>0</v>
      </c>
      <c r="AZ17" s="31"/>
      <c r="BA17" s="29">
        <f t="shared" si="19"/>
        <v>0</v>
      </c>
      <c r="BB17" s="31"/>
      <c r="BD17" s="29">
        <f t="shared" si="20"/>
        <v>1</v>
      </c>
      <c r="BF17" s="29">
        <f t="shared" si="21"/>
        <v>0</v>
      </c>
      <c r="BI17" s="29">
        <f t="shared" si="22"/>
        <v>0</v>
      </c>
      <c r="BK17" s="29">
        <f t="shared" si="23"/>
        <v>0</v>
      </c>
      <c r="BN17" s="29">
        <f t="shared" si="24"/>
        <v>1</v>
      </c>
      <c r="BP17" s="29">
        <f t="shared" si="25"/>
        <v>0</v>
      </c>
      <c r="BT17" s="29">
        <f t="shared" si="26"/>
        <v>0</v>
      </c>
      <c r="BV17" s="29">
        <f t="shared" si="27"/>
        <v>0</v>
      </c>
    </row>
    <row r="18" spans="1:74" s="29" customFormat="1" x14ac:dyDescent="0.3">
      <c r="A18" s="29">
        <v>17</v>
      </c>
      <c r="B18" s="4" t="s">
        <v>55</v>
      </c>
      <c r="C18">
        <v>31</v>
      </c>
      <c r="D18" s="29" t="s">
        <v>197</v>
      </c>
      <c r="E18" s="29" t="s">
        <v>193</v>
      </c>
      <c r="F18" s="29" t="s">
        <v>198</v>
      </c>
      <c r="G18" s="29" t="s">
        <v>195</v>
      </c>
      <c r="H18" s="30"/>
      <c r="I18" s="29">
        <f t="shared" si="0"/>
        <v>0</v>
      </c>
      <c r="K18" s="29">
        <f t="shared" si="1"/>
        <v>1</v>
      </c>
      <c r="M18" s="29">
        <f t="shared" si="2"/>
        <v>0</v>
      </c>
      <c r="O18" s="29">
        <f t="shared" si="3"/>
        <v>1</v>
      </c>
      <c r="Q18" s="29">
        <f t="shared" si="4"/>
        <v>1</v>
      </c>
      <c r="S18" s="29">
        <f t="shared" si="5"/>
        <v>0</v>
      </c>
      <c r="U18" s="29">
        <f t="shared" si="6"/>
        <v>0</v>
      </c>
      <c r="W18" s="29">
        <f t="shared" si="7"/>
        <v>1</v>
      </c>
      <c r="Z18" s="29">
        <f t="shared" si="8"/>
        <v>0</v>
      </c>
      <c r="AB18" s="29">
        <f t="shared" si="9"/>
        <v>0</v>
      </c>
      <c r="AE18" s="29">
        <f t="shared" si="10"/>
        <v>1</v>
      </c>
      <c r="AG18" s="29">
        <f t="shared" si="11"/>
        <v>0</v>
      </c>
      <c r="AJ18" s="29">
        <f t="shared" si="12"/>
        <v>0</v>
      </c>
      <c r="AL18" s="29">
        <f t="shared" si="13"/>
        <v>0</v>
      </c>
      <c r="AO18" s="29">
        <f t="shared" si="14"/>
        <v>0</v>
      </c>
      <c r="AP18" s="31"/>
      <c r="AQ18" s="29">
        <f t="shared" si="15"/>
        <v>0</v>
      </c>
      <c r="AR18" s="31"/>
      <c r="AT18" s="29">
        <f t="shared" si="16"/>
        <v>0</v>
      </c>
      <c r="AV18" s="29">
        <f t="shared" si="17"/>
        <v>0</v>
      </c>
      <c r="AY18" s="29">
        <f t="shared" si="18"/>
        <v>0</v>
      </c>
      <c r="AZ18" s="31"/>
      <c r="BA18" s="29">
        <f t="shared" si="19"/>
        <v>1</v>
      </c>
      <c r="BB18" s="31"/>
      <c r="BD18" s="29">
        <f t="shared" si="20"/>
        <v>0</v>
      </c>
      <c r="BF18" s="29">
        <f t="shared" si="21"/>
        <v>1</v>
      </c>
      <c r="BI18" s="29">
        <f t="shared" si="22"/>
        <v>0</v>
      </c>
      <c r="BK18" s="29">
        <f t="shared" si="23"/>
        <v>0</v>
      </c>
      <c r="BN18" s="29">
        <f t="shared" si="24"/>
        <v>0</v>
      </c>
      <c r="BP18" s="29">
        <f t="shared" si="25"/>
        <v>1</v>
      </c>
      <c r="BT18" s="29">
        <f t="shared" si="26"/>
        <v>0</v>
      </c>
      <c r="BV18" s="29">
        <f t="shared" si="27"/>
        <v>0</v>
      </c>
    </row>
    <row r="19" spans="1:74" s="29" customFormat="1" x14ac:dyDescent="0.3">
      <c r="A19" s="29">
        <v>18</v>
      </c>
      <c r="B19" s="4" t="s">
        <v>47</v>
      </c>
      <c r="C19">
        <v>39</v>
      </c>
      <c r="D19" s="29" t="s">
        <v>192</v>
      </c>
      <c r="E19" s="29" t="s">
        <v>193</v>
      </c>
      <c r="F19" s="29" t="s">
        <v>194</v>
      </c>
      <c r="G19" s="29" t="s">
        <v>199</v>
      </c>
      <c r="H19" s="30"/>
      <c r="I19" s="29">
        <f t="shared" si="0"/>
        <v>0</v>
      </c>
      <c r="K19" s="29">
        <f t="shared" si="1"/>
        <v>1</v>
      </c>
      <c r="M19" s="29">
        <f t="shared" si="2"/>
        <v>1</v>
      </c>
      <c r="O19" s="29">
        <f t="shared" si="3"/>
        <v>0</v>
      </c>
      <c r="Q19" s="29">
        <f t="shared" si="4"/>
        <v>0</v>
      </c>
      <c r="S19" s="29">
        <f t="shared" si="5"/>
        <v>1</v>
      </c>
      <c r="U19" s="29">
        <f t="shared" si="6"/>
        <v>1</v>
      </c>
      <c r="W19" s="29">
        <f t="shared" si="7"/>
        <v>0</v>
      </c>
      <c r="Z19" s="29">
        <f t="shared" si="8"/>
        <v>1</v>
      </c>
      <c r="AB19" s="29">
        <f t="shared" si="9"/>
        <v>0</v>
      </c>
      <c r="AE19" s="29">
        <f t="shared" si="10"/>
        <v>0</v>
      </c>
      <c r="AG19" s="29">
        <f t="shared" si="11"/>
        <v>0</v>
      </c>
      <c r="AJ19" s="29">
        <f t="shared" si="12"/>
        <v>0</v>
      </c>
      <c r="AL19" s="29">
        <f t="shared" si="13"/>
        <v>0</v>
      </c>
      <c r="AO19" s="29">
        <f t="shared" si="14"/>
        <v>0</v>
      </c>
      <c r="AP19" s="31"/>
      <c r="AQ19" s="29">
        <f t="shared" si="15"/>
        <v>0</v>
      </c>
      <c r="AR19" s="31"/>
      <c r="AT19" s="29">
        <f t="shared" si="16"/>
        <v>1</v>
      </c>
      <c r="AV19" s="29">
        <f t="shared" si="17"/>
        <v>0</v>
      </c>
      <c r="AY19" s="29">
        <f t="shared" si="18"/>
        <v>0</v>
      </c>
      <c r="AZ19" s="31"/>
      <c r="BA19" s="29">
        <f t="shared" si="19"/>
        <v>0</v>
      </c>
      <c r="BB19" s="31"/>
      <c r="BD19" s="29">
        <f t="shared" si="20"/>
        <v>0</v>
      </c>
      <c r="BF19" s="29">
        <f t="shared" si="21"/>
        <v>0</v>
      </c>
      <c r="BI19" s="29">
        <f t="shared" si="22"/>
        <v>1</v>
      </c>
      <c r="BK19" s="29">
        <f t="shared" si="23"/>
        <v>0</v>
      </c>
      <c r="BN19" s="29">
        <f t="shared" si="24"/>
        <v>0</v>
      </c>
      <c r="BP19" s="29">
        <f t="shared" si="25"/>
        <v>0</v>
      </c>
      <c r="BT19" s="29">
        <f t="shared" si="26"/>
        <v>1</v>
      </c>
      <c r="BV19" s="29">
        <f t="shared" si="27"/>
        <v>0</v>
      </c>
    </row>
    <row r="20" spans="1:74" s="29" customFormat="1" x14ac:dyDescent="0.3">
      <c r="A20" s="29">
        <v>19</v>
      </c>
      <c r="B20" s="3" t="s">
        <v>56</v>
      </c>
      <c r="C20">
        <v>21</v>
      </c>
      <c r="D20" s="29" t="s">
        <v>197</v>
      </c>
      <c r="E20" s="29" t="s">
        <v>196</v>
      </c>
      <c r="G20" s="29" t="s">
        <v>195</v>
      </c>
      <c r="H20" s="30"/>
      <c r="I20" s="29">
        <f t="shared" si="0"/>
        <v>1</v>
      </c>
      <c r="K20" s="29">
        <f t="shared" si="1"/>
        <v>0</v>
      </c>
      <c r="M20" s="29">
        <f t="shared" si="2"/>
        <v>0</v>
      </c>
      <c r="O20" s="29">
        <f t="shared" si="3"/>
        <v>0</v>
      </c>
      <c r="Q20" s="29">
        <f t="shared" si="4"/>
        <v>1</v>
      </c>
      <c r="S20" s="29">
        <f t="shared" si="5"/>
        <v>0</v>
      </c>
      <c r="U20" s="29">
        <f t="shared" si="6"/>
        <v>0</v>
      </c>
      <c r="W20" s="29">
        <f t="shared" si="7"/>
        <v>1</v>
      </c>
      <c r="Z20" s="29">
        <f t="shared" si="8"/>
        <v>0</v>
      </c>
      <c r="AB20" s="29">
        <f t="shared" si="9"/>
        <v>0</v>
      </c>
      <c r="AE20" s="29">
        <f t="shared" si="10"/>
        <v>0</v>
      </c>
      <c r="AG20" s="29">
        <f t="shared" si="11"/>
        <v>1</v>
      </c>
      <c r="AJ20" s="29">
        <f t="shared" si="12"/>
        <v>0</v>
      </c>
      <c r="AL20" s="29">
        <f t="shared" si="13"/>
        <v>0</v>
      </c>
      <c r="AO20" s="29">
        <f t="shared" si="14"/>
        <v>0</v>
      </c>
      <c r="AP20" s="31"/>
      <c r="AQ20" s="29">
        <f t="shared" si="15"/>
        <v>1</v>
      </c>
      <c r="AR20" s="31"/>
      <c r="AT20" s="29">
        <f t="shared" si="16"/>
        <v>0</v>
      </c>
      <c r="AV20" s="29">
        <f t="shared" si="17"/>
        <v>0</v>
      </c>
      <c r="AY20" s="29">
        <f t="shared" si="18"/>
        <v>0</v>
      </c>
      <c r="AZ20" s="31"/>
      <c r="BA20" s="29">
        <f t="shared" si="19"/>
        <v>0</v>
      </c>
      <c r="BB20" s="31"/>
      <c r="BD20" s="29">
        <f t="shared" si="20"/>
        <v>0</v>
      </c>
      <c r="BF20" s="29">
        <f t="shared" si="21"/>
        <v>0</v>
      </c>
      <c r="BI20" s="29">
        <f t="shared" si="22"/>
        <v>0</v>
      </c>
      <c r="BK20" s="29">
        <f t="shared" si="23"/>
        <v>0</v>
      </c>
      <c r="BN20" s="29">
        <f t="shared" si="24"/>
        <v>0</v>
      </c>
      <c r="BP20" s="29">
        <f t="shared" si="25"/>
        <v>0</v>
      </c>
      <c r="BT20" s="29">
        <f t="shared" si="26"/>
        <v>0</v>
      </c>
      <c r="BV20" s="29">
        <f t="shared" si="27"/>
        <v>0</v>
      </c>
    </row>
    <row r="21" spans="1:74" s="29" customFormat="1" x14ac:dyDescent="0.3">
      <c r="A21" s="29">
        <v>20</v>
      </c>
      <c r="B21" s="3" t="s">
        <v>48</v>
      </c>
      <c r="C21">
        <v>30</v>
      </c>
      <c r="D21" s="29" t="s">
        <v>197</v>
      </c>
      <c r="E21" s="29" t="s">
        <v>196</v>
      </c>
      <c r="G21" s="29" t="s">
        <v>195</v>
      </c>
      <c r="H21" s="30"/>
      <c r="I21" s="29">
        <f t="shared" si="0"/>
        <v>1</v>
      </c>
      <c r="K21" s="29">
        <f t="shared" si="1"/>
        <v>0</v>
      </c>
      <c r="M21" s="29">
        <f t="shared" si="2"/>
        <v>0</v>
      </c>
      <c r="O21" s="29">
        <f t="shared" si="3"/>
        <v>0</v>
      </c>
      <c r="Q21" s="29">
        <f t="shared" si="4"/>
        <v>1</v>
      </c>
      <c r="S21" s="29">
        <f t="shared" si="5"/>
        <v>0</v>
      </c>
      <c r="U21" s="29">
        <f t="shared" si="6"/>
        <v>0</v>
      </c>
      <c r="W21" s="29">
        <f t="shared" si="7"/>
        <v>1</v>
      </c>
      <c r="Z21" s="29">
        <f t="shared" si="8"/>
        <v>0</v>
      </c>
      <c r="AB21" s="29">
        <f t="shared" si="9"/>
        <v>0</v>
      </c>
      <c r="AE21" s="29">
        <f t="shared" si="10"/>
        <v>0</v>
      </c>
      <c r="AG21" s="29">
        <f t="shared" si="11"/>
        <v>1</v>
      </c>
      <c r="AJ21" s="29">
        <f t="shared" si="12"/>
        <v>0</v>
      </c>
      <c r="AL21" s="29">
        <f t="shared" si="13"/>
        <v>0</v>
      </c>
      <c r="AO21" s="29">
        <f t="shared" si="14"/>
        <v>0</v>
      </c>
      <c r="AP21" s="31"/>
      <c r="AQ21" s="29">
        <f t="shared" si="15"/>
        <v>1</v>
      </c>
      <c r="AR21" s="31"/>
      <c r="AT21" s="29">
        <f t="shared" si="16"/>
        <v>0</v>
      </c>
      <c r="AV21" s="29">
        <f t="shared" si="17"/>
        <v>0</v>
      </c>
      <c r="AY21" s="29">
        <f t="shared" si="18"/>
        <v>0</v>
      </c>
      <c r="AZ21" s="31"/>
      <c r="BA21" s="29">
        <f t="shared" si="19"/>
        <v>0</v>
      </c>
      <c r="BB21" s="31"/>
      <c r="BD21" s="29">
        <f t="shared" si="20"/>
        <v>0</v>
      </c>
      <c r="BF21" s="29">
        <f t="shared" si="21"/>
        <v>0</v>
      </c>
      <c r="BI21" s="29">
        <f t="shared" si="22"/>
        <v>0</v>
      </c>
      <c r="BK21" s="29">
        <f t="shared" si="23"/>
        <v>0</v>
      </c>
      <c r="BN21" s="29">
        <f t="shared" si="24"/>
        <v>0</v>
      </c>
      <c r="BP21" s="29">
        <f t="shared" si="25"/>
        <v>0</v>
      </c>
      <c r="BT21" s="29">
        <f t="shared" si="26"/>
        <v>0</v>
      </c>
      <c r="BV21" s="29">
        <f t="shared" si="27"/>
        <v>0</v>
      </c>
    </row>
    <row r="22" spans="1:74" s="29" customFormat="1" x14ac:dyDescent="0.3">
      <c r="A22" s="29">
        <v>21</v>
      </c>
      <c r="B22" s="4" t="s">
        <v>59</v>
      </c>
      <c r="C22">
        <v>23</v>
      </c>
      <c r="D22" s="29" t="s">
        <v>197</v>
      </c>
      <c r="E22" s="29" t="s">
        <v>193</v>
      </c>
      <c r="F22" s="29" t="s">
        <v>198</v>
      </c>
      <c r="G22" s="29" t="s">
        <v>199</v>
      </c>
      <c r="H22" s="30"/>
      <c r="I22" s="29">
        <f t="shared" si="0"/>
        <v>0</v>
      </c>
      <c r="K22" s="29">
        <f t="shared" si="1"/>
        <v>1</v>
      </c>
      <c r="M22" s="29">
        <f t="shared" si="2"/>
        <v>0</v>
      </c>
      <c r="O22" s="29">
        <f t="shared" si="3"/>
        <v>1</v>
      </c>
      <c r="Q22" s="29">
        <f t="shared" si="4"/>
        <v>1</v>
      </c>
      <c r="S22" s="29">
        <f t="shared" si="5"/>
        <v>0</v>
      </c>
      <c r="U22" s="29">
        <f t="shared" si="6"/>
        <v>1</v>
      </c>
      <c r="W22" s="29">
        <f t="shared" si="7"/>
        <v>0</v>
      </c>
      <c r="Z22" s="29">
        <f t="shared" si="8"/>
        <v>0</v>
      </c>
      <c r="AB22" s="29">
        <f t="shared" si="9"/>
        <v>0</v>
      </c>
      <c r="AE22" s="29">
        <f t="shared" si="10"/>
        <v>1</v>
      </c>
      <c r="AG22" s="29">
        <f t="shared" si="11"/>
        <v>0</v>
      </c>
      <c r="AJ22" s="29">
        <f t="shared" si="12"/>
        <v>0</v>
      </c>
      <c r="AL22" s="29">
        <f t="shared" si="13"/>
        <v>0</v>
      </c>
      <c r="AO22" s="29">
        <f t="shared" si="14"/>
        <v>0</v>
      </c>
      <c r="AP22" s="31"/>
      <c r="AQ22" s="29">
        <f t="shared" si="15"/>
        <v>0</v>
      </c>
      <c r="AR22" s="31"/>
      <c r="AT22" s="29">
        <f t="shared" si="16"/>
        <v>0</v>
      </c>
      <c r="AV22" s="29">
        <f t="shared" si="17"/>
        <v>0</v>
      </c>
      <c r="AY22" s="29">
        <f t="shared" si="18"/>
        <v>1</v>
      </c>
      <c r="AZ22" s="31"/>
      <c r="BA22" s="29">
        <f t="shared" si="19"/>
        <v>0</v>
      </c>
      <c r="BB22" s="31"/>
      <c r="BD22" s="29">
        <f t="shared" si="20"/>
        <v>1</v>
      </c>
      <c r="BF22" s="29">
        <f t="shared" si="21"/>
        <v>0</v>
      </c>
      <c r="BI22" s="29">
        <f t="shared" si="22"/>
        <v>0</v>
      </c>
      <c r="BK22" s="29">
        <f t="shared" si="23"/>
        <v>0</v>
      </c>
      <c r="BN22" s="29">
        <f t="shared" si="24"/>
        <v>0</v>
      </c>
      <c r="BP22" s="29">
        <f t="shared" si="25"/>
        <v>1</v>
      </c>
      <c r="BT22" s="29">
        <f t="shared" si="26"/>
        <v>0</v>
      </c>
      <c r="BV22" s="29">
        <f t="shared" si="27"/>
        <v>0</v>
      </c>
    </row>
    <row r="23" spans="1:74" s="29" customFormat="1" x14ac:dyDescent="0.3">
      <c r="A23" s="29">
        <v>22</v>
      </c>
      <c r="B23" s="3" t="s">
        <v>32</v>
      </c>
      <c r="C23">
        <v>31</v>
      </c>
      <c r="D23" s="29" t="s">
        <v>192</v>
      </c>
      <c r="E23" s="29" t="s">
        <v>196</v>
      </c>
      <c r="G23" s="29" t="s">
        <v>199</v>
      </c>
      <c r="H23" s="30"/>
      <c r="I23" s="29">
        <f t="shared" si="0"/>
        <v>1</v>
      </c>
      <c r="K23" s="29">
        <f t="shared" si="1"/>
        <v>0</v>
      </c>
      <c r="M23" s="29">
        <f t="shared" si="2"/>
        <v>0</v>
      </c>
      <c r="O23" s="29">
        <f t="shared" si="3"/>
        <v>0</v>
      </c>
      <c r="Q23" s="29">
        <f t="shared" si="4"/>
        <v>0</v>
      </c>
      <c r="S23" s="29">
        <f t="shared" si="5"/>
        <v>1</v>
      </c>
      <c r="U23" s="29">
        <f t="shared" si="6"/>
        <v>1</v>
      </c>
      <c r="W23" s="29">
        <f t="shared" si="7"/>
        <v>0</v>
      </c>
      <c r="Z23" s="29">
        <f t="shared" si="8"/>
        <v>0</v>
      </c>
      <c r="AB23" s="29">
        <f t="shared" si="9"/>
        <v>1</v>
      </c>
      <c r="AE23" s="29">
        <f t="shared" si="10"/>
        <v>0</v>
      </c>
      <c r="AG23" s="29">
        <f t="shared" si="11"/>
        <v>0</v>
      </c>
      <c r="AJ23" s="29">
        <f t="shared" si="12"/>
        <v>1</v>
      </c>
      <c r="AL23" s="29">
        <f t="shared" si="13"/>
        <v>0</v>
      </c>
      <c r="AO23" s="29">
        <f t="shared" si="14"/>
        <v>0</v>
      </c>
      <c r="AP23" s="31"/>
      <c r="AQ23" s="29">
        <f t="shared" si="15"/>
        <v>0</v>
      </c>
      <c r="AR23" s="31"/>
      <c r="AT23" s="29">
        <f t="shared" si="16"/>
        <v>0</v>
      </c>
      <c r="AV23" s="29">
        <f t="shared" si="17"/>
        <v>0</v>
      </c>
      <c r="AY23" s="29">
        <f t="shared" si="18"/>
        <v>0</v>
      </c>
      <c r="AZ23" s="31"/>
      <c r="BA23" s="29">
        <f t="shared" si="19"/>
        <v>0</v>
      </c>
      <c r="BB23" s="31"/>
      <c r="BD23" s="29">
        <f t="shared" si="20"/>
        <v>0</v>
      </c>
      <c r="BF23" s="29">
        <f t="shared" si="21"/>
        <v>0</v>
      </c>
      <c r="BI23" s="29">
        <f t="shared" si="22"/>
        <v>0</v>
      </c>
      <c r="BK23" s="29">
        <f t="shared" si="23"/>
        <v>0</v>
      </c>
      <c r="BN23" s="29">
        <f t="shared" si="24"/>
        <v>0</v>
      </c>
      <c r="BP23" s="29">
        <f t="shared" si="25"/>
        <v>0</v>
      </c>
      <c r="BT23" s="29">
        <f t="shared" si="26"/>
        <v>0</v>
      </c>
      <c r="BV23" s="29">
        <f t="shared" si="27"/>
        <v>0</v>
      </c>
    </row>
    <row r="24" spans="1:74" s="29" customFormat="1" x14ac:dyDescent="0.3">
      <c r="A24" s="29">
        <v>23</v>
      </c>
      <c r="B24" s="4" t="s">
        <v>15</v>
      </c>
      <c r="C24">
        <v>21</v>
      </c>
      <c r="D24" s="29" t="s">
        <v>197</v>
      </c>
      <c r="E24" s="29" t="s">
        <v>193</v>
      </c>
      <c r="F24" s="29" t="s">
        <v>194</v>
      </c>
      <c r="G24" s="29" t="s">
        <v>195</v>
      </c>
      <c r="H24" s="30"/>
      <c r="I24" s="29">
        <f t="shared" si="0"/>
        <v>0</v>
      </c>
      <c r="K24" s="29">
        <f t="shared" si="1"/>
        <v>1</v>
      </c>
      <c r="M24" s="29">
        <f t="shared" si="2"/>
        <v>1</v>
      </c>
      <c r="O24" s="29">
        <f t="shared" si="3"/>
        <v>0</v>
      </c>
      <c r="Q24" s="29">
        <f t="shared" si="4"/>
        <v>1</v>
      </c>
      <c r="S24" s="29">
        <f t="shared" si="5"/>
        <v>0</v>
      </c>
      <c r="U24" s="29">
        <f t="shared" si="6"/>
        <v>0</v>
      </c>
      <c r="W24" s="29">
        <f t="shared" si="7"/>
        <v>1</v>
      </c>
      <c r="Z24" s="29">
        <f t="shared" si="8"/>
        <v>0</v>
      </c>
      <c r="AB24" s="29">
        <f t="shared" si="9"/>
        <v>0</v>
      </c>
      <c r="AE24" s="29">
        <f t="shared" si="10"/>
        <v>1</v>
      </c>
      <c r="AG24" s="29">
        <f t="shared" si="11"/>
        <v>0</v>
      </c>
      <c r="AJ24" s="29">
        <f t="shared" si="12"/>
        <v>0</v>
      </c>
      <c r="AL24" s="29">
        <f t="shared" si="13"/>
        <v>0</v>
      </c>
      <c r="AO24" s="29">
        <f t="shared" si="14"/>
        <v>0</v>
      </c>
      <c r="AP24" s="31"/>
      <c r="AQ24" s="29">
        <f t="shared" si="15"/>
        <v>0</v>
      </c>
      <c r="AR24" s="31"/>
      <c r="AT24" s="29">
        <f t="shared" si="16"/>
        <v>0</v>
      </c>
      <c r="AV24" s="29">
        <f t="shared" si="17"/>
        <v>0</v>
      </c>
      <c r="AY24" s="29">
        <f t="shared" si="18"/>
        <v>0</v>
      </c>
      <c r="AZ24" s="31"/>
      <c r="BA24" s="29">
        <f t="shared" si="19"/>
        <v>1</v>
      </c>
      <c r="BB24" s="31"/>
      <c r="BD24" s="29">
        <f t="shared" si="20"/>
        <v>0</v>
      </c>
      <c r="BF24" s="29">
        <f t="shared" si="21"/>
        <v>0</v>
      </c>
      <c r="BI24" s="29">
        <f t="shared" si="22"/>
        <v>0</v>
      </c>
      <c r="BK24" s="29">
        <f t="shared" si="23"/>
        <v>1</v>
      </c>
      <c r="BN24" s="29">
        <f t="shared" si="24"/>
        <v>0</v>
      </c>
      <c r="BP24" s="29">
        <f t="shared" si="25"/>
        <v>0</v>
      </c>
      <c r="BT24" s="29">
        <f t="shared" si="26"/>
        <v>0</v>
      </c>
      <c r="BV24" s="29">
        <f t="shared" si="27"/>
        <v>1</v>
      </c>
    </row>
    <row r="25" spans="1:74" s="29" customFormat="1" x14ac:dyDescent="0.3">
      <c r="A25" s="29">
        <v>24</v>
      </c>
      <c r="B25" s="4" t="s">
        <v>17</v>
      </c>
      <c r="C25">
        <v>23</v>
      </c>
      <c r="D25" s="29" t="s">
        <v>197</v>
      </c>
      <c r="E25" s="29" t="s">
        <v>193</v>
      </c>
      <c r="F25" s="29" t="s">
        <v>198</v>
      </c>
      <c r="G25" s="29" t="s">
        <v>199</v>
      </c>
      <c r="H25" s="30"/>
      <c r="I25" s="29">
        <f t="shared" si="0"/>
        <v>0</v>
      </c>
      <c r="K25" s="29">
        <f t="shared" si="1"/>
        <v>1</v>
      </c>
      <c r="M25" s="29">
        <f t="shared" si="2"/>
        <v>0</v>
      </c>
      <c r="O25" s="29">
        <f t="shared" si="3"/>
        <v>1</v>
      </c>
      <c r="Q25" s="29">
        <f t="shared" si="4"/>
        <v>1</v>
      </c>
      <c r="S25" s="29">
        <f t="shared" si="5"/>
        <v>0</v>
      </c>
      <c r="U25" s="29">
        <f t="shared" si="6"/>
        <v>1</v>
      </c>
      <c r="W25" s="29">
        <f t="shared" si="7"/>
        <v>0</v>
      </c>
      <c r="Z25" s="29">
        <f t="shared" si="8"/>
        <v>0</v>
      </c>
      <c r="AB25" s="29">
        <f t="shared" si="9"/>
        <v>0</v>
      </c>
      <c r="AE25" s="29">
        <f t="shared" si="10"/>
        <v>1</v>
      </c>
      <c r="AG25" s="29">
        <f t="shared" si="11"/>
        <v>0</v>
      </c>
      <c r="AJ25" s="29">
        <f t="shared" si="12"/>
        <v>0</v>
      </c>
      <c r="AL25" s="29">
        <f t="shared" si="13"/>
        <v>0</v>
      </c>
      <c r="AO25" s="29">
        <f t="shared" si="14"/>
        <v>0</v>
      </c>
      <c r="AP25" s="31"/>
      <c r="AQ25" s="29">
        <f t="shared" si="15"/>
        <v>0</v>
      </c>
      <c r="AR25" s="31"/>
      <c r="AT25" s="29">
        <f t="shared" si="16"/>
        <v>0</v>
      </c>
      <c r="AV25" s="29">
        <f t="shared" si="17"/>
        <v>0</v>
      </c>
      <c r="AY25" s="29">
        <f t="shared" si="18"/>
        <v>1</v>
      </c>
      <c r="AZ25" s="31"/>
      <c r="BA25" s="29">
        <f t="shared" si="19"/>
        <v>0</v>
      </c>
      <c r="BB25" s="31"/>
      <c r="BD25" s="29">
        <f t="shared" si="20"/>
        <v>1</v>
      </c>
      <c r="BF25" s="29">
        <f t="shared" si="21"/>
        <v>0</v>
      </c>
      <c r="BI25" s="29">
        <f t="shared" si="22"/>
        <v>0</v>
      </c>
      <c r="BK25" s="29">
        <f t="shared" si="23"/>
        <v>0</v>
      </c>
      <c r="BN25" s="29">
        <f t="shared" si="24"/>
        <v>0</v>
      </c>
      <c r="BP25" s="29">
        <f t="shared" si="25"/>
        <v>1</v>
      </c>
      <c r="BT25" s="29">
        <f t="shared" si="26"/>
        <v>0</v>
      </c>
      <c r="BV25" s="29">
        <f t="shared" si="27"/>
        <v>0</v>
      </c>
    </row>
    <row r="26" spans="1:74" s="29" customFormat="1" x14ac:dyDescent="0.3">
      <c r="A26" s="29">
        <v>25</v>
      </c>
      <c r="B26" s="3" t="s">
        <v>30</v>
      </c>
      <c r="C26">
        <v>19</v>
      </c>
      <c r="D26" s="29" t="s">
        <v>197</v>
      </c>
      <c r="E26" s="29" t="s">
        <v>196</v>
      </c>
      <c r="G26" s="29" t="s">
        <v>195</v>
      </c>
      <c r="H26" s="30"/>
      <c r="I26" s="29">
        <f t="shared" si="0"/>
        <v>1</v>
      </c>
      <c r="K26" s="29">
        <f t="shared" si="1"/>
        <v>0</v>
      </c>
      <c r="M26" s="29">
        <f t="shared" si="2"/>
        <v>0</v>
      </c>
      <c r="O26" s="29">
        <f t="shared" si="3"/>
        <v>0</v>
      </c>
      <c r="Q26" s="29">
        <f t="shared" si="4"/>
        <v>1</v>
      </c>
      <c r="S26" s="29">
        <f t="shared" si="5"/>
        <v>0</v>
      </c>
      <c r="U26" s="29">
        <f t="shared" si="6"/>
        <v>0</v>
      </c>
      <c r="W26" s="29">
        <f t="shared" si="7"/>
        <v>1</v>
      </c>
      <c r="Z26" s="29">
        <f t="shared" si="8"/>
        <v>0</v>
      </c>
      <c r="AB26" s="29">
        <f t="shared" si="9"/>
        <v>0</v>
      </c>
      <c r="AE26" s="29">
        <f t="shared" si="10"/>
        <v>0</v>
      </c>
      <c r="AG26" s="29">
        <f t="shared" si="11"/>
        <v>1</v>
      </c>
      <c r="AJ26" s="29">
        <f t="shared" si="12"/>
        <v>0</v>
      </c>
      <c r="AL26" s="29">
        <f t="shared" si="13"/>
        <v>0</v>
      </c>
      <c r="AO26" s="29">
        <f t="shared" si="14"/>
        <v>0</v>
      </c>
      <c r="AP26" s="31"/>
      <c r="AQ26" s="29">
        <f t="shared" si="15"/>
        <v>1</v>
      </c>
      <c r="AR26" s="31"/>
      <c r="AT26" s="29">
        <f t="shared" si="16"/>
        <v>0</v>
      </c>
      <c r="AV26" s="29">
        <f t="shared" si="17"/>
        <v>0</v>
      </c>
      <c r="AY26" s="29">
        <f t="shared" si="18"/>
        <v>0</v>
      </c>
      <c r="AZ26" s="31"/>
      <c r="BA26" s="29">
        <f t="shared" si="19"/>
        <v>0</v>
      </c>
      <c r="BB26" s="31"/>
      <c r="BD26" s="29">
        <f t="shared" si="20"/>
        <v>0</v>
      </c>
      <c r="BF26" s="29">
        <f t="shared" si="21"/>
        <v>0</v>
      </c>
      <c r="BI26" s="29">
        <f t="shared" si="22"/>
        <v>0</v>
      </c>
      <c r="BK26" s="29">
        <f t="shared" si="23"/>
        <v>0</v>
      </c>
      <c r="BN26" s="29">
        <f t="shared" si="24"/>
        <v>0</v>
      </c>
      <c r="BP26" s="29">
        <f t="shared" si="25"/>
        <v>0</v>
      </c>
      <c r="BT26" s="29">
        <f t="shared" si="26"/>
        <v>0</v>
      </c>
      <c r="BV26" s="29">
        <f t="shared" si="27"/>
        <v>0</v>
      </c>
    </row>
    <row r="27" spans="1:74" s="29" customFormat="1" x14ac:dyDescent="0.3">
      <c r="A27" s="29">
        <v>26</v>
      </c>
      <c r="B27" s="3" t="s">
        <v>54</v>
      </c>
      <c r="C27">
        <v>28</v>
      </c>
      <c r="D27" s="29" t="s">
        <v>197</v>
      </c>
      <c r="E27" s="29" t="s">
        <v>196</v>
      </c>
      <c r="G27" s="29" t="s">
        <v>195</v>
      </c>
      <c r="H27" s="30"/>
      <c r="I27" s="29">
        <f t="shared" si="0"/>
        <v>1</v>
      </c>
      <c r="K27" s="29">
        <f t="shared" si="1"/>
        <v>0</v>
      </c>
      <c r="M27" s="29">
        <f t="shared" si="2"/>
        <v>0</v>
      </c>
      <c r="O27" s="29">
        <f t="shared" si="3"/>
        <v>0</v>
      </c>
      <c r="Q27" s="29">
        <f t="shared" si="4"/>
        <v>1</v>
      </c>
      <c r="S27" s="29">
        <f t="shared" si="5"/>
        <v>0</v>
      </c>
      <c r="U27" s="29">
        <f t="shared" si="6"/>
        <v>0</v>
      </c>
      <c r="W27" s="29">
        <f t="shared" si="7"/>
        <v>1</v>
      </c>
      <c r="Z27" s="29">
        <f t="shared" si="8"/>
        <v>0</v>
      </c>
      <c r="AB27" s="29">
        <f t="shared" si="9"/>
        <v>0</v>
      </c>
      <c r="AE27" s="29">
        <f t="shared" si="10"/>
        <v>0</v>
      </c>
      <c r="AG27" s="29">
        <f t="shared" si="11"/>
        <v>1</v>
      </c>
      <c r="AJ27" s="29">
        <f t="shared" si="12"/>
        <v>0</v>
      </c>
      <c r="AL27" s="29">
        <f t="shared" si="13"/>
        <v>0</v>
      </c>
      <c r="AO27" s="29">
        <f t="shared" si="14"/>
        <v>0</v>
      </c>
      <c r="AP27" s="31"/>
      <c r="AQ27" s="29">
        <f t="shared" si="15"/>
        <v>1</v>
      </c>
      <c r="AR27" s="31"/>
      <c r="AT27" s="29">
        <f t="shared" si="16"/>
        <v>0</v>
      </c>
      <c r="AV27" s="29">
        <f t="shared" si="17"/>
        <v>0</v>
      </c>
      <c r="AY27" s="29">
        <f t="shared" si="18"/>
        <v>0</v>
      </c>
      <c r="AZ27" s="31"/>
      <c r="BA27" s="29">
        <f t="shared" si="19"/>
        <v>0</v>
      </c>
      <c r="BB27" s="31"/>
      <c r="BD27" s="29">
        <f t="shared" si="20"/>
        <v>0</v>
      </c>
      <c r="BF27" s="29">
        <f t="shared" si="21"/>
        <v>0</v>
      </c>
      <c r="BI27" s="29">
        <f t="shared" si="22"/>
        <v>0</v>
      </c>
      <c r="BK27" s="29">
        <f t="shared" si="23"/>
        <v>0</v>
      </c>
      <c r="BN27" s="29">
        <f t="shared" si="24"/>
        <v>0</v>
      </c>
      <c r="BP27" s="29">
        <f t="shared" si="25"/>
        <v>0</v>
      </c>
      <c r="BT27" s="29">
        <f t="shared" si="26"/>
        <v>0</v>
      </c>
      <c r="BV27" s="29">
        <f t="shared" si="27"/>
        <v>0</v>
      </c>
    </row>
    <row r="28" spans="1:74" s="29" customFormat="1" x14ac:dyDescent="0.3">
      <c r="A28" s="29">
        <v>27</v>
      </c>
      <c r="B28" s="3" t="s">
        <v>46</v>
      </c>
      <c r="C28">
        <v>27</v>
      </c>
      <c r="D28" s="29" t="s">
        <v>197</v>
      </c>
      <c r="E28" s="29" t="s">
        <v>196</v>
      </c>
      <c r="G28" s="29" t="s">
        <v>199</v>
      </c>
      <c r="H28" s="30"/>
      <c r="I28" s="29">
        <f t="shared" si="0"/>
        <v>1</v>
      </c>
      <c r="K28" s="29">
        <f t="shared" si="1"/>
        <v>0</v>
      </c>
      <c r="M28" s="29">
        <f t="shared" si="2"/>
        <v>0</v>
      </c>
      <c r="O28" s="29">
        <f t="shared" si="3"/>
        <v>0</v>
      </c>
      <c r="Q28" s="29">
        <f t="shared" si="4"/>
        <v>1</v>
      </c>
      <c r="S28" s="29">
        <f t="shared" si="5"/>
        <v>0</v>
      </c>
      <c r="U28" s="29">
        <f t="shared" si="6"/>
        <v>1</v>
      </c>
      <c r="W28" s="29">
        <f t="shared" si="7"/>
        <v>0</v>
      </c>
      <c r="Z28" s="29">
        <f t="shared" si="8"/>
        <v>0</v>
      </c>
      <c r="AB28" s="29">
        <f t="shared" si="9"/>
        <v>0</v>
      </c>
      <c r="AE28" s="29">
        <f t="shared" si="10"/>
        <v>0</v>
      </c>
      <c r="AG28" s="29">
        <f t="shared" si="11"/>
        <v>1</v>
      </c>
      <c r="AJ28" s="29">
        <f t="shared" si="12"/>
        <v>0</v>
      </c>
      <c r="AL28" s="29">
        <f t="shared" si="13"/>
        <v>0</v>
      </c>
      <c r="AO28" s="29">
        <f t="shared" si="14"/>
        <v>1</v>
      </c>
      <c r="AP28" s="31"/>
      <c r="AQ28" s="29">
        <f t="shared" si="15"/>
        <v>0</v>
      </c>
      <c r="AR28" s="31"/>
      <c r="AT28" s="29">
        <f t="shared" si="16"/>
        <v>0</v>
      </c>
      <c r="AV28" s="29">
        <f t="shared" si="17"/>
        <v>0</v>
      </c>
      <c r="AY28" s="29">
        <f t="shared" si="18"/>
        <v>0</v>
      </c>
      <c r="AZ28" s="31"/>
      <c r="BA28" s="29">
        <f t="shared" si="19"/>
        <v>0</v>
      </c>
      <c r="BB28" s="31"/>
      <c r="BD28" s="29">
        <f t="shared" si="20"/>
        <v>0</v>
      </c>
      <c r="BF28" s="29">
        <f t="shared" si="21"/>
        <v>0</v>
      </c>
      <c r="BI28" s="29">
        <f t="shared" si="22"/>
        <v>0</v>
      </c>
      <c r="BK28" s="29">
        <f t="shared" si="23"/>
        <v>0</v>
      </c>
      <c r="BN28" s="29">
        <f t="shared" si="24"/>
        <v>0</v>
      </c>
      <c r="BP28" s="29">
        <f t="shared" si="25"/>
        <v>0</v>
      </c>
      <c r="BT28" s="29">
        <f t="shared" si="26"/>
        <v>0</v>
      </c>
      <c r="BV28" s="29">
        <f t="shared" si="27"/>
        <v>0</v>
      </c>
    </row>
    <row r="29" spans="1:74" s="29" customFormat="1" x14ac:dyDescent="0.3">
      <c r="A29" s="29">
        <v>28</v>
      </c>
      <c r="B29" s="4" t="s">
        <v>57</v>
      </c>
      <c r="C29">
        <v>22</v>
      </c>
      <c r="D29" s="29" t="s">
        <v>197</v>
      </c>
      <c r="E29" s="29" t="s">
        <v>193</v>
      </c>
      <c r="F29" s="29" t="s">
        <v>198</v>
      </c>
      <c r="G29" s="29" t="s">
        <v>195</v>
      </c>
      <c r="H29" s="30"/>
      <c r="I29" s="29">
        <f t="shared" si="0"/>
        <v>0</v>
      </c>
      <c r="K29" s="29">
        <f t="shared" si="1"/>
        <v>1</v>
      </c>
      <c r="M29" s="29">
        <f t="shared" si="2"/>
        <v>0</v>
      </c>
      <c r="O29" s="29">
        <f t="shared" si="3"/>
        <v>1</v>
      </c>
      <c r="Q29" s="29">
        <f t="shared" si="4"/>
        <v>1</v>
      </c>
      <c r="S29" s="29">
        <f t="shared" si="5"/>
        <v>0</v>
      </c>
      <c r="U29" s="29">
        <f t="shared" si="6"/>
        <v>0</v>
      </c>
      <c r="W29" s="29">
        <f t="shared" si="7"/>
        <v>1</v>
      </c>
      <c r="Z29" s="29">
        <f t="shared" si="8"/>
        <v>0</v>
      </c>
      <c r="AB29" s="29">
        <f t="shared" si="9"/>
        <v>0</v>
      </c>
      <c r="AE29" s="29">
        <f t="shared" si="10"/>
        <v>1</v>
      </c>
      <c r="AG29" s="29">
        <f t="shared" si="11"/>
        <v>0</v>
      </c>
      <c r="AJ29" s="29">
        <f t="shared" si="12"/>
        <v>0</v>
      </c>
      <c r="AL29" s="29">
        <f t="shared" si="13"/>
        <v>0</v>
      </c>
      <c r="AO29" s="29">
        <f t="shared" si="14"/>
        <v>0</v>
      </c>
      <c r="AP29" s="31"/>
      <c r="AQ29" s="29">
        <f t="shared" si="15"/>
        <v>0</v>
      </c>
      <c r="AR29" s="31"/>
      <c r="AT29" s="29">
        <f t="shared" si="16"/>
        <v>0</v>
      </c>
      <c r="AV29" s="29">
        <f t="shared" si="17"/>
        <v>0</v>
      </c>
      <c r="AY29" s="29">
        <f t="shared" si="18"/>
        <v>0</v>
      </c>
      <c r="AZ29" s="31"/>
      <c r="BA29" s="29">
        <f t="shared" si="19"/>
        <v>1</v>
      </c>
      <c r="BB29" s="31"/>
      <c r="BD29" s="29">
        <f t="shared" si="20"/>
        <v>0</v>
      </c>
      <c r="BF29" s="29">
        <f t="shared" si="21"/>
        <v>1</v>
      </c>
      <c r="BI29" s="29">
        <f t="shared" si="22"/>
        <v>0</v>
      </c>
      <c r="BK29" s="29">
        <f t="shared" si="23"/>
        <v>0</v>
      </c>
      <c r="BN29" s="29">
        <f t="shared" si="24"/>
        <v>0</v>
      </c>
      <c r="BP29" s="29">
        <f t="shared" si="25"/>
        <v>1</v>
      </c>
      <c r="BT29" s="29">
        <f t="shared" si="26"/>
        <v>0</v>
      </c>
      <c r="BV29" s="29">
        <f t="shared" si="27"/>
        <v>0</v>
      </c>
    </row>
    <row r="30" spans="1:74" s="29" customFormat="1" x14ac:dyDescent="0.3">
      <c r="A30" s="29">
        <v>29</v>
      </c>
      <c r="B30" s="3" t="s">
        <v>50</v>
      </c>
      <c r="C30">
        <v>38</v>
      </c>
      <c r="D30" s="29" t="s">
        <v>192</v>
      </c>
      <c r="E30" s="29" t="s">
        <v>196</v>
      </c>
      <c r="G30" s="29" t="s">
        <v>199</v>
      </c>
      <c r="H30" s="30"/>
      <c r="I30" s="29">
        <f t="shared" si="0"/>
        <v>1</v>
      </c>
      <c r="K30" s="29">
        <f t="shared" si="1"/>
        <v>0</v>
      </c>
      <c r="M30" s="29">
        <f t="shared" si="2"/>
        <v>0</v>
      </c>
      <c r="O30" s="29">
        <f t="shared" si="3"/>
        <v>0</v>
      </c>
      <c r="Q30" s="29">
        <f t="shared" si="4"/>
        <v>0</v>
      </c>
      <c r="S30" s="29">
        <f t="shared" si="5"/>
        <v>1</v>
      </c>
      <c r="U30" s="29">
        <f t="shared" si="6"/>
        <v>1</v>
      </c>
      <c r="W30" s="29">
        <f t="shared" si="7"/>
        <v>0</v>
      </c>
      <c r="Z30" s="29">
        <f t="shared" si="8"/>
        <v>0</v>
      </c>
      <c r="AB30" s="29">
        <f t="shared" si="9"/>
        <v>1</v>
      </c>
      <c r="AE30" s="29">
        <f t="shared" si="10"/>
        <v>0</v>
      </c>
      <c r="AG30" s="29">
        <f t="shared" si="11"/>
        <v>0</v>
      </c>
      <c r="AJ30" s="29">
        <f t="shared" si="12"/>
        <v>1</v>
      </c>
      <c r="AL30" s="29">
        <f t="shared" si="13"/>
        <v>0</v>
      </c>
      <c r="AO30" s="29">
        <f t="shared" si="14"/>
        <v>0</v>
      </c>
      <c r="AP30" s="31"/>
      <c r="AQ30" s="29">
        <f t="shared" si="15"/>
        <v>0</v>
      </c>
      <c r="AR30" s="31"/>
      <c r="AT30" s="29">
        <f t="shared" si="16"/>
        <v>0</v>
      </c>
      <c r="AV30" s="29">
        <f t="shared" si="17"/>
        <v>0</v>
      </c>
      <c r="AY30" s="29">
        <f t="shared" si="18"/>
        <v>0</v>
      </c>
      <c r="AZ30" s="31"/>
      <c r="BA30" s="29">
        <f t="shared" si="19"/>
        <v>0</v>
      </c>
      <c r="BB30" s="31"/>
      <c r="BD30" s="29">
        <f t="shared" si="20"/>
        <v>0</v>
      </c>
      <c r="BF30" s="29">
        <f t="shared" si="21"/>
        <v>0</v>
      </c>
      <c r="BI30" s="29">
        <f t="shared" si="22"/>
        <v>0</v>
      </c>
      <c r="BK30" s="29">
        <f t="shared" si="23"/>
        <v>0</v>
      </c>
      <c r="BN30" s="29">
        <f t="shared" si="24"/>
        <v>0</v>
      </c>
      <c r="BP30" s="29">
        <f t="shared" si="25"/>
        <v>0</v>
      </c>
      <c r="BT30" s="29">
        <f t="shared" si="26"/>
        <v>0</v>
      </c>
      <c r="BV30" s="29">
        <f t="shared" si="27"/>
        <v>0</v>
      </c>
    </row>
    <row r="31" spans="1:74" s="29" customFormat="1" x14ac:dyDescent="0.3">
      <c r="A31" s="29">
        <v>30</v>
      </c>
      <c r="B31" s="4" t="s">
        <v>7</v>
      </c>
      <c r="C31">
        <v>28</v>
      </c>
      <c r="D31" s="29" t="s">
        <v>192</v>
      </c>
      <c r="E31" s="29" t="s">
        <v>193</v>
      </c>
      <c r="F31" s="29" t="s">
        <v>194</v>
      </c>
      <c r="G31" s="29" t="s">
        <v>195</v>
      </c>
      <c r="H31" s="30"/>
      <c r="I31" s="29">
        <f t="shared" si="0"/>
        <v>0</v>
      </c>
      <c r="K31" s="29">
        <f t="shared" si="1"/>
        <v>1</v>
      </c>
      <c r="M31" s="29">
        <f t="shared" si="2"/>
        <v>1</v>
      </c>
      <c r="O31" s="29">
        <f t="shared" si="3"/>
        <v>0</v>
      </c>
      <c r="Q31" s="29">
        <f t="shared" si="4"/>
        <v>0</v>
      </c>
      <c r="S31" s="29">
        <f t="shared" si="5"/>
        <v>1</v>
      </c>
      <c r="U31" s="29">
        <f t="shared" si="6"/>
        <v>0</v>
      </c>
      <c r="W31" s="29">
        <f t="shared" si="7"/>
        <v>1</v>
      </c>
      <c r="Z31" s="29">
        <f t="shared" si="8"/>
        <v>1</v>
      </c>
      <c r="AB31" s="29">
        <f t="shared" si="9"/>
        <v>0</v>
      </c>
      <c r="AE31" s="29">
        <f t="shared" si="10"/>
        <v>0</v>
      </c>
      <c r="AG31" s="29">
        <f t="shared" si="11"/>
        <v>0</v>
      </c>
      <c r="AJ31" s="29">
        <f t="shared" si="12"/>
        <v>0</v>
      </c>
      <c r="AL31" s="29">
        <f t="shared" si="13"/>
        <v>0</v>
      </c>
      <c r="AO31" s="29">
        <f t="shared" si="14"/>
        <v>0</v>
      </c>
      <c r="AP31" s="31"/>
      <c r="AQ31" s="29">
        <f t="shared" si="15"/>
        <v>0</v>
      </c>
      <c r="AR31" s="31"/>
      <c r="AT31" s="29">
        <f t="shared" si="16"/>
        <v>0</v>
      </c>
      <c r="AV31" s="29">
        <f t="shared" si="17"/>
        <v>1</v>
      </c>
      <c r="AY31" s="29">
        <f t="shared" si="18"/>
        <v>0</v>
      </c>
      <c r="AZ31" s="31"/>
      <c r="BA31" s="29">
        <f t="shared" si="19"/>
        <v>0</v>
      </c>
      <c r="BB31" s="31"/>
      <c r="BD31" s="29">
        <f t="shared" si="20"/>
        <v>0</v>
      </c>
      <c r="BF31" s="29">
        <f t="shared" si="21"/>
        <v>0</v>
      </c>
      <c r="BI31" s="29">
        <f t="shared" si="22"/>
        <v>0</v>
      </c>
      <c r="BK31" s="29">
        <f t="shared" si="23"/>
        <v>1</v>
      </c>
      <c r="BN31" s="29">
        <f t="shared" si="24"/>
        <v>0</v>
      </c>
      <c r="BP31" s="29">
        <f t="shared" si="25"/>
        <v>0</v>
      </c>
      <c r="BT31" s="29">
        <f t="shared" si="26"/>
        <v>1</v>
      </c>
      <c r="BV31" s="29">
        <f t="shared" si="27"/>
        <v>0</v>
      </c>
    </row>
    <row r="32" spans="1:74" s="29" customFormat="1" x14ac:dyDescent="0.3">
      <c r="A32" s="29">
        <v>31</v>
      </c>
      <c r="B32" s="4" t="s">
        <v>1</v>
      </c>
      <c r="C32">
        <v>41</v>
      </c>
      <c r="D32" s="29" t="s">
        <v>192</v>
      </c>
      <c r="E32" s="29" t="s">
        <v>193</v>
      </c>
      <c r="F32" s="29" t="s">
        <v>198</v>
      </c>
      <c r="G32" s="29" t="s">
        <v>195</v>
      </c>
      <c r="H32" s="30"/>
      <c r="I32" s="29">
        <f t="shared" si="0"/>
        <v>0</v>
      </c>
      <c r="K32" s="29">
        <f t="shared" si="1"/>
        <v>1</v>
      </c>
      <c r="M32" s="29">
        <f t="shared" si="2"/>
        <v>0</v>
      </c>
      <c r="O32" s="29">
        <f t="shared" si="3"/>
        <v>1</v>
      </c>
      <c r="Q32" s="29">
        <f t="shared" si="4"/>
        <v>0</v>
      </c>
      <c r="S32" s="29">
        <f t="shared" si="5"/>
        <v>1</v>
      </c>
      <c r="U32" s="29">
        <f t="shared" si="6"/>
        <v>0</v>
      </c>
      <c r="W32" s="29">
        <f t="shared" si="7"/>
        <v>1</v>
      </c>
      <c r="Z32" s="29">
        <f t="shared" si="8"/>
        <v>1</v>
      </c>
      <c r="AB32" s="29">
        <f t="shared" si="9"/>
        <v>0</v>
      </c>
      <c r="AE32" s="29">
        <f t="shared" si="10"/>
        <v>0</v>
      </c>
      <c r="AG32" s="29">
        <f t="shared" si="11"/>
        <v>0</v>
      </c>
      <c r="AJ32" s="29">
        <f t="shared" si="12"/>
        <v>0</v>
      </c>
      <c r="AL32" s="29">
        <f t="shared" si="13"/>
        <v>0</v>
      </c>
      <c r="AO32" s="29">
        <f t="shared" si="14"/>
        <v>0</v>
      </c>
      <c r="AP32" s="31"/>
      <c r="AQ32" s="29">
        <f t="shared" si="15"/>
        <v>0</v>
      </c>
      <c r="AR32" s="31"/>
      <c r="AT32" s="29">
        <f t="shared" si="16"/>
        <v>0</v>
      </c>
      <c r="AV32" s="29">
        <f t="shared" si="17"/>
        <v>1</v>
      </c>
      <c r="AY32" s="29">
        <f t="shared" si="18"/>
        <v>0</v>
      </c>
      <c r="AZ32" s="31"/>
      <c r="BA32" s="29">
        <f t="shared" si="19"/>
        <v>0</v>
      </c>
      <c r="BB32" s="31"/>
      <c r="BD32" s="29">
        <f t="shared" si="20"/>
        <v>0</v>
      </c>
      <c r="BF32" s="29">
        <f t="shared" si="21"/>
        <v>1</v>
      </c>
      <c r="BI32" s="29">
        <f t="shared" si="22"/>
        <v>0</v>
      </c>
      <c r="BK32" s="29">
        <f t="shared" si="23"/>
        <v>0</v>
      </c>
      <c r="BN32" s="29">
        <f t="shared" si="24"/>
        <v>1</v>
      </c>
      <c r="BP32" s="29">
        <f t="shared" si="25"/>
        <v>0</v>
      </c>
      <c r="BT32" s="29">
        <f t="shared" si="26"/>
        <v>0</v>
      </c>
      <c r="BV32" s="29">
        <f t="shared" si="27"/>
        <v>0</v>
      </c>
    </row>
    <row r="33" spans="1:74" s="29" customFormat="1" x14ac:dyDescent="0.3">
      <c r="A33" s="29">
        <v>32</v>
      </c>
      <c r="B33" s="4" t="s">
        <v>37</v>
      </c>
      <c r="C33">
        <v>23</v>
      </c>
      <c r="D33" s="29" t="s">
        <v>197</v>
      </c>
      <c r="E33" s="29" t="s">
        <v>193</v>
      </c>
      <c r="F33" s="29" t="s">
        <v>194</v>
      </c>
      <c r="G33" s="29" t="s">
        <v>195</v>
      </c>
      <c r="H33" s="30"/>
      <c r="I33" s="29">
        <f t="shared" si="0"/>
        <v>0</v>
      </c>
      <c r="K33" s="29">
        <f t="shared" si="1"/>
        <v>1</v>
      </c>
      <c r="M33" s="29">
        <f t="shared" si="2"/>
        <v>1</v>
      </c>
      <c r="O33" s="29">
        <f t="shared" si="3"/>
        <v>0</v>
      </c>
      <c r="Q33" s="29">
        <f t="shared" si="4"/>
        <v>1</v>
      </c>
      <c r="S33" s="29">
        <f t="shared" si="5"/>
        <v>0</v>
      </c>
      <c r="U33" s="29">
        <f t="shared" si="6"/>
        <v>0</v>
      </c>
      <c r="W33" s="29">
        <f t="shared" si="7"/>
        <v>1</v>
      </c>
      <c r="Z33" s="29">
        <f t="shared" si="8"/>
        <v>0</v>
      </c>
      <c r="AB33" s="29">
        <f t="shared" si="9"/>
        <v>0</v>
      </c>
      <c r="AE33" s="29">
        <f t="shared" si="10"/>
        <v>1</v>
      </c>
      <c r="AG33" s="29">
        <f t="shared" si="11"/>
        <v>0</v>
      </c>
      <c r="AJ33" s="29">
        <f t="shared" si="12"/>
        <v>0</v>
      </c>
      <c r="AL33" s="29">
        <f t="shared" si="13"/>
        <v>0</v>
      </c>
      <c r="AO33" s="29">
        <f t="shared" si="14"/>
        <v>0</v>
      </c>
      <c r="AP33" s="31"/>
      <c r="AQ33" s="29">
        <f t="shared" si="15"/>
        <v>0</v>
      </c>
      <c r="AR33" s="31"/>
      <c r="AT33" s="29">
        <f t="shared" si="16"/>
        <v>0</v>
      </c>
      <c r="AV33" s="29">
        <f t="shared" si="17"/>
        <v>0</v>
      </c>
      <c r="AY33" s="29">
        <f t="shared" si="18"/>
        <v>0</v>
      </c>
      <c r="AZ33" s="31"/>
      <c r="BA33" s="29">
        <f t="shared" si="19"/>
        <v>1</v>
      </c>
      <c r="BB33" s="31"/>
      <c r="BD33" s="29">
        <f t="shared" si="20"/>
        <v>0</v>
      </c>
      <c r="BF33" s="29">
        <f t="shared" si="21"/>
        <v>0</v>
      </c>
      <c r="BI33" s="29">
        <f t="shared" si="22"/>
        <v>0</v>
      </c>
      <c r="BK33" s="29">
        <f t="shared" si="23"/>
        <v>1</v>
      </c>
      <c r="BN33" s="29">
        <f t="shared" si="24"/>
        <v>0</v>
      </c>
      <c r="BP33" s="29">
        <f t="shared" si="25"/>
        <v>0</v>
      </c>
      <c r="BT33" s="29">
        <f t="shared" si="26"/>
        <v>0</v>
      </c>
      <c r="BV33" s="29">
        <f t="shared" si="27"/>
        <v>1</v>
      </c>
    </row>
    <row r="34" spans="1:74" s="29" customFormat="1" x14ac:dyDescent="0.3">
      <c r="A34" s="29">
        <v>33</v>
      </c>
      <c r="B34" s="4" t="s">
        <v>43</v>
      </c>
      <c r="C34">
        <v>27</v>
      </c>
      <c r="D34" s="29" t="s">
        <v>192</v>
      </c>
      <c r="E34" s="29" t="s">
        <v>193</v>
      </c>
      <c r="F34" s="29" t="s">
        <v>198</v>
      </c>
      <c r="G34" s="29" t="s">
        <v>199</v>
      </c>
      <c r="H34" s="30"/>
      <c r="I34" s="29">
        <f t="shared" si="0"/>
        <v>0</v>
      </c>
      <c r="K34" s="29">
        <f t="shared" si="1"/>
        <v>1</v>
      </c>
      <c r="M34" s="29">
        <f t="shared" si="2"/>
        <v>0</v>
      </c>
      <c r="O34" s="29">
        <f t="shared" si="3"/>
        <v>1</v>
      </c>
      <c r="Q34" s="29">
        <f t="shared" si="4"/>
        <v>0</v>
      </c>
      <c r="S34" s="29">
        <f t="shared" si="5"/>
        <v>1</v>
      </c>
      <c r="U34" s="29">
        <f t="shared" si="6"/>
        <v>1</v>
      </c>
      <c r="W34" s="29">
        <f t="shared" si="7"/>
        <v>0</v>
      </c>
      <c r="Z34" s="29">
        <f>IF(AND(K34=1,S34=1),1,0)</f>
        <v>1</v>
      </c>
      <c r="AB34" s="29">
        <f>IF(AND(K34=0,S34=1),1,0)</f>
        <v>0</v>
      </c>
      <c r="AE34" s="29">
        <f t="shared" si="10"/>
        <v>0</v>
      </c>
      <c r="AG34" s="29">
        <f t="shared" si="11"/>
        <v>0</v>
      </c>
      <c r="AJ34" s="29">
        <f t="shared" si="12"/>
        <v>0</v>
      </c>
      <c r="AL34" s="29">
        <f t="shared" si="13"/>
        <v>0</v>
      </c>
      <c r="AO34" s="29">
        <f t="shared" si="14"/>
        <v>0</v>
      </c>
      <c r="AP34" s="31"/>
      <c r="AQ34" s="29">
        <f t="shared" si="15"/>
        <v>0</v>
      </c>
      <c r="AR34" s="31"/>
      <c r="AT34" s="29">
        <f t="shared" si="16"/>
        <v>1</v>
      </c>
      <c r="AV34" s="29">
        <f t="shared" si="17"/>
        <v>0</v>
      </c>
      <c r="AY34" s="29">
        <f t="shared" si="18"/>
        <v>0</v>
      </c>
      <c r="AZ34" s="31"/>
      <c r="BA34" s="29">
        <f t="shared" si="19"/>
        <v>0</v>
      </c>
      <c r="BB34" s="31"/>
      <c r="BD34" s="29">
        <f t="shared" si="20"/>
        <v>1</v>
      </c>
      <c r="BF34" s="29">
        <f t="shared" si="21"/>
        <v>0</v>
      </c>
      <c r="BI34" s="29">
        <f t="shared" si="22"/>
        <v>0</v>
      </c>
      <c r="BK34" s="29">
        <f t="shared" si="23"/>
        <v>0</v>
      </c>
      <c r="BN34" s="29">
        <f t="shared" si="24"/>
        <v>1</v>
      </c>
      <c r="BP34" s="29">
        <f t="shared" si="25"/>
        <v>0</v>
      </c>
      <c r="BT34" s="29">
        <f t="shared" si="26"/>
        <v>0</v>
      </c>
      <c r="BV34" s="29">
        <f t="shared" si="27"/>
        <v>0</v>
      </c>
    </row>
    <row r="35" spans="1:74" s="29" customFormat="1" x14ac:dyDescent="0.3">
      <c r="A35" s="29">
        <v>34</v>
      </c>
      <c r="B35" s="4" t="s">
        <v>45</v>
      </c>
      <c r="C35">
        <v>28</v>
      </c>
      <c r="D35" s="29" t="s">
        <v>192</v>
      </c>
      <c r="E35" s="29" t="s">
        <v>193</v>
      </c>
      <c r="F35" s="29" t="s">
        <v>194</v>
      </c>
      <c r="G35" s="29" t="s">
        <v>199</v>
      </c>
      <c r="H35" s="30"/>
      <c r="I35" s="29">
        <f t="shared" si="0"/>
        <v>0</v>
      </c>
      <c r="K35" s="29">
        <f t="shared" si="1"/>
        <v>1</v>
      </c>
      <c r="M35" s="29">
        <f t="shared" si="2"/>
        <v>1</v>
      </c>
      <c r="O35" s="29">
        <f t="shared" si="3"/>
        <v>0</v>
      </c>
      <c r="Q35" s="29">
        <f t="shared" si="4"/>
        <v>0</v>
      </c>
      <c r="S35" s="29">
        <f t="shared" si="5"/>
        <v>1</v>
      </c>
      <c r="U35" s="29">
        <f t="shared" si="6"/>
        <v>1</v>
      </c>
      <c r="W35" s="29">
        <f t="shared" si="7"/>
        <v>0</v>
      </c>
      <c r="Z35" s="29">
        <f t="shared" si="8"/>
        <v>1</v>
      </c>
      <c r="AB35" s="29">
        <f t="shared" si="9"/>
        <v>0</v>
      </c>
      <c r="AE35" s="29">
        <f t="shared" si="10"/>
        <v>0</v>
      </c>
      <c r="AG35" s="29">
        <f t="shared" si="11"/>
        <v>0</v>
      </c>
      <c r="AJ35" s="29">
        <f t="shared" si="12"/>
        <v>0</v>
      </c>
      <c r="AL35" s="29">
        <f t="shared" si="13"/>
        <v>0</v>
      </c>
      <c r="AO35" s="29">
        <f t="shared" si="14"/>
        <v>0</v>
      </c>
      <c r="AP35" s="31"/>
      <c r="AQ35" s="29">
        <f t="shared" si="15"/>
        <v>0</v>
      </c>
      <c r="AR35" s="31"/>
      <c r="AT35" s="29">
        <f t="shared" si="16"/>
        <v>1</v>
      </c>
      <c r="AV35" s="29">
        <f t="shared" si="17"/>
        <v>0</v>
      </c>
      <c r="AY35" s="29">
        <f t="shared" si="18"/>
        <v>0</v>
      </c>
      <c r="AZ35" s="31"/>
      <c r="BA35" s="29">
        <f t="shared" si="19"/>
        <v>0</v>
      </c>
      <c r="BB35" s="31"/>
      <c r="BD35" s="29">
        <f t="shared" si="20"/>
        <v>0</v>
      </c>
      <c r="BF35" s="29">
        <f t="shared" si="21"/>
        <v>0</v>
      </c>
      <c r="BI35" s="29">
        <f t="shared" si="22"/>
        <v>1</v>
      </c>
      <c r="BK35" s="29">
        <f t="shared" si="23"/>
        <v>0</v>
      </c>
      <c r="BN35" s="29">
        <f t="shared" si="24"/>
        <v>0</v>
      </c>
      <c r="BP35" s="29">
        <f t="shared" si="25"/>
        <v>0</v>
      </c>
      <c r="BT35" s="29">
        <f t="shared" si="26"/>
        <v>1</v>
      </c>
      <c r="BV35" s="29">
        <f t="shared" si="27"/>
        <v>0</v>
      </c>
    </row>
    <row r="36" spans="1:74" s="29" customFormat="1" x14ac:dyDescent="0.3">
      <c r="A36" s="29">
        <v>35</v>
      </c>
      <c r="B36" s="4" t="s">
        <v>35</v>
      </c>
      <c r="C36">
        <v>31</v>
      </c>
      <c r="D36" s="29" t="s">
        <v>192</v>
      </c>
      <c r="E36" s="29" t="s">
        <v>193</v>
      </c>
      <c r="F36" s="29" t="s">
        <v>194</v>
      </c>
      <c r="G36" s="29" t="s">
        <v>199</v>
      </c>
      <c r="H36" s="30"/>
      <c r="I36" s="29">
        <f t="shared" si="0"/>
        <v>0</v>
      </c>
      <c r="K36" s="29">
        <f t="shared" si="1"/>
        <v>1</v>
      </c>
      <c r="M36" s="29">
        <f t="shared" si="2"/>
        <v>1</v>
      </c>
      <c r="O36" s="29">
        <f t="shared" si="3"/>
        <v>0</v>
      </c>
      <c r="Q36" s="29">
        <f t="shared" si="4"/>
        <v>0</v>
      </c>
      <c r="S36" s="29">
        <f t="shared" si="5"/>
        <v>1</v>
      </c>
      <c r="U36" s="29">
        <f t="shared" si="6"/>
        <v>1</v>
      </c>
      <c r="W36" s="29">
        <f t="shared" si="7"/>
        <v>0</v>
      </c>
      <c r="Z36" s="29">
        <f t="shared" si="8"/>
        <v>1</v>
      </c>
      <c r="AB36" s="29">
        <f t="shared" si="9"/>
        <v>0</v>
      </c>
      <c r="AE36" s="29">
        <f t="shared" si="10"/>
        <v>0</v>
      </c>
      <c r="AG36" s="29">
        <f t="shared" si="11"/>
        <v>0</v>
      </c>
      <c r="AJ36" s="29">
        <f t="shared" si="12"/>
        <v>0</v>
      </c>
      <c r="AL36" s="29">
        <f t="shared" si="13"/>
        <v>0</v>
      </c>
      <c r="AO36" s="29">
        <f t="shared" si="14"/>
        <v>0</v>
      </c>
      <c r="AP36" s="31"/>
      <c r="AQ36" s="29">
        <f t="shared" si="15"/>
        <v>0</v>
      </c>
      <c r="AR36" s="31"/>
      <c r="AT36" s="29">
        <f t="shared" si="16"/>
        <v>1</v>
      </c>
      <c r="AV36" s="29">
        <f t="shared" si="17"/>
        <v>0</v>
      </c>
      <c r="AY36" s="29">
        <f t="shared" si="18"/>
        <v>0</v>
      </c>
      <c r="AZ36" s="31"/>
      <c r="BA36" s="29">
        <f t="shared" si="19"/>
        <v>0</v>
      </c>
      <c r="BB36" s="31"/>
      <c r="BD36" s="29">
        <f t="shared" si="20"/>
        <v>0</v>
      </c>
      <c r="BF36" s="29">
        <f t="shared" si="21"/>
        <v>0</v>
      </c>
      <c r="BI36" s="29">
        <f t="shared" si="22"/>
        <v>1</v>
      </c>
      <c r="BK36" s="29">
        <f t="shared" si="23"/>
        <v>0</v>
      </c>
      <c r="BN36" s="29">
        <f t="shared" si="24"/>
        <v>0</v>
      </c>
      <c r="BP36" s="29">
        <f t="shared" si="25"/>
        <v>0</v>
      </c>
      <c r="BT36" s="29">
        <f t="shared" si="26"/>
        <v>1</v>
      </c>
      <c r="BV36" s="29">
        <f t="shared" si="27"/>
        <v>0</v>
      </c>
    </row>
    <row r="37" spans="1:74" s="29" customFormat="1" x14ac:dyDescent="0.3">
      <c r="A37" s="29">
        <v>36</v>
      </c>
      <c r="B37" s="3" t="s">
        <v>6</v>
      </c>
      <c r="C37">
        <v>31</v>
      </c>
      <c r="D37" s="29" t="s">
        <v>192</v>
      </c>
      <c r="E37" s="29" t="s">
        <v>196</v>
      </c>
      <c r="G37" s="29" t="s">
        <v>195</v>
      </c>
      <c r="H37" s="30"/>
      <c r="I37" s="29">
        <f t="shared" si="0"/>
        <v>1</v>
      </c>
      <c r="K37" s="29">
        <f t="shared" si="1"/>
        <v>0</v>
      </c>
      <c r="M37" s="29">
        <f t="shared" si="2"/>
        <v>0</v>
      </c>
      <c r="O37" s="29">
        <f t="shared" si="3"/>
        <v>0</v>
      </c>
      <c r="Q37" s="29">
        <f t="shared" si="4"/>
        <v>0</v>
      </c>
      <c r="S37" s="29">
        <f t="shared" si="5"/>
        <v>1</v>
      </c>
      <c r="U37" s="29">
        <f t="shared" si="6"/>
        <v>0</v>
      </c>
      <c r="W37" s="29">
        <f t="shared" si="7"/>
        <v>1</v>
      </c>
      <c r="Z37" s="29">
        <f t="shared" si="8"/>
        <v>0</v>
      </c>
      <c r="AB37" s="29">
        <f t="shared" si="9"/>
        <v>1</v>
      </c>
      <c r="AE37" s="29">
        <f t="shared" si="10"/>
        <v>0</v>
      </c>
      <c r="AG37" s="29">
        <f t="shared" si="11"/>
        <v>0</v>
      </c>
      <c r="AJ37" s="29">
        <f t="shared" si="12"/>
        <v>0</v>
      </c>
      <c r="AL37" s="29">
        <f t="shared" si="13"/>
        <v>1</v>
      </c>
      <c r="AO37" s="29">
        <f t="shared" si="14"/>
        <v>0</v>
      </c>
      <c r="AP37" s="31"/>
      <c r="AQ37" s="29">
        <f t="shared" si="15"/>
        <v>0</v>
      </c>
      <c r="AR37" s="31"/>
      <c r="AT37" s="29">
        <f t="shared" si="16"/>
        <v>0</v>
      </c>
      <c r="AV37" s="29">
        <f t="shared" si="17"/>
        <v>0</v>
      </c>
      <c r="AY37" s="29">
        <f t="shared" si="18"/>
        <v>0</v>
      </c>
      <c r="AZ37" s="31"/>
      <c r="BA37" s="29">
        <f t="shared" si="19"/>
        <v>0</v>
      </c>
      <c r="BB37" s="31"/>
      <c r="BD37" s="29">
        <f t="shared" si="20"/>
        <v>0</v>
      </c>
      <c r="BF37" s="29">
        <f t="shared" si="21"/>
        <v>0</v>
      </c>
      <c r="BI37" s="29">
        <f t="shared" si="22"/>
        <v>0</v>
      </c>
      <c r="BK37" s="29">
        <f t="shared" si="23"/>
        <v>0</v>
      </c>
      <c r="BN37" s="29">
        <f t="shared" si="24"/>
        <v>0</v>
      </c>
      <c r="BP37" s="29">
        <f t="shared" si="25"/>
        <v>0</v>
      </c>
      <c r="BT37" s="29">
        <f t="shared" si="26"/>
        <v>0</v>
      </c>
      <c r="BV37" s="29">
        <f t="shared" si="27"/>
        <v>0</v>
      </c>
    </row>
    <row r="38" spans="1:74" s="29" customFormat="1" x14ac:dyDescent="0.3">
      <c r="A38" s="29">
        <v>37</v>
      </c>
      <c r="B38" s="3" t="s">
        <v>12</v>
      </c>
      <c r="C38">
        <v>29</v>
      </c>
      <c r="D38" s="29" t="s">
        <v>197</v>
      </c>
      <c r="E38" s="29" t="s">
        <v>196</v>
      </c>
      <c r="G38" s="29" t="s">
        <v>199</v>
      </c>
      <c r="H38" s="30"/>
      <c r="I38" s="29">
        <f t="shared" si="0"/>
        <v>1</v>
      </c>
      <c r="K38" s="29">
        <f t="shared" si="1"/>
        <v>0</v>
      </c>
      <c r="M38" s="29">
        <f t="shared" si="2"/>
        <v>0</v>
      </c>
      <c r="O38" s="29">
        <f t="shared" si="3"/>
        <v>0</v>
      </c>
      <c r="Q38" s="29">
        <f t="shared" si="4"/>
        <v>1</v>
      </c>
      <c r="S38" s="29">
        <f t="shared" si="5"/>
        <v>0</v>
      </c>
      <c r="U38" s="29">
        <f t="shared" si="6"/>
        <v>1</v>
      </c>
      <c r="W38" s="29">
        <f t="shared" si="7"/>
        <v>0</v>
      </c>
      <c r="Z38" s="29">
        <f t="shared" si="8"/>
        <v>0</v>
      </c>
      <c r="AB38" s="29">
        <f t="shared" si="9"/>
        <v>0</v>
      </c>
      <c r="AE38" s="29">
        <f t="shared" si="10"/>
        <v>0</v>
      </c>
      <c r="AG38" s="29">
        <f t="shared" si="11"/>
        <v>1</v>
      </c>
      <c r="AJ38" s="29">
        <f t="shared" si="12"/>
        <v>0</v>
      </c>
      <c r="AL38" s="29">
        <f t="shared" si="13"/>
        <v>0</v>
      </c>
      <c r="AO38" s="29">
        <f t="shared" si="14"/>
        <v>1</v>
      </c>
      <c r="AP38" s="31"/>
      <c r="AQ38" s="29">
        <f t="shared" si="15"/>
        <v>0</v>
      </c>
      <c r="AR38" s="31"/>
      <c r="AT38" s="29">
        <f t="shared" si="16"/>
        <v>0</v>
      </c>
      <c r="AV38" s="29">
        <f t="shared" si="17"/>
        <v>0</v>
      </c>
      <c r="AY38" s="29">
        <f t="shared" si="18"/>
        <v>0</v>
      </c>
      <c r="AZ38" s="31"/>
      <c r="BA38" s="29">
        <f t="shared" si="19"/>
        <v>0</v>
      </c>
      <c r="BB38" s="31"/>
      <c r="BD38" s="29">
        <f t="shared" si="20"/>
        <v>0</v>
      </c>
      <c r="BF38" s="29">
        <f t="shared" si="21"/>
        <v>0</v>
      </c>
      <c r="BI38" s="29">
        <f t="shared" si="22"/>
        <v>0</v>
      </c>
      <c r="BK38" s="29">
        <f t="shared" si="23"/>
        <v>0</v>
      </c>
      <c r="BN38" s="29">
        <f t="shared" si="24"/>
        <v>0</v>
      </c>
      <c r="BP38" s="29">
        <f t="shared" si="25"/>
        <v>0</v>
      </c>
      <c r="BT38" s="29">
        <f t="shared" si="26"/>
        <v>0</v>
      </c>
      <c r="BV38" s="29">
        <f t="shared" si="27"/>
        <v>0</v>
      </c>
    </row>
    <row r="39" spans="1:74" s="29" customFormat="1" x14ac:dyDescent="0.3">
      <c r="A39" s="29">
        <v>38</v>
      </c>
      <c r="B39" s="3" t="s">
        <v>0</v>
      </c>
      <c r="C39">
        <v>24</v>
      </c>
      <c r="D39" s="29" t="s">
        <v>197</v>
      </c>
      <c r="E39" s="29" t="s">
        <v>196</v>
      </c>
      <c r="G39" s="29" t="s">
        <v>195</v>
      </c>
      <c r="H39" s="30"/>
      <c r="I39" s="29">
        <f t="shared" si="0"/>
        <v>1</v>
      </c>
      <c r="K39" s="29">
        <f t="shared" si="1"/>
        <v>0</v>
      </c>
      <c r="M39" s="29">
        <f t="shared" si="2"/>
        <v>0</v>
      </c>
      <c r="O39" s="29">
        <f t="shared" si="3"/>
        <v>0</v>
      </c>
      <c r="Q39" s="29">
        <f t="shared" si="4"/>
        <v>1</v>
      </c>
      <c r="S39" s="29">
        <f t="shared" si="5"/>
        <v>0</v>
      </c>
      <c r="U39" s="29">
        <f t="shared" si="6"/>
        <v>0</v>
      </c>
      <c r="W39" s="29">
        <f t="shared" si="7"/>
        <v>1</v>
      </c>
      <c r="Z39" s="29">
        <f t="shared" si="8"/>
        <v>0</v>
      </c>
      <c r="AB39" s="29">
        <f t="shared" si="9"/>
        <v>0</v>
      </c>
      <c r="AE39" s="29">
        <f t="shared" si="10"/>
        <v>0</v>
      </c>
      <c r="AG39" s="29">
        <f t="shared" si="11"/>
        <v>1</v>
      </c>
      <c r="AJ39" s="29">
        <f t="shared" si="12"/>
        <v>0</v>
      </c>
      <c r="AL39" s="29">
        <f t="shared" si="13"/>
        <v>0</v>
      </c>
      <c r="AO39" s="29">
        <f t="shared" si="14"/>
        <v>0</v>
      </c>
      <c r="AP39" s="31"/>
      <c r="AQ39" s="29">
        <f t="shared" si="15"/>
        <v>1</v>
      </c>
      <c r="AR39" s="31"/>
      <c r="AT39" s="29">
        <f t="shared" si="16"/>
        <v>0</v>
      </c>
      <c r="AV39" s="29">
        <f t="shared" si="17"/>
        <v>0</v>
      </c>
      <c r="AY39" s="29">
        <f t="shared" si="18"/>
        <v>0</v>
      </c>
      <c r="AZ39" s="31"/>
      <c r="BA39" s="29">
        <f t="shared" si="19"/>
        <v>0</v>
      </c>
      <c r="BB39" s="31"/>
      <c r="BD39" s="29">
        <f t="shared" si="20"/>
        <v>0</v>
      </c>
      <c r="BF39" s="29">
        <f t="shared" si="21"/>
        <v>0</v>
      </c>
      <c r="BI39" s="29">
        <f t="shared" si="22"/>
        <v>0</v>
      </c>
      <c r="BK39" s="29">
        <f t="shared" si="23"/>
        <v>0</v>
      </c>
      <c r="BN39" s="29">
        <f t="shared" si="24"/>
        <v>0</v>
      </c>
      <c r="BP39" s="29">
        <f t="shared" si="25"/>
        <v>0</v>
      </c>
      <c r="BT39" s="29">
        <f t="shared" si="26"/>
        <v>0</v>
      </c>
      <c r="BV39" s="29">
        <f t="shared" si="27"/>
        <v>0</v>
      </c>
    </row>
    <row r="40" spans="1:74" s="29" customFormat="1" x14ac:dyDescent="0.3">
      <c r="A40" s="29">
        <v>39</v>
      </c>
      <c r="B40" s="3" t="s">
        <v>14</v>
      </c>
      <c r="C40">
        <v>33</v>
      </c>
      <c r="D40" s="29" t="s">
        <v>197</v>
      </c>
      <c r="E40" s="29" t="s">
        <v>196</v>
      </c>
      <c r="G40" s="29" t="s">
        <v>199</v>
      </c>
      <c r="H40" s="30"/>
      <c r="I40" s="29">
        <f t="shared" si="0"/>
        <v>1</v>
      </c>
      <c r="K40" s="29">
        <f t="shared" si="1"/>
        <v>0</v>
      </c>
      <c r="M40" s="29">
        <f t="shared" si="2"/>
        <v>0</v>
      </c>
      <c r="O40" s="29">
        <f t="shared" si="3"/>
        <v>0</v>
      </c>
      <c r="Q40" s="29">
        <f t="shared" si="4"/>
        <v>1</v>
      </c>
      <c r="S40" s="29">
        <f t="shared" si="5"/>
        <v>0</v>
      </c>
      <c r="U40" s="29">
        <f t="shared" si="6"/>
        <v>1</v>
      </c>
      <c r="W40" s="29">
        <f t="shared" si="7"/>
        <v>0</v>
      </c>
      <c r="Z40" s="29">
        <f t="shared" si="8"/>
        <v>0</v>
      </c>
      <c r="AB40" s="29">
        <f t="shared" si="9"/>
        <v>0</v>
      </c>
      <c r="AE40" s="29">
        <f t="shared" si="10"/>
        <v>0</v>
      </c>
      <c r="AG40" s="29">
        <f t="shared" si="11"/>
        <v>1</v>
      </c>
      <c r="AJ40" s="29">
        <f t="shared" si="12"/>
        <v>0</v>
      </c>
      <c r="AL40" s="29">
        <f t="shared" si="13"/>
        <v>0</v>
      </c>
      <c r="AO40" s="29">
        <f t="shared" si="14"/>
        <v>1</v>
      </c>
      <c r="AP40" s="31"/>
      <c r="AQ40" s="29">
        <f t="shared" si="15"/>
        <v>0</v>
      </c>
      <c r="AR40" s="31"/>
      <c r="AT40" s="29">
        <f t="shared" si="16"/>
        <v>0</v>
      </c>
      <c r="AV40" s="29">
        <f t="shared" si="17"/>
        <v>0</v>
      </c>
      <c r="AY40" s="29">
        <f t="shared" si="18"/>
        <v>0</v>
      </c>
      <c r="AZ40" s="31"/>
      <c r="BA40" s="29">
        <f t="shared" si="19"/>
        <v>0</v>
      </c>
      <c r="BB40" s="31"/>
      <c r="BD40" s="29">
        <f t="shared" si="20"/>
        <v>0</v>
      </c>
      <c r="BF40" s="29">
        <f t="shared" si="21"/>
        <v>0</v>
      </c>
      <c r="BI40" s="29">
        <f t="shared" si="22"/>
        <v>0</v>
      </c>
      <c r="BK40" s="29">
        <f t="shared" si="23"/>
        <v>0</v>
      </c>
      <c r="BN40" s="29">
        <f t="shared" si="24"/>
        <v>0</v>
      </c>
      <c r="BP40" s="29">
        <f t="shared" si="25"/>
        <v>0</v>
      </c>
      <c r="BT40" s="29">
        <f t="shared" si="26"/>
        <v>0</v>
      </c>
      <c r="BV40" s="29">
        <f t="shared" si="27"/>
        <v>0</v>
      </c>
    </row>
    <row r="41" spans="1:74" s="29" customFormat="1" x14ac:dyDescent="0.3">
      <c r="A41" s="29">
        <v>40</v>
      </c>
      <c r="B41" s="3" t="s">
        <v>24</v>
      </c>
      <c r="C41">
        <v>22</v>
      </c>
      <c r="D41" s="29" t="s">
        <v>197</v>
      </c>
      <c r="E41" s="29" t="s">
        <v>196</v>
      </c>
      <c r="G41" s="29" t="s">
        <v>195</v>
      </c>
      <c r="H41" s="30"/>
      <c r="I41" s="29">
        <f t="shared" si="0"/>
        <v>1</v>
      </c>
      <c r="K41" s="29">
        <f t="shared" si="1"/>
        <v>0</v>
      </c>
      <c r="M41" s="29">
        <f t="shared" si="2"/>
        <v>0</v>
      </c>
      <c r="O41" s="29">
        <f t="shared" si="3"/>
        <v>0</v>
      </c>
      <c r="Q41" s="29">
        <f t="shared" si="4"/>
        <v>1</v>
      </c>
      <c r="S41" s="29">
        <f t="shared" si="5"/>
        <v>0</v>
      </c>
      <c r="U41" s="29">
        <f t="shared" si="6"/>
        <v>0</v>
      </c>
      <c r="W41" s="29">
        <f t="shared" si="7"/>
        <v>1</v>
      </c>
      <c r="Z41" s="29">
        <f t="shared" si="8"/>
        <v>0</v>
      </c>
      <c r="AB41" s="29">
        <f t="shared" si="9"/>
        <v>0</v>
      </c>
      <c r="AE41" s="29">
        <f t="shared" si="10"/>
        <v>0</v>
      </c>
      <c r="AG41" s="29">
        <f t="shared" si="11"/>
        <v>1</v>
      </c>
      <c r="AJ41" s="29">
        <f t="shared" si="12"/>
        <v>0</v>
      </c>
      <c r="AL41" s="29">
        <f t="shared" si="13"/>
        <v>0</v>
      </c>
      <c r="AO41" s="29">
        <f t="shared" si="14"/>
        <v>0</v>
      </c>
      <c r="AP41" s="31"/>
      <c r="AQ41" s="29">
        <f t="shared" si="15"/>
        <v>1</v>
      </c>
      <c r="AR41" s="31"/>
      <c r="AT41" s="29">
        <f t="shared" si="16"/>
        <v>0</v>
      </c>
      <c r="AV41" s="29">
        <f t="shared" si="17"/>
        <v>0</v>
      </c>
      <c r="AY41" s="29">
        <f t="shared" si="18"/>
        <v>0</v>
      </c>
      <c r="AZ41" s="31"/>
      <c r="BA41" s="29">
        <f t="shared" si="19"/>
        <v>0</v>
      </c>
      <c r="BB41" s="31"/>
      <c r="BD41" s="29">
        <f t="shared" si="20"/>
        <v>0</v>
      </c>
      <c r="BF41" s="29">
        <f t="shared" si="21"/>
        <v>0</v>
      </c>
      <c r="BI41" s="29">
        <f t="shared" si="22"/>
        <v>0</v>
      </c>
      <c r="BK41" s="29">
        <f t="shared" si="23"/>
        <v>0</v>
      </c>
      <c r="BN41" s="29">
        <f t="shared" si="24"/>
        <v>0</v>
      </c>
      <c r="BP41" s="29">
        <f t="shared" si="25"/>
        <v>0</v>
      </c>
      <c r="BT41" s="29">
        <f t="shared" si="26"/>
        <v>0</v>
      </c>
      <c r="BV41" s="29">
        <f t="shared" si="27"/>
        <v>0</v>
      </c>
    </row>
    <row r="42" spans="1:74" s="29" customFormat="1" x14ac:dyDescent="0.3">
      <c r="A42" s="29">
        <v>41</v>
      </c>
      <c r="B42" s="3" t="s">
        <v>20</v>
      </c>
      <c r="C42">
        <v>19</v>
      </c>
      <c r="D42" s="29" t="s">
        <v>192</v>
      </c>
      <c r="E42" s="29" t="s">
        <v>196</v>
      </c>
      <c r="G42" s="29" t="s">
        <v>195</v>
      </c>
      <c r="H42" s="30"/>
      <c r="I42" s="29">
        <f t="shared" si="0"/>
        <v>1</v>
      </c>
      <c r="K42" s="29">
        <f t="shared" si="1"/>
        <v>0</v>
      </c>
      <c r="M42" s="29">
        <f t="shared" si="2"/>
        <v>0</v>
      </c>
      <c r="O42" s="29">
        <f t="shared" si="3"/>
        <v>0</v>
      </c>
      <c r="Q42" s="29">
        <f t="shared" si="4"/>
        <v>0</v>
      </c>
      <c r="S42" s="29">
        <f t="shared" si="5"/>
        <v>1</v>
      </c>
      <c r="U42" s="29">
        <f t="shared" si="6"/>
        <v>0</v>
      </c>
      <c r="W42" s="29">
        <f t="shared" si="7"/>
        <v>1</v>
      </c>
      <c r="Z42" s="29">
        <f t="shared" si="8"/>
        <v>0</v>
      </c>
      <c r="AB42" s="29">
        <f t="shared" si="9"/>
        <v>1</v>
      </c>
      <c r="AE42" s="29">
        <f t="shared" si="10"/>
        <v>0</v>
      </c>
      <c r="AG42" s="29">
        <f t="shared" si="11"/>
        <v>0</v>
      </c>
      <c r="AJ42" s="29">
        <f t="shared" si="12"/>
        <v>0</v>
      </c>
      <c r="AL42" s="29">
        <f t="shared" si="13"/>
        <v>1</v>
      </c>
      <c r="AO42" s="29">
        <f t="shared" si="14"/>
        <v>0</v>
      </c>
      <c r="AP42" s="31"/>
      <c r="AQ42" s="29">
        <f t="shared" si="15"/>
        <v>0</v>
      </c>
      <c r="AR42" s="31"/>
      <c r="AT42" s="29">
        <f t="shared" si="16"/>
        <v>0</v>
      </c>
      <c r="AV42" s="29">
        <f t="shared" si="17"/>
        <v>0</v>
      </c>
      <c r="AY42" s="29">
        <f t="shared" si="18"/>
        <v>0</v>
      </c>
      <c r="AZ42" s="31"/>
      <c r="BA42" s="29">
        <f t="shared" si="19"/>
        <v>0</v>
      </c>
      <c r="BB42" s="31"/>
      <c r="BD42" s="29">
        <f t="shared" si="20"/>
        <v>0</v>
      </c>
      <c r="BF42" s="29">
        <f t="shared" si="21"/>
        <v>0</v>
      </c>
      <c r="BI42" s="29">
        <f t="shared" si="22"/>
        <v>0</v>
      </c>
      <c r="BK42" s="29">
        <f t="shared" si="23"/>
        <v>0</v>
      </c>
      <c r="BN42" s="29">
        <f t="shared" si="24"/>
        <v>0</v>
      </c>
      <c r="BP42" s="29">
        <f t="shared" si="25"/>
        <v>0</v>
      </c>
      <c r="BT42" s="29">
        <f t="shared" si="26"/>
        <v>0</v>
      </c>
      <c r="BV42" s="29">
        <f t="shared" si="27"/>
        <v>0</v>
      </c>
    </row>
    <row r="43" spans="1:74" s="29" customFormat="1" x14ac:dyDescent="0.3">
      <c r="A43" s="29">
        <v>42</v>
      </c>
      <c r="B43" s="4" t="s">
        <v>51</v>
      </c>
      <c r="C43">
        <v>23</v>
      </c>
      <c r="D43" s="29" t="s">
        <v>197</v>
      </c>
      <c r="E43" s="29" t="s">
        <v>193</v>
      </c>
      <c r="F43" s="29" t="s">
        <v>194</v>
      </c>
      <c r="G43" s="29" t="s">
        <v>199</v>
      </c>
      <c r="H43" s="30"/>
      <c r="I43" s="29">
        <f t="shared" si="0"/>
        <v>0</v>
      </c>
      <c r="K43" s="29">
        <f t="shared" si="1"/>
        <v>1</v>
      </c>
      <c r="M43" s="29">
        <f t="shared" si="2"/>
        <v>1</v>
      </c>
      <c r="O43" s="29">
        <f t="shared" si="3"/>
        <v>0</v>
      </c>
      <c r="Q43" s="29">
        <f t="shared" si="4"/>
        <v>1</v>
      </c>
      <c r="S43" s="29">
        <f t="shared" si="5"/>
        <v>0</v>
      </c>
      <c r="U43" s="29">
        <f t="shared" si="6"/>
        <v>1</v>
      </c>
      <c r="W43" s="29">
        <f t="shared" si="7"/>
        <v>0</v>
      </c>
      <c r="Z43" s="29">
        <f t="shared" si="8"/>
        <v>0</v>
      </c>
      <c r="AB43" s="29">
        <f t="shared" si="9"/>
        <v>0</v>
      </c>
      <c r="AE43" s="29">
        <f t="shared" si="10"/>
        <v>1</v>
      </c>
      <c r="AG43" s="29">
        <f t="shared" si="11"/>
        <v>0</v>
      </c>
      <c r="AJ43" s="29">
        <f t="shared" si="12"/>
        <v>0</v>
      </c>
      <c r="AL43" s="29">
        <f t="shared" si="13"/>
        <v>0</v>
      </c>
      <c r="AO43" s="29">
        <f t="shared" si="14"/>
        <v>0</v>
      </c>
      <c r="AP43" s="31"/>
      <c r="AQ43" s="29">
        <f t="shared" si="15"/>
        <v>0</v>
      </c>
      <c r="AR43" s="31"/>
      <c r="AT43" s="29">
        <f t="shared" si="16"/>
        <v>0</v>
      </c>
      <c r="AV43" s="29">
        <f t="shared" si="17"/>
        <v>0</v>
      </c>
      <c r="AY43" s="29">
        <f t="shared" si="18"/>
        <v>1</v>
      </c>
      <c r="AZ43" s="31"/>
      <c r="BA43" s="29">
        <f t="shared" si="19"/>
        <v>0</v>
      </c>
      <c r="BB43" s="31"/>
      <c r="BD43" s="29">
        <f t="shared" si="20"/>
        <v>0</v>
      </c>
      <c r="BF43" s="29">
        <f t="shared" si="21"/>
        <v>0</v>
      </c>
      <c r="BI43" s="29">
        <f t="shared" si="22"/>
        <v>1</v>
      </c>
      <c r="BK43" s="29">
        <f t="shared" si="23"/>
        <v>0</v>
      </c>
      <c r="BN43" s="29">
        <f t="shared" si="24"/>
        <v>0</v>
      </c>
      <c r="BP43" s="29">
        <f t="shared" si="25"/>
        <v>0</v>
      </c>
      <c r="BT43" s="29">
        <f t="shared" si="26"/>
        <v>0</v>
      </c>
      <c r="BV43" s="29">
        <f t="shared" si="27"/>
        <v>1</v>
      </c>
    </row>
    <row r="44" spans="1:74" s="29" customFormat="1" x14ac:dyDescent="0.3">
      <c r="A44" s="29">
        <v>43</v>
      </c>
      <c r="B44" s="3" t="s">
        <v>58</v>
      </c>
      <c r="C44">
        <v>18</v>
      </c>
      <c r="D44" s="29" t="s">
        <v>197</v>
      </c>
      <c r="E44" s="29" t="s">
        <v>196</v>
      </c>
      <c r="G44" s="29" t="s">
        <v>199</v>
      </c>
      <c r="H44" s="30"/>
      <c r="I44" s="29">
        <f t="shared" si="0"/>
        <v>1</v>
      </c>
      <c r="K44" s="29">
        <f t="shared" si="1"/>
        <v>0</v>
      </c>
      <c r="M44" s="29">
        <f t="shared" si="2"/>
        <v>0</v>
      </c>
      <c r="O44" s="29">
        <f t="shared" si="3"/>
        <v>0</v>
      </c>
      <c r="Q44" s="29">
        <f t="shared" si="4"/>
        <v>1</v>
      </c>
      <c r="S44" s="29">
        <f t="shared" si="5"/>
        <v>0</v>
      </c>
      <c r="U44" s="29">
        <f t="shared" si="6"/>
        <v>1</v>
      </c>
      <c r="W44" s="29">
        <f t="shared" si="7"/>
        <v>0</v>
      </c>
      <c r="Z44" s="29">
        <f t="shared" si="8"/>
        <v>0</v>
      </c>
      <c r="AB44" s="29">
        <f t="shared" si="9"/>
        <v>0</v>
      </c>
      <c r="AE44" s="29">
        <f t="shared" si="10"/>
        <v>0</v>
      </c>
      <c r="AG44" s="29">
        <f t="shared" si="11"/>
        <v>1</v>
      </c>
      <c r="AJ44" s="29">
        <f t="shared" si="12"/>
        <v>0</v>
      </c>
      <c r="AL44" s="29">
        <f t="shared" si="13"/>
        <v>0</v>
      </c>
      <c r="AO44" s="29">
        <f t="shared" si="14"/>
        <v>1</v>
      </c>
      <c r="AP44" s="31"/>
      <c r="AQ44" s="29">
        <f t="shared" si="15"/>
        <v>0</v>
      </c>
      <c r="AR44" s="31"/>
      <c r="AT44" s="29">
        <f t="shared" si="16"/>
        <v>0</v>
      </c>
      <c r="AV44" s="29">
        <f t="shared" si="17"/>
        <v>0</v>
      </c>
      <c r="AY44" s="29">
        <f t="shared" si="18"/>
        <v>0</v>
      </c>
      <c r="AZ44" s="31"/>
      <c r="BA44" s="29">
        <f t="shared" si="19"/>
        <v>0</v>
      </c>
      <c r="BB44" s="31"/>
      <c r="BD44" s="29">
        <f t="shared" si="20"/>
        <v>0</v>
      </c>
      <c r="BF44" s="29">
        <f t="shared" si="21"/>
        <v>0</v>
      </c>
      <c r="BI44" s="29">
        <f t="shared" si="22"/>
        <v>0</v>
      </c>
      <c r="BK44" s="29">
        <f t="shared" si="23"/>
        <v>0</v>
      </c>
      <c r="BN44" s="29">
        <f t="shared" si="24"/>
        <v>0</v>
      </c>
      <c r="BP44" s="29">
        <f t="shared" si="25"/>
        <v>0</v>
      </c>
      <c r="BT44" s="29">
        <f t="shared" si="26"/>
        <v>0</v>
      </c>
      <c r="BV44" s="29">
        <f t="shared" si="27"/>
        <v>0</v>
      </c>
    </row>
    <row r="45" spans="1:74" s="29" customFormat="1" x14ac:dyDescent="0.3">
      <c r="A45" s="29">
        <v>44</v>
      </c>
      <c r="B45" s="3" t="s">
        <v>60</v>
      </c>
      <c r="C45">
        <v>28</v>
      </c>
      <c r="D45" s="29" t="s">
        <v>197</v>
      </c>
      <c r="E45" s="29" t="s">
        <v>196</v>
      </c>
      <c r="G45" s="29" t="s">
        <v>199</v>
      </c>
      <c r="H45" s="30"/>
      <c r="I45" s="29">
        <f t="shared" si="0"/>
        <v>1</v>
      </c>
      <c r="K45" s="29">
        <f t="shared" si="1"/>
        <v>0</v>
      </c>
      <c r="M45" s="29">
        <f t="shared" si="2"/>
        <v>0</v>
      </c>
      <c r="O45" s="29">
        <f t="shared" si="3"/>
        <v>0</v>
      </c>
      <c r="Q45" s="29">
        <f t="shared" si="4"/>
        <v>1</v>
      </c>
      <c r="S45" s="29">
        <f t="shared" si="5"/>
        <v>0</v>
      </c>
      <c r="U45" s="29">
        <f t="shared" si="6"/>
        <v>1</v>
      </c>
      <c r="W45" s="29">
        <f t="shared" si="7"/>
        <v>0</v>
      </c>
      <c r="Z45" s="29">
        <f t="shared" si="8"/>
        <v>0</v>
      </c>
      <c r="AB45" s="29">
        <f t="shared" si="9"/>
        <v>0</v>
      </c>
      <c r="AE45" s="29">
        <f t="shared" si="10"/>
        <v>0</v>
      </c>
      <c r="AG45" s="29">
        <f t="shared" si="11"/>
        <v>1</v>
      </c>
      <c r="AJ45" s="29">
        <f t="shared" si="12"/>
        <v>0</v>
      </c>
      <c r="AL45" s="29">
        <f t="shared" si="13"/>
        <v>0</v>
      </c>
      <c r="AO45" s="29">
        <f t="shared" si="14"/>
        <v>1</v>
      </c>
      <c r="AP45" s="31"/>
      <c r="AQ45" s="29">
        <f t="shared" si="15"/>
        <v>0</v>
      </c>
      <c r="AR45" s="31"/>
      <c r="AT45" s="29">
        <f t="shared" si="16"/>
        <v>0</v>
      </c>
      <c r="AV45" s="29">
        <f t="shared" si="17"/>
        <v>0</v>
      </c>
      <c r="AY45" s="29">
        <f t="shared" si="18"/>
        <v>0</v>
      </c>
      <c r="AZ45" s="31"/>
      <c r="BA45" s="29">
        <f t="shared" si="19"/>
        <v>0</v>
      </c>
      <c r="BB45" s="31"/>
      <c r="BD45" s="29">
        <f t="shared" si="20"/>
        <v>0</v>
      </c>
      <c r="BF45" s="29">
        <f t="shared" si="21"/>
        <v>0</v>
      </c>
      <c r="BI45" s="29">
        <f t="shared" si="22"/>
        <v>0</v>
      </c>
      <c r="BK45" s="29">
        <f t="shared" si="23"/>
        <v>0</v>
      </c>
      <c r="BN45" s="29">
        <f t="shared" si="24"/>
        <v>0</v>
      </c>
      <c r="BP45" s="29">
        <f t="shared" si="25"/>
        <v>0</v>
      </c>
      <c r="BT45" s="29">
        <f t="shared" si="26"/>
        <v>0</v>
      </c>
      <c r="BV45" s="29">
        <f t="shared" si="27"/>
        <v>0</v>
      </c>
    </row>
    <row r="46" spans="1:74" s="29" customFormat="1" x14ac:dyDescent="0.3">
      <c r="A46" s="29">
        <v>45</v>
      </c>
      <c r="B46" s="3" t="s">
        <v>52</v>
      </c>
      <c r="C46">
        <v>20</v>
      </c>
      <c r="D46" s="29" t="s">
        <v>192</v>
      </c>
      <c r="E46" s="29" t="s">
        <v>196</v>
      </c>
      <c r="G46" s="29" t="s">
        <v>199</v>
      </c>
      <c r="H46" s="30"/>
      <c r="I46" s="29">
        <f t="shared" si="0"/>
        <v>1</v>
      </c>
      <c r="K46" s="29">
        <f t="shared" si="1"/>
        <v>0</v>
      </c>
      <c r="M46" s="29">
        <f t="shared" si="2"/>
        <v>0</v>
      </c>
      <c r="O46" s="29">
        <f t="shared" si="3"/>
        <v>0</v>
      </c>
      <c r="Q46" s="29">
        <f t="shared" si="4"/>
        <v>0</v>
      </c>
      <c r="S46" s="29">
        <f t="shared" si="5"/>
        <v>1</v>
      </c>
      <c r="U46" s="29">
        <f t="shared" si="6"/>
        <v>1</v>
      </c>
      <c r="W46" s="29">
        <f t="shared" si="7"/>
        <v>0</v>
      </c>
      <c r="Z46" s="29">
        <f t="shared" si="8"/>
        <v>0</v>
      </c>
      <c r="AB46" s="29">
        <f t="shared" si="9"/>
        <v>1</v>
      </c>
      <c r="AE46" s="29">
        <f t="shared" si="10"/>
        <v>0</v>
      </c>
      <c r="AG46" s="29">
        <f t="shared" si="11"/>
        <v>0</v>
      </c>
      <c r="AJ46" s="29">
        <f t="shared" si="12"/>
        <v>1</v>
      </c>
      <c r="AL46" s="29">
        <f t="shared" si="13"/>
        <v>0</v>
      </c>
      <c r="AO46" s="29">
        <f t="shared" si="14"/>
        <v>0</v>
      </c>
      <c r="AP46" s="31"/>
      <c r="AQ46" s="29">
        <f t="shared" si="15"/>
        <v>0</v>
      </c>
      <c r="AR46" s="31"/>
      <c r="AT46" s="29">
        <f t="shared" si="16"/>
        <v>0</v>
      </c>
      <c r="AV46" s="29">
        <f t="shared" si="17"/>
        <v>0</v>
      </c>
      <c r="AY46" s="29">
        <f t="shared" si="18"/>
        <v>0</v>
      </c>
      <c r="AZ46" s="31"/>
      <c r="BA46" s="29">
        <f t="shared" si="19"/>
        <v>0</v>
      </c>
      <c r="BB46" s="31"/>
      <c r="BD46" s="29">
        <f t="shared" si="20"/>
        <v>0</v>
      </c>
      <c r="BF46" s="29">
        <f t="shared" si="21"/>
        <v>0</v>
      </c>
      <c r="BI46" s="29">
        <f t="shared" si="22"/>
        <v>0</v>
      </c>
      <c r="BK46" s="29">
        <f t="shared" si="23"/>
        <v>0</v>
      </c>
      <c r="BN46" s="29">
        <f t="shared" si="24"/>
        <v>0</v>
      </c>
      <c r="BP46" s="29">
        <f t="shared" si="25"/>
        <v>0</v>
      </c>
      <c r="BT46" s="29">
        <f t="shared" si="26"/>
        <v>0</v>
      </c>
      <c r="BV46" s="29">
        <f t="shared" si="27"/>
        <v>0</v>
      </c>
    </row>
    <row r="47" spans="1:74" s="29" customFormat="1" x14ac:dyDescent="0.3">
      <c r="A47" s="29">
        <v>46</v>
      </c>
      <c r="B47" s="4" t="s">
        <v>13</v>
      </c>
      <c r="C47">
        <v>39</v>
      </c>
      <c r="D47" s="29" t="s">
        <v>197</v>
      </c>
      <c r="E47" s="29" t="s">
        <v>193</v>
      </c>
      <c r="F47" s="29" t="s">
        <v>198</v>
      </c>
      <c r="G47" s="29" t="s">
        <v>199</v>
      </c>
      <c r="H47" s="30"/>
      <c r="I47" s="29">
        <f t="shared" si="0"/>
        <v>0</v>
      </c>
      <c r="K47" s="29">
        <f t="shared" si="1"/>
        <v>1</v>
      </c>
      <c r="M47" s="29">
        <f t="shared" si="2"/>
        <v>0</v>
      </c>
      <c r="O47" s="29">
        <f t="shared" si="3"/>
        <v>1</v>
      </c>
      <c r="Q47" s="29">
        <f t="shared" si="4"/>
        <v>1</v>
      </c>
      <c r="S47" s="29">
        <f t="shared" si="5"/>
        <v>0</v>
      </c>
      <c r="U47" s="29">
        <f t="shared" si="6"/>
        <v>1</v>
      </c>
      <c r="W47" s="29">
        <f t="shared" si="7"/>
        <v>0</v>
      </c>
      <c r="Z47" s="29">
        <f t="shared" si="8"/>
        <v>0</v>
      </c>
      <c r="AB47" s="29">
        <f t="shared" si="9"/>
        <v>0</v>
      </c>
      <c r="AE47" s="29">
        <f t="shared" si="10"/>
        <v>1</v>
      </c>
      <c r="AG47" s="29">
        <f t="shared" si="11"/>
        <v>0</v>
      </c>
      <c r="AJ47" s="29">
        <f t="shared" si="12"/>
        <v>0</v>
      </c>
      <c r="AL47" s="29">
        <f t="shared" si="13"/>
        <v>0</v>
      </c>
      <c r="AO47" s="29">
        <f t="shared" si="14"/>
        <v>0</v>
      </c>
      <c r="AP47" s="31"/>
      <c r="AQ47" s="29">
        <f t="shared" si="15"/>
        <v>0</v>
      </c>
      <c r="AR47" s="31"/>
      <c r="AT47" s="29">
        <f t="shared" si="16"/>
        <v>0</v>
      </c>
      <c r="AV47" s="29">
        <f t="shared" si="17"/>
        <v>0</v>
      </c>
      <c r="AY47" s="29">
        <f t="shared" si="18"/>
        <v>1</v>
      </c>
      <c r="AZ47" s="31"/>
      <c r="BA47" s="29">
        <f t="shared" si="19"/>
        <v>0</v>
      </c>
      <c r="BB47" s="31"/>
      <c r="BD47" s="29">
        <f t="shared" si="20"/>
        <v>1</v>
      </c>
      <c r="BF47" s="29">
        <f t="shared" si="21"/>
        <v>0</v>
      </c>
      <c r="BI47" s="29">
        <f t="shared" si="22"/>
        <v>0</v>
      </c>
      <c r="BK47" s="29">
        <f t="shared" si="23"/>
        <v>0</v>
      </c>
      <c r="BN47" s="29">
        <f t="shared" si="24"/>
        <v>0</v>
      </c>
      <c r="BP47" s="29">
        <f t="shared" si="25"/>
        <v>1</v>
      </c>
      <c r="BT47" s="29">
        <f t="shared" si="26"/>
        <v>0</v>
      </c>
      <c r="BV47" s="29">
        <f t="shared" si="27"/>
        <v>0</v>
      </c>
    </row>
    <row r="48" spans="1:74" s="29" customFormat="1" x14ac:dyDescent="0.3">
      <c r="A48" s="29">
        <v>47</v>
      </c>
      <c r="B48" s="4" t="s">
        <v>25</v>
      </c>
      <c r="C48">
        <v>36</v>
      </c>
      <c r="D48" s="29" t="s">
        <v>197</v>
      </c>
      <c r="E48" s="29" t="s">
        <v>193</v>
      </c>
      <c r="F48" s="29" t="s">
        <v>198</v>
      </c>
      <c r="G48" s="29" t="s">
        <v>195</v>
      </c>
      <c r="H48" s="30"/>
      <c r="I48" s="29">
        <f t="shared" si="0"/>
        <v>0</v>
      </c>
      <c r="K48" s="29">
        <f t="shared" si="1"/>
        <v>1</v>
      </c>
      <c r="M48" s="29">
        <f t="shared" si="2"/>
        <v>0</v>
      </c>
      <c r="O48" s="29">
        <f t="shared" si="3"/>
        <v>1</v>
      </c>
      <c r="Q48" s="29">
        <f t="shared" si="4"/>
        <v>1</v>
      </c>
      <c r="S48" s="29">
        <f t="shared" si="5"/>
        <v>0</v>
      </c>
      <c r="U48" s="29">
        <f t="shared" si="6"/>
        <v>0</v>
      </c>
      <c r="W48" s="29">
        <f t="shared" si="7"/>
        <v>1</v>
      </c>
      <c r="Z48" s="29">
        <f t="shared" si="8"/>
        <v>0</v>
      </c>
      <c r="AB48" s="29">
        <f t="shared" si="9"/>
        <v>0</v>
      </c>
      <c r="AE48" s="29">
        <f t="shared" si="10"/>
        <v>1</v>
      </c>
      <c r="AG48" s="29">
        <f t="shared" si="11"/>
        <v>0</v>
      </c>
      <c r="AJ48" s="29">
        <f t="shared" si="12"/>
        <v>0</v>
      </c>
      <c r="AL48" s="29">
        <f t="shared" si="13"/>
        <v>0</v>
      </c>
      <c r="AO48" s="29">
        <f t="shared" si="14"/>
        <v>0</v>
      </c>
      <c r="AP48" s="31"/>
      <c r="AQ48" s="29">
        <f t="shared" si="15"/>
        <v>0</v>
      </c>
      <c r="AR48" s="31"/>
      <c r="AT48" s="29">
        <f t="shared" si="16"/>
        <v>0</v>
      </c>
      <c r="AV48" s="29">
        <f t="shared" si="17"/>
        <v>0</v>
      </c>
      <c r="AY48" s="29">
        <f t="shared" si="18"/>
        <v>0</v>
      </c>
      <c r="AZ48" s="31"/>
      <c r="BA48" s="29">
        <f t="shared" si="19"/>
        <v>1</v>
      </c>
      <c r="BB48" s="31"/>
      <c r="BD48" s="29">
        <f t="shared" si="20"/>
        <v>0</v>
      </c>
      <c r="BF48" s="29">
        <f t="shared" si="21"/>
        <v>1</v>
      </c>
      <c r="BI48" s="29">
        <f t="shared" si="22"/>
        <v>0</v>
      </c>
      <c r="BK48" s="29">
        <f t="shared" si="23"/>
        <v>0</v>
      </c>
      <c r="BN48" s="29">
        <f t="shared" si="24"/>
        <v>0</v>
      </c>
      <c r="BP48" s="29">
        <f t="shared" si="25"/>
        <v>1</v>
      </c>
      <c r="BT48" s="29">
        <f t="shared" si="26"/>
        <v>0</v>
      </c>
      <c r="BV48" s="29">
        <f t="shared" si="27"/>
        <v>0</v>
      </c>
    </row>
    <row r="49" spans="1:74" s="29" customFormat="1" x14ac:dyDescent="0.3">
      <c r="A49" s="29">
        <v>48</v>
      </c>
      <c r="B49" s="3" t="s">
        <v>22</v>
      </c>
      <c r="C49">
        <v>23</v>
      </c>
      <c r="D49" s="29" t="s">
        <v>192</v>
      </c>
      <c r="E49" s="29" t="s">
        <v>196</v>
      </c>
      <c r="G49" s="29" t="s">
        <v>195</v>
      </c>
      <c r="H49" s="30"/>
      <c r="I49" s="29">
        <f t="shared" si="0"/>
        <v>1</v>
      </c>
      <c r="K49" s="29">
        <f t="shared" si="1"/>
        <v>0</v>
      </c>
      <c r="M49" s="29">
        <f t="shared" si="2"/>
        <v>0</v>
      </c>
      <c r="O49" s="29">
        <f t="shared" si="3"/>
        <v>0</v>
      </c>
      <c r="Q49" s="29">
        <f t="shared" si="4"/>
        <v>0</v>
      </c>
      <c r="S49" s="29">
        <f t="shared" si="5"/>
        <v>1</v>
      </c>
      <c r="U49" s="29">
        <f t="shared" si="6"/>
        <v>0</v>
      </c>
      <c r="W49" s="29">
        <f t="shared" si="7"/>
        <v>1</v>
      </c>
      <c r="Z49" s="29">
        <f t="shared" si="8"/>
        <v>0</v>
      </c>
      <c r="AB49" s="29">
        <f t="shared" si="9"/>
        <v>1</v>
      </c>
      <c r="AE49" s="29">
        <f t="shared" si="10"/>
        <v>0</v>
      </c>
      <c r="AG49" s="29">
        <f t="shared" si="11"/>
        <v>0</v>
      </c>
      <c r="AJ49" s="29">
        <f t="shared" si="12"/>
        <v>0</v>
      </c>
      <c r="AL49" s="29">
        <f t="shared" si="13"/>
        <v>1</v>
      </c>
      <c r="AO49" s="29">
        <f t="shared" si="14"/>
        <v>0</v>
      </c>
      <c r="AP49" s="31"/>
      <c r="AQ49" s="29">
        <f t="shared" si="15"/>
        <v>0</v>
      </c>
      <c r="AR49" s="31"/>
      <c r="AT49" s="29">
        <f t="shared" si="16"/>
        <v>0</v>
      </c>
      <c r="AV49" s="29">
        <f t="shared" si="17"/>
        <v>0</v>
      </c>
      <c r="AY49" s="29">
        <f t="shared" si="18"/>
        <v>0</v>
      </c>
      <c r="AZ49" s="31"/>
      <c r="BA49" s="29">
        <f t="shared" si="19"/>
        <v>0</v>
      </c>
      <c r="BB49" s="31"/>
      <c r="BD49" s="29">
        <f t="shared" si="20"/>
        <v>0</v>
      </c>
      <c r="BF49" s="29">
        <f t="shared" si="21"/>
        <v>0</v>
      </c>
      <c r="BI49" s="29">
        <f t="shared" si="22"/>
        <v>0</v>
      </c>
      <c r="BK49" s="29">
        <f t="shared" si="23"/>
        <v>0</v>
      </c>
      <c r="BN49" s="29">
        <f t="shared" si="24"/>
        <v>0</v>
      </c>
      <c r="BP49" s="29">
        <f t="shared" si="25"/>
        <v>0</v>
      </c>
      <c r="BT49" s="29">
        <f t="shared" si="26"/>
        <v>0</v>
      </c>
      <c r="BV49" s="29">
        <f t="shared" si="27"/>
        <v>0</v>
      </c>
    </row>
    <row r="50" spans="1:74" s="29" customFormat="1" x14ac:dyDescent="0.3">
      <c r="A50" s="29">
        <v>49</v>
      </c>
      <c r="B50" s="4" t="s">
        <v>23</v>
      </c>
      <c r="C50">
        <v>26</v>
      </c>
      <c r="D50" s="29" t="s">
        <v>197</v>
      </c>
      <c r="E50" s="29" t="s">
        <v>193</v>
      </c>
      <c r="F50" s="29" t="s">
        <v>198</v>
      </c>
      <c r="G50" s="29" t="s">
        <v>199</v>
      </c>
      <c r="H50" s="30"/>
      <c r="I50" s="29">
        <f t="shared" si="0"/>
        <v>0</v>
      </c>
      <c r="K50" s="29">
        <f t="shared" si="1"/>
        <v>1</v>
      </c>
      <c r="M50" s="29">
        <f t="shared" si="2"/>
        <v>0</v>
      </c>
      <c r="O50" s="29">
        <f t="shared" si="3"/>
        <v>1</v>
      </c>
      <c r="Q50" s="29">
        <f t="shared" si="4"/>
        <v>1</v>
      </c>
      <c r="S50" s="29">
        <f t="shared" si="5"/>
        <v>0</v>
      </c>
      <c r="U50" s="29">
        <f t="shared" si="6"/>
        <v>1</v>
      </c>
      <c r="W50" s="29">
        <f t="shared" si="7"/>
        <v>0</v>
      </c>
      <c r="Z50" s="29">
        <f t="shared" si="8"/>
        <v>0</v>
      </c>
      <c r="AB50" s="29">
        <f t="shared" si="9"/>
        <v>0</v>
      </c>
      <c r="AE50" s="29">
        <f t="shared" si="10"/>
        <v>1</v>
      </c>
      <c r="AG50" s="29">
        <f t="shared" si="11"/>
        <v>0</v>
      </c>
      <c r="AJ50" s="29">
        <f t="shared" si="12"/>
        <v>0</v>
      </c>
      <c r="AL50" s="29">
        <f t="shared" si="13"/>
        <v>0</v>
      </c>
      <c r="AO50" s="29">
        <f t="shared" si="14"/>
        <v>0</v>
      </c>
      <c r="AP50" s="31"/>
      <c r="AQ50" s="29">
        <f t="shared" si="15"/>
        <v>0</v>
      </c>
      <c r="AR50" s="31"/>
      <c r="AT50" s="29">
        <f t="shared" si="16"/>
        <v>0</v>
      </c>
      <c r="AV50" s="29">
        <f t="shared" si="17"/>
        <v>0</v>
      </c>
      <c r="AY50" s="29">
        <f t="shared" si="18"/>
        <v>1</v>
      </c>
      <c r="AZ50" s="31"/>
      <c r="BA50" s="29">
        <f t="shared" si="19"/>
        <v>0</v>
      </c>
      <c r="BB50" s="31"/>
      <c r="BD50" s="29">
        <f t="shared" si="20"/>
        <v>1</v>
      </c>
      <c r="BF50" s="29">
        <f t="shared" si="21"/>
        <v>0</v>
      </c>
      <c r="BI50" s="29">
        <f t="shared" si="22"/>
        <v>0</v>
      </c>
      <c r="BK50" s="29">
        <f t="shared" si="23"/>
        <v>0</v>
      </c>
      <c r="BN50" s="29">
        <f t="shared" si="24"/>
        <v>0</v>
      </c>
      <c r="BP50" s="29">
        <f t="shared" si="25"/>
        <v>1</v>
      </c>
      <c r="BT50" s="29">
        <f t="shared" si="26"/>
        <v>0</v>
      </c>
      <c r="BV50" s="29">
        <f t="shared" si="27"/>
        <v>0</v>
      </c>
    </row>
    <row r="51" spans="1:74" s="29" customFormat="1" x14ac:dyDescent="0.3">
      <c r="A51" s="29">
        <v>50</v>
      </c>
      <c r="B51" s="4" t="s">
        <v>31</v>
      </c>
      <c r="C51">
        <v>37</v>
      </c>
      <c r="D51" s="29" t="s">
        <v>197</v>
      </c>
      <c r="E51" s="29" t="s">
        <v>193</v>
      </c>
      <c r="F51" s="29" t="s">
        <v>194</v>
      </c>
      <c r="G51" s="29" t="s">
        <v>199</v>
      </c>
      <c r="H51" s="30"/>
      <c r="I51" s="29">
        <f t="shared" si="0"/>
        <v>0</v>
      </c>
      <c r="K51" s="29">
        <f t="shared" si="1"/>
        <v>1</v>
      </c>
      <c r="M51" s="29">
        <f t="shared" si="2"/>
        <v>1</v>
      </c>
      <c r="O51" s="29">
        <f t="shared" si="3"/>
        <v>0</v>
      </c>
      <c r="Q51" s="29">
        <f t="shared" si="4"/>
        <v>1</v>
      </c>
      <c r="S51" s="29">
        <f t="shared" si="5"/>
        <v>0</v>
      </c>
      <c r="U51" s="29">
        <f t="shared" si="6"/>
        <v>1</v>
      </c>
      <c r="W51" s="29">
        <f t="shared" si="7"/>
        <v>0</v>
      </c>
      <c r="Z51" s="29">
        <f t="shared" si="8"/>
        <v>0</v>
      </c>
      <c r="AB51" s="29">
        <f t="shared" si="9"/>
        <v>0</v>
      </c>
      <c r="AE51" s="29">
        <f t="shared" si="10"/>
        <v>1</v>
      </c>
      <c r="AG51" s="29">
        <f t="shared" si="11"/>
        <v>0</v>
      </c>
      <c r="AJ51" s="29">
        <f t="shared" si="12"/>
        <v>0</v>
      </c>
      <c r="AL51" s="29">
        <f t="shared" si="13"/>
        <v>0</v>
      </c>
      <c r="AO51" s="29">
        <f t="shared" si="14"/>
        <v>0</v>
      </c>
      <c r="AP51" s="31"/>
      <c r="AQ51" s="29">
        <f t="shared" si="15"/>
        <v>0</v>
      </c>
      <c r="AR51" s="31"/>
      <c r="AT51" s="29">
        <f t="shared" si="16"/>
        <v>0</v>
      </c>
      <c r="AV51" s="29">
        <f t="shared" si="17"/>
        <v>0</v>
      </c>
      <c r="AY51" s="29">
        <f t="shared" si="18"/>
        <v>1</v>
      </c>
      <c r="AZ51" s="31"/>
      <c r="BA51" s="29">
        <f t="shared" si="19"/>
        <v>0</v>
      </c>
      <c r="BB51" s="31"/>
      <c r="BD51" s="29">
        <f t="shared" si="20"/>
        <v>0</v>
      </c>
      <c r="BF51" s="29">
        <f t="shared" si="21"/>
        <v>0</v>
      </c>
      <c r="BI51" s="29">
        <f t="shared" si="22"/>
        <v>1</v>
      </c>
      <c r="BK51" s="29">
        <f t="shared" si="23"/>
        <v>0</v>
      </c>
      <c r="BN51" s="29">
        <f t="shared" si="24"/>
        <v>0</v>
      </c>
      <c r="BP51" s="29">
        <f t="shared" si="25"/>
        <v>0</v>
      </c>
      <c r="BT51" s="29">
        <f t="shared" si="26"/>
        <v>0</v>
      </c>
      <c r="BV51" s="29">
        <f t="shared" si="27"/>
        <v>1</v>
      </c>
    </row>
    <row r="52" spans="1:74" s="29" customFormat="1" x14ac:dyDescent="0.3">
      <c r="A52" s="29">
        <v>51</v>
      </c>
      <c r="B52" s="4" t="s">
        <v>39</v>
      </c>
      <c r="C52">
        <v>32</v>
      </c>
      <c r="D52" s="29" t="s">
        <v>192</v>
      </c>
      <c r="E52" s="29" t="s">
        <v>193</v>
      </c>
      <c r="F52" s="29" t="s">
        <v>194</v>
      </c>
      <c r="G52" s="29" t="s">
        <v>195</v>
      </c>
      <c r="H52" s="30"/>
      <c r="I52" s="29">
        <f t="shared" si="0"/>
        <v>0</v>
      </c>
      <c r="K52" s="29">
        <f t="shared" si="1"/>
        <v>1</v>
      </c>
      <c r="M52" s="29">
        <f t="shared" si="2"/>
        <v>1</v>
      </c>
      <c r="O52" s="29">
        <f t="shared" si="3"/>
        <v>0</v>
      </c>
      <c r="Q52" s="29">
        <f t="shared" si="4"/>
        <v>0</v>
      </c>
      <c r="S52" s="29">
        <f t="shared" si="5"/>
        <v>1</v>
      </c>
      <c r="U52" s="29">
        <f t="shared" si="6"/>
        <v>0</v>
      </c>
      <c r="W52" s="29">
        <f t="shared" si="7"/>
        <v>1</v>
      </c>
      <c r="Z52" s="29">
        <f t="shared" si="8"/>
        <v>1</v>
      </c>
      <c r="AB52" s="29">
        <f t="shared" si="9"/>
        <v>0</v>
      </c>
      <c r="AE52" s="29">
        <f t="shared" si="10"/>
        <v>0</v>
      </c>
      <c r="AG52" s="29">
        <f t="shared" si="11"/>
        <v>0</v>
      </c>
      <c r="AJ52" s="29">
        <f t="shared" si="12"/>
        <v>0</v>
      </c>
      <c r="AL52" s="29">
        <f t="shared" si="13"/>
        <v>0</v>
      </c>
      <c r="AO52" s="29">
        <f t="shared" si="14"/>
        <v>0</v>
      </c>
      <c r="AP52" s="31"/>
      <c r="AQ52" s="29">
        <f t="shared" si="15"/>
        <v>0</v>
      </c>
      <c r="AR52" s="31"/>
      <c r="AT52" s="29">
        <f t="shared" si="16"/>
        <v>0</v>
      </c>
      <c r="AV52" s="29">
        <f t="shared" si="17"/>
        <v>1</v>
      </c>
      <c r="AY52" s="29">
        <f t="shared" si="18"/>
        <v>0</v>
      </c>
      <c r="AZ52" s="31"/>
      <c r="BA52" s="29">
        <f t="shared" si="19"/>
        <v>0</v>
      </c>
      <c r="BB52" s="31"/>
      <c r="BD52" s="29">
        <f t="shared" si="20"/>
        <v>0</v>
      </c>
      <c r="BF52" s="29">
        <f t="shared" si="21"/>
        <v>0</v>
      </c>
      <c r="BI52" s="29">
        <f t="shared" si="22"/>
        <v>0</v>
      </c>
      <c r="BK52" s="29">
        <f t="shared" si="23"/>
        <v>1</v>
      </c>
      <c r="BN52" s="29">
        <f t="shared" si="24"/>
        <v>0</v>
      </c>
      <c r="BP52" s="29">
        <f t="shared" si="25"/>
        <v>0</v>
      </c>
      <c r="BT52" s="29">
        <f t="shared" si="26"/>
        <v>1</v>
      </c>
      <c r="BV52" s="29">
        <f t="shared" si="27"/>
        <v>0</v>
      </c>
    </row>
    <row r="53" spans="1:74" s="29" customFormat="1" x14ac:dyDescent="0.3">
      <c r="A53" s="29">
        <v>52</v>
      </c>
      <c r="B53" s="3" t="s">
        <v>18</v>
      </c>
      <c r="C53">
        <v>33</v>
      </c>
      <c r="D53" s="29" t="s">
        <v>192</v>
      </c>
      <c r="E53" s="29" t="s">
        <v>196</v>
      </c>
      <c r="G53" s="29" t="s">
        <v>199</v>
      </c>
      <c r="H53" s="30"/>
      <c r="I53" s="29">
        <f t="shared" si="0"/>
        <v>1</v>
      </c>
      <c r="K53" s="29">
        <f t="shared" si="1"/>
        <v>0</v>
      </c>
      <c r="M53" s="29">
        <f t="shared" si="2"/>
        <v>0</v>
      </c>
      <c r="O53" s="29">
        <f t="shared" si="3"/>
        <v>0</v>
      </c>
      <c r="Q53" s="29">
        <f t="shared" si="4"/>
        <v>0</v>
      </c>
      <c r="S53" s="29">
        <f t="shared" si="5"/>
        <v>1</v>
      </c>
      <c r="U53" s="29">
        <f t="shared" si="6"/>
        <v>1</v>
      </c>
      <c r="W53" s="29">
        <f t="shared" si="7"/>
        <v>0</v>
      </c>
      <c r="Z53" s="29">
        <f t="shared" si="8"/>
        <v>0</v>
      </c>
      <c r="AB53" s="29">
        <f t="shared" si="9"/>
        <v>1</v>
      </c>
      <c r="AE53" s="29">
        <f t="shared" si="10"/>
        <v>0</v>
      </c>
      <c r="AG53" s="29">
        <f t="shared" si="11"/>
        <v>0</v>
      </c>
      <c r="AJ53" s="29">
        <f t="shared" si="12"/>
        <v>1</v>
      </c>
      <c r="AL53" s="29">
        <f t="shared" si="13"/>
        <v>0</v>
      </c>
      <c r="AO53" s="29">
        <f t="shared" si="14"/>
        <v>0</v>
      </c>
      <c r="AP53" s="31"/>
      <c r="AQ53" s="29">
        <f t="shared" si="15"/>
        <v>0</v>
      </c>
      <c r="AR53" s="31"/>
      <c r="AT53" s="29">
        <f t="shared" si="16"/>
        <v>0</v>
      </c>
      <c r="AV53" s="29">
        <f t="shared" si="17"/>
        <v>0</v>
      </c>
      <c r="AY53" s="29">
        <f t="shared" si="18"/>
        <v>0</v>
      </c>
      <c r="AZ53" s="31"/>
      <c r="BA53" s="29">
        <f t="shared" si="19"/>
        <v>0</v>
      </c>
      <c r="BB53" s="31"/>
      <c r="BD53" s="29">
        <f t="shared" si="20"/>
        <v>0</v>
      </c>
      <c r="BF53" s="29">
        <f t="shared" si="21"/>
        <v>0</v>
      </c>
      <c r="BI53" s="29">
        <f t="shared" si="22"/>
        <v>0</v>
      </c>
      <c r="BK53" s="29">
        <f t="shared" si="23"/>
        <v>0</v>
      </c>
      <c r="BN53" s="29">
        <f t="shared" si="24"/>
        <v>0</v>
      </c>
      <c r="BP53" s="29">
        <f t="shared" si="25"/>
        <v>0</v>
      </c>
      <c r="BT53" s="29">
        <f t="shared" si="26"/>
        <v>0</v>
      </c>
      <c r="BV53" s="29">
        <f t="shared" si="27"/>
        <v>0</v>
      </c>
    </row>
    <row r="54" spans="1:74" s="29" customFormat="1" x14ac:dyDescent="0.3">
      <c r="A54" s="29">
        <v>53</v>
      </c>
      <c r="B54" s="4" t="s">
        <v>3</v>
      </c>
      <c r="C54">
        <v>30</v>
      </c>
      <c r="D54" s="29" t="s">
        <v>197</v>
      </c>
      <c r="E54" s="29" t="s">
        <v>193</v>
      </c>
      <c r="F54" s="29" t="s">
        <v>194</v>
      </c>
      <c r="G54" s="29" t="s">
        <v>195</v>
      </c>
      <c r="H54" s="30"/>
      <c r="I54" s="29">
        <f t="shared" si="0"/>
        <v>0</v>
      </c>
      <c r="K54" s="29">
        <f t="shared" si="1"/>
        <v>1</v>
      </c>
      <c r="M54" s="29">
        <f t="shared" si="2"/>
        <v>1</v>
      </c>
      <c r="O54" s="29">
        <f t="shared" si="3"/>
        <v>0</v>
      </c>
      <c r="Q54" s="29">
        <f t="shared" si="4"/>
        <v>1</v>
      </c>
      <c r="S54" s="29">
        <f t="shared" si="5"/>
        <v>0</v>
      </c>
      <c r="U54" s="29">
        <f t="shared" si="6"/>
        <v>0</v>
      </c>
      <c r="W54" s="29">
        <f t="shared" si="7"/>
        <v>1</v>
      </c>
      <c r="Z54" s="29">
        <f t="shared" si="8"/>
        <v>0</v>
      </c>
      <c r="AB54" s="29">
        <f t="shared" si="9"/>
        <v>0</v>
      </c>
      <c r="AE54" s="29">
        <f t="shared" si="10"/>
        <v>1</v>
      </c>
      <c r="AG54" s="29">
        <f t="shared" si="11"/>
        <v>0</v>
      </c>
      <c r="AJ54" s="29">
        <f t="shared" si="12"/>
        <v>0</v>
      </c>
      <c r="AL54" s="29">
        <f t="shared" si="13"/>
        <v>0</v>
      </c>
      <c r="AO54" s="29">
        <f t="shared" si="14"/>
        <v>0</v>
      </c>
      <c r="AP54" s="31"/>
      <c r="AQ54" s="29">
        <f t="shared" si="15"/>
        <v>0</v>
      </c>
      <c r="AR54" s="31"/>
      <c r="AT54" s="29">
        <f t="shared" si="16"/>
        <v>0</v>
      </c>
      <c r="AV54" s="29">
        <f t="shared" si="17"/>
        <v>0</v>
      </c>
      <c r="AY54" s="29">
        <f t="shared" si="18"/>
        <v>0</v>
      </c>
      <c r="AZ54" s="31"/>
      <c r="BA54" s="29">
        <f t="shared" si="19"/>
        <v>1</v>
      </c>
      <c r="BB54" s="31"/>
      <c r="BD54" s="29">
        <f t="shared" si="20"/>
        <v>0</v>
      </c>
      <c r="BF54" s="29">
        <f t="shared" si="21"/>
        <v>0</v>
      </c>
      <c r="BI54" s="29">
        <f t="shared" si="22"/>
        <v>0</v>
      </c>
      <c r="BK54" s="29">
        <f t="shared" si="23"/>
        <v>1</v>
      </c>
      <c r="BN54" s="29">
        <f t="shared" si="24"/>
        <v>0</v>
      </c>
      <c r="BP54" s="29">
        <f t="shared" si="25"/>
        <v>0</v>
      </c>
      <c r="BT54" s="29">
        <f t="shared" si="26"/>
        <v>0</v>
      </c>
      <c r="BV54" s="29">
        <f t="shared" si="27"/>
        <v>1</v>
      </c>
    </row>
    <row r="55" spans="1:74" s="29" customFormat="1" x14ac:dyDescent="0.3">
      <c r="A55" s="29">
        <v>54</v>
      </c>
      <c r="B55" s="4" t="s">
        <v>5</v>
      </c>
      <c r="C55">
        <v>20</v>
      </c>
      <c r="D55" s="29" t="s">
        <v>197</v>
      </c>
      <c r="E55" s="29" t="s">
        <v>193</v>
      </c>
      <c r="F55" s="29" t="s">
        <v>194</v>
      </c>
      <c r="G55" s="29" t="s">
        <v>199</v>
      </c>
      <c r="H55" s="30"/>
      <c r="I55" s="29">
        <f t="shared" si="0"/>
        <v>0</v>
      </c>
      <c r="K55" s="29">
        <f t="shared" si="1"/>
        <v>1</v>
      </c>
      <c r="M55" s="29">
        <f t="shared" si="2"/>
        <v>1</v>
      </c>
      <c r="O55" s="29">
        <f t="shared" si="3"/>
        <v>0</v>
      </c>
      <c r="Q55" s="29">
        <f t="shared" si="4"/>
        <v>1</v>
      </c>
      <c r="S55" s="29">
        <f t="shared" si="5"/>
        <v>0</v>
      </c>
      <c r="U55" s="29">
        <f t="shared" si="6"/>
        <v>1</v>
      </c>
      <c r="W55" s="29">
        <f t="shared" si="7"/>
        <v>0</v>
      </c>
      <c r="Z55" s="29">
        <f t="shared" si="8"/>
        <v>0</v>
      </c>
      <c r="AB55" s="29">
        <f t="shared" si="9"/>
        <v>0</v>
      </c>
      <c r="AE55" s="29">
        <f t="shared" si="10"/>
        <v>1</v>
      </c>
      <c r="AG55" s="29">
        <f t="shared" si="11"/>
        <v>0</v>
      </c>
      <c r="AJ55" s="29">
        <f t="shared" si="12"/>
        <v>0</v>
      </c>
      <c r="AL55" s="29">
        <f t="shared" si="13"/>
        <v>0</v>
      </c>
      <c r="AO55" s="29">
        <f t="shared" si="14"/>
        <v>0</v>
      </c>
      <c r="AP55" s="31"/>
      <c r="AQ55" s="29">
        <f t="shared" si="15"/>
        <v>0</v>
      </c>
      <c r="AR55" s="31"/>
      <c r="AT55" s="29">
        <f t="shared" si="16"/>
        <v>0</v>
      </c>
      <c r="AV55" s="29">
        <f t="shared" si="17"/>
        <v>0</v>
      </c>
      <c r="AY55" s="29">
        <f t="shared" si="18"/>
        <v>1</v>
      </c>
      <c r="AZ55" s="31"/>
      <c r="BA55" s="29">
        <f t="shared" si="19"/>
        <v>0</v>
      </c>
      <c r="BB55" s="31"/>
      <c r="BD55" s="29">
        <f t="shared" si="20"/>
        <v>0</v>
      </c>
      <c r="BF55" s="29">
        <f t="shared" si="21"/>
        <v>0</v>
      </c>
      <c r="BI55" s="29">
        <f t="shared" si="22"/>
        <v>1</v>
      </c>
      <c r="BK55" s="29">
        <f t="shared" si="23"/>
        <v>0</v>
      </c>
      <c r="BN55" s="29">
        <f t="shared" si="24"/>
        <v>0</v>
      </c>
      <c r="BP55" s="29">
        <f t="shared" si="25"/>
        <v>0</v>
      </c>
      <c r="BT55" s="29">
        <f t="shared" si="26"/>
        <v>0</v>
      </c>
      <c r="BV55" s="29">
        <f t="shared" si="27"/>
        <v>1</v>
      </c>
    </row>
    <row r="56" spans="1:74" s="29" customFormat="1" x14ac:dyDescent="0.3">
      <c r="A56" s="29">
        <v>55</v>
      </c>
      <c r="B56" s="3" t="s">
        <v>16</v>
      </c>
      <c r="C56">
        <v>24</v>
      </c>
      <c r="D56" s="29" t="s">
        <v>197</v>
      </c>
      <c r="E56" s="29" t="s">
        <v>196</v>
      </c>
      <c r="G56" s="29" t="s">
        <v>195</v>
      </c>
      <c r="H56" s="30"/>
      <c r="I56" s="29">
        <f t="shared" si="0"/>
        <v>1</v>
      </c>
      <c r="K56" s="29">
        <f t="shared" si="1"/>
        <v>0</v>
      </c>
      <c r="M56" s="29">
        <f t="shared" si="2"/>
        <v>0</v>
      </c>
      <c r="O56" s="29">
        <f t="shared" si="3"/>
        <v>0</v>
      </c>
      <c r="Q56" s="29">
        <f t="shared" si="4"/>
        <v>1</v>
      </c>
      <c r="S56" s="29">
        <f t="shared" si="5"/>
        <v>0</v>
      </c>
      <c r="U56" s="29">
        <f t="shared" si="6"/>
        <v>0</v>
      </c>
      <c r="W56" s="29">
        <f t="shared" si="7"/>
        <v>1</v>
      </c>
      <c r="Z56" s="29">
        <f t="shared" si="8"/>
        <v>0</v>
      </c>
      <c r="AB56" s="29">
        <f t="shared" si="9"/>
        <v>0</v>
      </c>
      <c r="AE56" s="29">
        <f t="shared" si="10"/>
        <v>0</v>
      </c>
      <c r="AG56" s="29">
        <f t="shared" si="11"/>
        <v>1</v>
      </c>
      <c r="AJ56" s="29">
        <f t="shared" si="12"/>
        <v>0</v>
      </c>
      <c r="AL56" s="29">
        <f t="shared" si="13"/>
        <v>0</v>
      </c>
      <c r="AO56" s="29">
        <f t="shared" si="14"/>
        <v>0</v>
      </c>
      <c r="AP56" s="31"/>
      <c r="AQ56" s="29">
        <f t="shared" si="15"/>
        <v>1</v>
      </c>
      <c r="AR56" s="31"/>
      <c r="AT56" s="29">
        <f t="shared" si="16"/>
        <v>0</v>
      </c>
      <c r="AV56" s="29">
        <f t="shared" si="17"/>
        <v>0</v>
      </c>
      <c r="AY56" s="29">
        <f t="shared" si="18"/>
        <v>0</v>
      </c>
      <c r="AZ56" s="31"/>
      <c r="BA56" s="29">
        <f t="shared" si="19"/>
        <v>0</v>
      </c>
      <c r="BB56" s="31"/>
      <c r="BD56" s="29">
        <f t="shared" si="20"/>
        <v>0</v>
      </c>
      <c r="BF56" s="29">
        <f t="shared" si="21"/>
        <v>0</v>
      </c>
      <c r="BI56" s="29">
        <f t="shared" si="22"/>
        <v>0</v>
      </c>
      <c r="BK56" s="29">
        <f t="shared" si="23"/>
        <v>0</v>
      </c>
      <c r="BN56" s="29">
        <f t="shared" si="24"/>
        <v>0</v>
      </c>
      <c r="BP56" s="29">
        <f t="shared" si="25"/>
        <v>0</v>
      </c>
      <c r="BT56" s="29">
        <f t="shared" si="26"/>
        <v>0</v>
      </c>
      <c r="BV56" s="29">
        <f t="shared" si="27"/>
        <v>0</v>
      </c>
    </row>
    <row r="57" spans="1:74" s="29" customFormat="1" x14ac:dyDescent="0.3">
      <c r="A57" s="29">
        <v>56</v>
      </c>
      <c r="B57" s="3" t="s">
        <v>38</v>
      </c>
      <c r="C57">
        <v>19</v>
      </c>
      <c r="D57" s="29" t="s">
        <v>197</v>
      </c>
      <c r="E57" s="29" t="s">
        <v>196</v>
      </c>
      <c r="G57" s="29" t="s">
        <v>195</v>
      </c>
      <c r="H57" s="30"/>
      <c r="I57" s="29">
        <f t="shared" si="0"/>
        <v>1</v>
      </c>
      <c r="K57" s="29">
        <f t="shared" si="1"/>
        <v>0</v>
      </c>
      <c r="M57" s="29">
        <f t="shared" si="2"/>
        <v>0</v>
      </c>
      <c r="O57" s="29">
        <f t="shared" si="3"/>
        <v>0</v>
      </c>
      <c r="Q57" s="29">
        <f t="shared" si="4"/>
        <v>1</v>
      </c>
      <c r="S57" s="29">
        <f t="shared" si="5"/>
        <v>0</v>
      </c>
      <c r="U57" s="29">
        <f t="shared" si="6"/>
        <v>0</v>
      </c>
      <c r="W57" s="29">
        <f t="shared" si="7"/>
        <v>1</v>
      </c>
      <c r="Z57" s="29">
        <f t="shared" si="8"/>
        <v>0</v>
      </c>
      <c r="AB57" s="29">
        <f t="shared" si="9"/>
        <v>0</v>
      </c>
      <c r="AE57" s="29">
        <f t="shared" si="10"/>
        <v>0</v>
      </c>
      <c r="AG57" s="29">
        <f t="shared" si="11"/>
        <v>1</v>
      </c>
      <c r="AJ57" s="29">
        <f t="shared" si="12"/>
        <v>0</v>
      </c>
      <c r="AL57" s="29">
        <f t="shared" si="13"/>
        <v>0</v>
      </c>
      <c r="AO57" s="29">
        <f t="shared" si="14"/>
        <v>0</v>
      </c>
      <c r="AP57" s="31"/>
      <c r="AQ57" s="29">
        <f t="shared" si="15"/>
        <v>1</v>
      </c>
      <c r="AR57" s="31"/>
      <c r="AT57" s="29">
        <f t="shared" si="16"/>
        <v>0</v>
      </c>
      <c r="AV57" s="29">
        <f t="shared" si="17"/>
        <v>0</v>
      </c>
      <c r="AY57" s="29">
        <f t="shared" si="18"/>
        <v>0</v>
      </c>
      <c r="AZ57" s="31"/>
      <c r="BA57" s="29">
        <f t="shared" si="19"/>
        <v>0</v>
      </c>
      <c r="BB57" s="31"/>
      <c r="BD57" s="29">
        <f t="shared" si="20"/>
        <v>0</v>
      </c>
      <c r="BF57" s="29">
        <f t="shared" si="21"/>
        <v>0</v>
      </c>
      <c r="BI57" s="29">
        <f t="shared" si="22"/>
        <v>0</v>
      </c>
      <c r="BK57" s="29">
        <f t="shared" si="23"/>
        <v>0</v>
      </c>
      <c r="BN57" s="29">
        <f t="shared" si="24"/>
        <v>0</v>
      </c>
      <c r="BP57" s="29">
        <f t="shared" si="25"/>
        <v>0</v>
      </c>
      <c r="BT57" s="29">
        <f t="shared" si="26"/>
        <v>0</v>
      </c>
      <c r="BV57" s="29">
        <f t="shared" si="27"/>
        <v>0</v>
      </c>
    </row>
    <row r="58" spans="1:74" s="29" customFormat="1" x14ac:dyDescent="0.3">
      <c r="A58" s="29">
        <v>57</v>
      </c>
      <c r="B58" s="4" t="s">
        <v>29</v>
      </c>
      <c r="C58">
        <v>20</v>
      </c>
      <c r="D58" s="29" t="s">
        <v>192</v>
      </c>
      <c r="E58" s="29" t="s">
        <v>193</v>
      </c>
      <c r="F58" s="29" t="s">
        <v>198</v>
      </c>
      <c r="G58" s="29" t="s">
        <v>195</v>
      </c>
      <c r="H58" s="30"/>
      <c r="I58" s="29">
        <f t="shared" si="0"/>
        <v>0</v>
      </c>
      <c r="K58" s="29">
        <f t="shared" si="1"/>
        <v>1</v>
      </c>
      <c r="M58" s="29">
        <f t="shared" si="2"/>
        <v>0</v>
      </c>
      <c r="O58" s="29">
        <f t="shared" si="3"/>
        <v>1</v>
      </c>
      <c r="Q58" s="29">
        <f t="shared" si="4"/>
        <v>0</v>
      </c>
      <c r="S58" s="29">
        <f t="shared" si="5"/>
        <v>1</v>
      </c>
      <c r="U58" s="29">
        <f t="shared" si="6"/>
        <v>0</v>
      </c>
      <c r="W58" s="29">
        <f t="shared" si="7"/>
        <v>1</v>
      </c>
      <c r="Z58" s="29">
        <f t="shared" si="8"/>
        <v>1</v>
      </c>
      <c r="AB58" s="29">
        <f t="shared" si="9"/>
        <v>0</v>
      </c>
      <c r="AE58" s="29">
        <f t="shared" si="10"/>
        <v>0</v>
      </c>
      <c r="AG58" s="29">
        <f t="shared" si="11"/>
        <v>0</v>
      </c>
      <c r="AJ58" s="29">
        <f t="shared" si="12"/>
        <v>0</v>
      </c>
      <c r="AL58" s="29">
        <f t="shared" si="13"/>
        <v>0</v>
      </c>
      <c r="AO58" s="29">
        <f t="shared" si="14"/>
        <v>0</v>
      </c>
      <c r="AP58" s="31"/>
      <c r="AQ58" s="29">
        <f t="shared" si="15"/>
        <v>0</v>
      </c>
      <c r="AR58" s="31"/>
      <c r="AT58" s="29">
        <f t="shared" si="16"/>
        <v>0</v>
      </c>
      <c r="AV58" s="29">
        <f t="shared" si="17"/>
        <v>1</v>
      </c>
      <c r="AY58" s="29">
        <f t="shared" si="18"/>
        <v>0</v>
      </c>
      <c r="AZ58" s="31"/>
      <c r="BA58" s="29">
        <f t="shared" si="19"/>
        <v>0</v>
      </c>
      <c r="BB58" s="31"/>
      <c r="BD58" s="29">
        <f t="shared" si="20"/>
        <v>0</v>
      </c>
      <c r="BF58" s="29">
        <f t="shared" si="21"/>
        <v>1</v>
      </c>
      <c r="BI58" s="29">
        <f t="shared" si="22"/>
        <v>0</v>
      </c>
      <c r="BK58" s="29">
        <f t="shared" si="23"/>
        <v>0</v>
      </c>
      <c r="BN58" s="29">
        <f t="shared" si="24"/>
        <v>1</v>
      </c>
      <c r="BP58" s="29">
        <f t="shared" si="25"/>
        <v>0</v>
      </c>
      <c r="BT58" s="29">
        <f t="shared" si="26"/>
        <v>0</v>
      </c>
      <c r="BV58" s="29">
        <f t="shared" si="27"/>
        <v>0</v>
      </c>
    </row>
    <row r="59" spans="1:74" s="29" customFormat="1" x14ac:dyDescent="0.3">
      <c r="A59" s="29">
        <v>58</v>
      </c>
      <c r="B59" s="4" t="s">
        <v>41</v>
      </c>
      <c r="C59">
        <v>21</v>
      </c>
      <c r="D59" s="29" t="s">
        <v>197</v>
      </c>
      <c r="E59" s="29" t="s">
        <v>193</v>
      </c>
      <c r="F59" s="29" t="s">
        <v>198</v>
      </c>
      <c r="G59" s="29" t="s">
        <v>199</v>
      </c>
      <c r="H59" s="30"/>
      <c r="I59" s="29">
        <f t="shared" si="0"/>
        <v>0</v>
      </c>
      <c r="K59" s="29">
        <f t="shared" si="1"/>
        <v>1</v>
      </c>
      <c r="M59" s="29">
        <f t="shared" si="2"/>
        <v>0</v>
      </c>
      <c r="O59" s="29">
        <f t="shared" si="3"/>
        <v>1</v>
      </c>
      <c r="Q59" s="29">
        <f t="shared" si="4"/>
        <v>1</v>
      </c>
      <c r="S59" s="29">
        <f t="shared" si="5"/>
        <v>0</v>
      </c>
      <c r="U59" s="29">
        <f t="shared" si="6"/>
        <v>1</v>
      </c>
      <c r="W59" s="29">
        <f t="shared" si="7"/>
        <v>0</v>
      </c>
      <c r="Z59" s="29">
        <f t="shared" si="8"/>
        <v>0</v>
      </c>
      <c r="AB59" s="29">
        <f t="shared" si="9"/>
        <v>0</v>
      </c>
      <c r="AE59" s="29">
        <f t="shared" si="10"/>
        <v>1</v>
      </c>
      <c r="AG59" s="29">
        <f t="shared" si="11"/>
        <v>0</v>
      </c>
      <c r="AJ59" s="29">
        <f t="shared" si="12"/>
        <v>0</v>
      </c>
      <c r="AL59" s="29">
        <f t="shared" si="13"/>
        <v>0</v>
      </c>
      <c r="AO59" s="29">
        <f t="shared" si="14"/>
        <v>0</v>
      </c>
      <c r="AP59" s="31"/>
      <c r="AQ59" s="29">
        <f t="shared" si="15"/>
        <v>0</v>
      </c>
      <c r="AR59" s="31"/>
      <c r="AT59" s="29">
        <f t="shared" si="16"/>
        <v>0</v>
      </c>
      <c r="AV59" s="29">
        <f t="shared" si="17"/>
        <v>0</v>
      </c>
      <c r="AY59" s="29">
        <f t="shared" si="18"/>
        <v>1</v>
      </c>
      <c r="AZ59" s="31"/>
      <c r="BA59" s="29">
        <f t="shared" si="19"/>
        <v>0</v>
      </c>
      <c r="BB59" s="31"/>
      <c r="BD59" s="29">
        <f t="shared" si="20"/>
        <v>1</v>
      </c>
      <c r="BF59" s="29">
        <f t="shared" si="21"/>
        <v>0</v>
      </c>
      <c r="BI59" s="29">
        <f t="shared" si="22"/>
        <v>0</v>
      </c>
      <c r="BK59" s="29">
        <f t="shared" si="23"/>
        <v>0</v>
      </c>
      <c r="BN59" s="29">
        <f t="shared" si="24"/>
        <v>0</v>
      </c>
      <c r="BP59" s="29">
        <f t="shared" si="25"/>
        <v>1</v>
      </c>
      <c r="BT59" s="29">
        <f t="shared" si="26"/>
        <v>0</v>
      </c>
      <c r="BV59" s="29">
        <f t="shared" si="27"/>
        <v>0</v>
      </c>
    </row>
    <row r="60" spans="1:74" s="29" customFormat="1" x14ac:dyDescent="0.3">
      <c r="A60" s="29">
        <v>59</v>
      </c>
      <c r="B60" s="3" t="s">
        <v>34</v>
      </c>
      <c r="C60">
        <v>22</v>
      </c>
      <c r="D60" s="29" t="s">
        <v>197</v>
      </c>
      <c r="E60" s="29" t="s">
        <v>196</v>
      </c>
      <c r="G60" s="29" t="s">
        <v>195</v>
      </c>
      <c r="H60" s="30"/>
      <c r="I60" s="29">
        <f t="shared" si="0"/>
        <v>1</v>
      </c>
      <c r="K60" s="29">
        <f t="shared" si="1"/>
        <v>0</v>
      </c>
      <c r="M60" s="29">
        <f t="shared" si="2"/>
        <v>0</v>
      </c>
      <c r="O60" s="29">
        <f t="shared" si="3"/>
        <v>0</v>
      </c>
      <c r="Q60" s="29">
        <f t="shared" si="4"/>
        <v>1</v>
      </c>
      <c r="S60" s="29">
        <f t="shared" si="5"/>
        <v>0</v>
      </c>
      <c r="U60" s="29">
        <f t="shared" si="6"/>
        <v>0</v>
      </c>
      <c r="W60" s="29">
        <f t="shared" si="7"/>
        <v>1</v>
      </c>
      <c r="Z60" s="29">
        <f t="shared" si="8"/>
        <v>0</v>
      </c>
      <c r="AB60" s="29">
        <f t="shared" si="9"/>
        <v>0</v>
      </c>
      <c r="AE60" s="29">
        <f t="shared" si="10"/>
        <v>0</v>
      </c>
      <c r="AG60" s="29">
        <f t="shared" si="11"/>
        <v>1</v>
      </c>
      <c r="AJ60" s="29">
        <f t="shared" si="12"/>
        <v>0</v>
      </c>
      <c r="AL60" s="29">
        <f t="shared" si="13"/>
        <v>0</v>
      </c>
      <c r="AO60" s="29">
        <f t="shared" si="14"/>
        <v>0</v>
      </c>
      <c r="AP60" s="31"/>
      <c r="AQ60" s="29">
        <f t="shared" si="15"/>
        <v>1</v>
      </c>
      <c r="AR60" s="31"/>
      <c r="AT60" s="29">
        <f t="shared" si="16"/>
        <v>0</v>
      </c>
      <c r="AV60" s="29">
        <f t="shared" si="17"/>
        <v>0</v>
      </c>
      <c r="AY60" s="29">
        <f t="shared" si="18"/>
        <v>0</v>
      </c>
      <c r="AZ60" s="31"/>
      <c r="BA60" s="29">
        <f t="shared" si="19"/>
        <v>0</v>
      </c>
      <c r="BB60" s="31"/>
      <c r="BD60" s="29">
        <f t="shared" si="20"/>
        <v>0</v>
      </c>
      <c r="BF60" s="29">
        <f t="shared" si="21"/>
        <v>0</v>
      </c>
      <c r="BI60" s="29">
        <f t="shared" si="22"/>
        <v>0</v>
      </c>
      <c r="BK60" s="29">
        <f t="shared" si="23"/>
        <v>0</v>
      </c>
      <c r="BN60" s="29">
        <f t="shared" si="24"/>
        <v>0</v>
      </c>
      <c r="BP60" s="29">
        <f t="shared" si="25"/>
        <v>0</v>
      </c>
      <c r="BT60" s="29">
        <f t="shared" si="26"/>
        <v>0</v>
      </c>
      <c r="BV60" s="29">
        <f t="shared" si="27"/>
        <v>0</v>
      </c>
    </row>
    <row r="61" spans="1:74" s="29" customFormat="1" x14ac:dyDescent="0.3">
      <c r="A61" s="29">
        <v>60</v>
      </c>
      <c r="B61" s="3" t="s">
        <v>40</v>
      </c>
      <c r="C61">
        <v>39</v>
      </c>
      <c r="D61" s="29" t="s">
        <v>197</v>
      </c>
      <c r="E61" s="29" t="s">
        <v>196</v>
      </c>
      <c r="G61" s="29" t="s">
        <v>195</v>
      </c>
      <c r="H61" s="30"/>
      <c r="I61" s="29">
        <f t="shared" si="0"/>
        <v>1</v>
      </c>
      <c r="K61" s="29">
        <f t="shared" si="1"/>
        <v>0</v>
      </c>
      <c r="M61" s="29">
        <f t="shared" si="2"/>
        <v>0</v>
      </c>
      <c r="O61" s="29">
        <f t="shared" si="3"/>
        <v>0</v>
      </c>
      <c r="Q61" s="29">
        <f t="shared" si="4"/>
        <v>1</v>
      </c>
      <c r="S61" s="29">
        <f t="shared" si="5"/>
        <v>0</v>
      </c>
      <c r="U61" s="29">
        <f t="shared" si="6"/>
        <v>0</v>
      </c>
      <c r="W61" s="29">
        <f t="shared" si="7"/>
        <v>1</v>
      </c>
      <c r="Z61" s="29">
        <f t="shared" si="8"/>
        <v>0</v>
      </c>
      <c r="AB61" s="29">
        <f t="shared" si="9"/>
        <v>0</v>
      </c>
      <c r="AE61" s="29">
        <f t="shared" si="10"/>
        <v>0</v>
      </c>
      <c r="AG61" s="29">
        <f t="shared" si="11"/>
        <v>1</v>
      </c>
      <c r="AJ61" s="29">
        <f t="shared" si="12"/>
        <v>0</v>
      </c>
      <c r="AL61" s="29">
        <f t="shared" si="13"/>
        <v>0</v>
      </c>
      <c r="AO61" s="29">
        <f t="shared" si="14"/>
        <v>0</v>
      </c>
      <c r="AP61" s="31"/>
      <c r="AQ61" s="29">
        <f t="shared" si="15"/>
        <v>1</v>
      </c>
      <c r="AR61" s="31"/>
      <c r="AT61" s="29">
        <f t="shared" si="16"/>
        <v>0</v>
      </c>
      <c r="AV61" s="29">
        <f t="shared" si="17"/>
        <v>0</v>
      </c>
      <c r="AY61" s="29">
        <f t="shared" si="18"/>
        <v>0</v>
      </c>
      <c r="AZ61" s="31"/>
      <c r="BA61" s="29">
        <f t="shared" si="19"/>
        <v>0</v>
      </c>
      <c r="BB61" s="31"/>
      <c r="BD61" s="29">
        <f t="shared" si="20"/>
        <v>0</v>
      </c>
      <c r="BF61" s="29">
        <f t="shared" si="21"/>
        <v>0</v>
      </c>
      <c r="BI61" s="29">
        <f t="shared" si="22"/>
        <v>0</v>
      </c>
      <c r="BK61" s="29">
        <f t="shared" si="23"/>
        <v>0</v>
      </c>
      <c r="BN61" s="29">
        <f t="shared" si="24"/>
        <v>0</v>
      </c>
      <c r="BP61" s="29">
        <f t="shared" si="25"/>
        <v>0</v>
      </c>
      <c r="BT61" s="29">
        <f t="shared" si="26"/>
        <v>0</v>
      </c>
      <c r="BV61" s="29">
        <f t="shared" si="27"/>
        <v>0</v>
      </c>
    </row>
    <row r="62" spans="1:74" s="29" customFormat="1" x14ac:dyDescent="0.3">
      <c r="A62" s="29">
        <v>61</v>
      </c>
      <c r="B62" s="4" t="s">
        <v>27</v>
      </c>
      <c r="C62">
        <v>23</v>
      </c>
      <c r="D62" s="29" t="s">
        <v>192</v>
      </c>
      <c r="E62" s="29" t="s">
        <v>193</v>
      </c>
      <c r="F62" s="29" t="s">
        <v>198</v>
      </c>
      <c r="G62" s="29" t="s">
        <v>199</v>
      </c>
      <c r="H62" s="30"/>
      <c r="I62" s="29">
        <f t="shared" si="0"/>
        <v>0</v>
      </c>
      <c r="K62" s="29">
        <f t="shared" si="1"/>
        <v>1</v>
      </c>
      <c r="M62" s="29">
        <f t="shared" si="2"/>
        <v>0</v>
      </c>
      <c r="O62" s="29">
        <f t="shared" si="3"/>
        <v>1</v>
      </c>
      <c r="Q62" s="29">
        <f t="shared" si="4"/>
        <v>0</v>
      </c>
      <c r="S62" s="29">
        <f t="shared" si="5"/>
        <v>1</v>
      </c>
      <c r="U62" s="29">
        <f t="shared" si="6"/>
        <v>1</v>
      </c>
      <c r="W62" s="29">
        <f t="shared" si="7"/>
        <v>0</v>
      </c>
      <c r="Z62" s="29">
        <f t="shared" si="8"/>
        <v>1</v>
      </c>
      <c r="AB62" s="29">
        <f t="shared" si="9"/>
        <v>0</v>
      </c>
      <c r="AE62" s="29">
        <f t="shared" si="10"/>
        <v>0</v>
      </c>
      <c r="AG62" s="29">
        <f t="shared" si="11"/>
        <v>0</v>
      </c>
      <c r="AJ62" s="29">
        <f t="shared" si="12"/>
        <v>0</v>
      </c>
      <c r="AL62" s="29">
        <f t="shared" si="13"/>
        <v>0</v>
      </c>
      <c r="AO62" s="29">
        <f t="shared" si="14"/>
        <v>0</v>
      </c>
      <c r="AP62" s="31"/>
      <c r="AQ62" s="29">
        <f t="shared" si="15"/>
        <v>0</v>
      </c>
      <c r="AR62" s="31"/>
      <c r="AT62" s="29">
        <f t="shared" si="16"/>
        <v>1</v>
      </c>
      <c r="AV62" s="29">
        <f t="shared" si="17"/>
        <v>0</v>
      </c>
      <c r="AY62" s="29">
        <f t="shared" si="18"/>
        <v>0</v>
      </c>
      <c r="AZ62" s="31"/>
      <c r="BA62" s="29">
        <f t="shared" si="19"/>
        <v>0</v>
      </c>
      <c r="BB62" s="31"/>
      <c r="BD62" s="29">
        <f t="shared" si="20"/>
        <v>1</v>
      </c>
      <c r="BF62" s="29">
        <f t="shared" si="21"/>
        <v>0</v>
      </c>
      <c r="BI62" s="29">
        <f t="shared" si="22"/>
        <v>0</v>
      </c>
      <c r="BK62" s="29">
        <f t="shared" si="23"/>
        <v>0</v>
      </c>
      <c r="BN62" s="29">
        <f t="shared" si="24"/>
        <v>1</v>
      </c>
      <c r="BP62" s="29">
        <f t="shared" si="25"/>
        <v>0</v>
      </c>
      <c r="BT62" s="29">
        <f t="shared" si="26"/>
        <v>0</v>
      </c>
      <c r="BV62" s="29">
        <f t="shared" si="27"/>
        <v>0</v>
      </c>
    </row>
    <row r="63" spans="1:74" s="29" customFormat="1" x14ac:dyDescent="0.3">
      <c r="A63" s="29">
        <v>62</v>
      </c>
      <c r="B63" s="3" t="s">
        <v>8</v>
      </c>
      <c r="C63">
        <v>23</v>
      </c>
      <c r="D63" s="29" t="s">
        <v>192</v>
      </c>
      <c r="E63" s="29" t="s">
        <v>196</v>
      </c>
      <c r="G63" s="29" t="s">
        <v>199</v>
      </c>
      <c r="H63" s="30"/>
      <c r="I63" s="29">
        <f t="shared" si="0"/>
        <v>1</v>
      </c>
      <c r="K63" s="29">
        <f t="shared" si="1"/>
        <v>0</v>
      </c>
      <c r="M63" s="29">
        <f t="shared" si="2"/>
        <v>0</v>
      </c>
      <c r="O63" s="29">
        <f t="shared" si="3"/>
        <v>0</v>
      </c>
      <c r="Q63" s="29">
        <f t="shared" si="4"/>
        <v>0</v>
      </c>
      <c r="S63" s="29">
        <f t="shared" si="5"/>
        <v>1</v>
      </c>
      <c r="U63" s="29">
        <f t="shared" si="6"/>
        <v>1</v>
      </c>
      <c r="W63" s="29">
        <f t="shared" si="7"/>
        <v>0</v>
      </c>
      <c r="Z63" s="29">
        <f t="shared" si="8"/>
        <v>0</v>
      </c>
      <c r="AB63" s="29">
        <f t="shared" si="9"/>
        <v>1</v>
      </c>
      <c r="AE63" s="29">
        <f t="shared" si="10"/>
        <v>0</v>
      </c>
      <c r="AG63" s="29">
        <f t="shared" si="11"/>
        <v>0</v>
      </c>
      <c r="AJ63" s="29">
        <f t="shared" si="12"/>
        <v>1</v>
      </c>
      <c r="AL63" s="29">
        <f t="shared" si="13"/>
        <v>0</v>
      </c>
      <c r="AO63" s="29">
        <f t="shared" si="14"/>
        <v>0</v>
      </c>
      <c r="AP63" s="31"/>
      <c r="AQ63" s="29">
        <f t="shared" si="15"/>
        <v>0</v>
      </c>
      <c r="AR63" s="31"/>
      <c r="AT63" s="29">
        <f t="shared" si="16"/>
        <v>0</v>
      </c>
      <c r="AV63" s="29">
        <f t="shared" si="17"/>
        <v>0</v>
      </c>
      <c r="AY63" s="29">
        <f t="shared" si="18"/>
        <v>0</v>
      </c>
      <c r="AZ63" s="31"/>
      <c r="BA63" s="29">
        <f t="shared" si="19"/>
        <v>0</v>
      </c>
      <c r="BB63" s="31"/>
      <c r="BD63" s="29">
        <f t="shared" si="20"/>
        <v>0</v>
      </c>
      <c r="BF63" s="29">
        <f t="shared" si="21"/>
        <v>0</v>
      </c>
      <c r="BI63" s="29">
        <f t="shared" si="22"/>
        <v>0</v>
      </c>
      <c r="BK63" s="29">
        <f t="shared" si="23"/>
        <v>0</v>
      </c>
      <c r="BN63" s="29">
        <f t="shared" si="24"/>
        <v>0</v>
      </c>
      <c r="BP63" s="29">
        <f t="shared" si="25"/>
        <v>0</v>
      </c>
      <c r="BT63" s="29">
        <f t="shared" si="26"/>
        <v>0</v>
      </c>
      <c r="BV63" s="29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rules</vt:lpstr>
      <vt:lpstr>alpha</vt:lpstr>
      <vt:lpstr>alpha_groups</vt:lpstr>
      <vt:lpstr>socio_counter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Miguel Cerqueira da Costa</dc:creator>
  <cp:lastModifiedBy>Utilizador</cp:lastModifiedBy>
  <dcterms:created xsi:type="dcterms:W3CDTF">2020-03-20T10:27:03Z</dcterms:created>
  <dcterms:modified xsi:type="dcterms:W3CDTF">2022-06-01T14:03:44Z</dcterms:modified>
</cp:coreProperties>
</file>