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r\Downloads\Supplemental Information\"/>
    </mc:Choice>
  </mc:AlternateContent>
  <xr:revisionPtr revIDLastSave="0" documentId="13_ncr:1_{BD24B081-8CAA-4553-8B4A-E9FB6133D30F}" xr6:coauthVersionLast="47" xr6:coauthVersionMax="47" xr10:uidLastSave="{00000000-0000-0000-0000-000000000000}"/>
  <bookViews>
    <workbookView xWindow="28680" yWindow="-120" windowWidth="25440" windowHeight="15390" xr2:uid="{ABBC5863-0337-40B9-B24B-BB15E9990B3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1" l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47" i="1"/>
  <c r="AH47" i="1"/>
  <c r="AI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47" i="1"/>
  <c r="AC47" i="1"/>
  <c r="AD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47" i="1"/>
  <c r="X47" i="1"/>
  <c r="Y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47" i="1"/>
  <c r="S47" i="1"/>
  <c r="T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47" i="1"/>
  <c r="N47" i="1"/>
  <c r="O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7" i="1"/>
  <c r="I47" i="1"/>
  <c r="J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7" i="1"/>
  <c r="B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C48" i="1"/>
  <c r="C49" i="1"/>
  <c r="C50" i="1"/>
  <c r="C70" i="1" s="1"/>
  <c r="C51" i="1"/>
  <c r="C52" i="1"/>
  <c r="C53" i="1"/>
  <c r="C73" i="1" s="1"/>
  <c r="C54" i="1"/>
  <c r="C55" i="1"/>
  <c r="C56" i="1"/>
  <c r="C57" i="1"/>
  <c r="C58" i="1"/>
  <c r="C78" i="1" s="1"/>
  <c r="C59" i="1"/>
  <c r="C60" i="1"/>
  <c r="C61" i="1"/>
  <c r="C62" i="1"/>
  <c r="C47" i="1"/>
  <c r="D47" i="1"/>
  <c r="E47" i="1"/>
  <c r="B48" i="1"/>
  <c r="B68" i="1" s="1"/>
  <c r="B49" i="1"/>
  <c r="B69" i="1" s="1"/>
  <c r="B50" i="1"/>
  <c r="B51" i="1"/>
  <c r="B71" i="1" s="1"/>
  <c r="B52" i="1"/>
  <c r="B72" i="1" s="1"/>
  <c r="B53" i="1"/>
  <c r="B54" i="1"/>
  <c r="B74" i="1" s="1"/>
  <c r="B55" i="1"/>
  <c r="B56" i="1"/>
  <c r="B76" i="1" s="1"/>
  <c r="B57" i="1"/>
  <c r="B58" i="1"/>
  <c r="B59" i="1"/>
  <c r="B60" i="1"/>
  <c r="B80" i="1" s="1"/>
  <c r="B61" i="1"/>
  <c r="B62" i="1"/>
  <c r="G86" i="1"/>
  <c r="G87" i="1"/>
  <c r="G88" i="1"/>
  <c r="G89" i="1"/>
  <c r="G93" i="1"/>
  <c r="G94" i="1"/>
  <c r="G101" i="1" s="1"/>
  <c r="G95" i="1"/>
  <c r="G96" i="1"/>
  <c r="B113" i="1" l="1"/>
  <c r="D73" i="1"/>
  <c r="E76" i="1"/>
  <c r="E68" i="1"/>
  <c r="D81" i="1"/>
  <c r="C76" i="1"/>
  <c r="E74" i="1"/>
  <c r="G100" i="1"/>
  <c r="D71" i="1"/>
  <c r="D69" i="1"/>
  <c r="G102" i="1"/>
  <c r="G103" i="1"/>
  <c r="B109" i="1"/>
  <c r="B110" i="1"/>
  <c r="B111" i="1"/>
  <c r="B112" i="1"/>
  <c r="B114" i="1"/>
  <c r="B115" i="1"/>
  <c r="C80" i="1"/>
  <c r="B79" i="1"/>
  <c r="B75" i="1"/>
  <c r="D76" i="1"/>
  <c r="B77" i="1"/>
  <c r="E69" i="1"/>
  <c r="B78" i="1"/>
  <c r="D74" i="1"/>
  <c r="E80" i="1"/>
  <c r="E78" i="1"/>
  <c r="E75" i="1"/>
  <c r="D77" i="1"/>
  <c r="D75" i="1"/>
  <c r="E71" i="1"/>
  <c r="D79" i="1"/>
  <c r="E81" i="1"/>
  <c r="C81" i="1"/>
  <c r="E79" i="1"/>
  <c r="D78" i="1"/>
  <c r="D80" i="1"/>
  <c r="D72" i="1"/>
  <c r="E77" i="1"/>
  <c r="B81" i="1"/>
  <c r="D70" i="1"/>
  <c r="D82" i="1"/>
  <c r="C75" i="1"/>
  <c r="E73" i="1"/>
  <c r="C72" i="1"/>
  <c r="E70" i="1"/>
  <c r="D67" i="1"/>
  <c r="E82" i="1"/>
  <c r="C74" i="1"/>
  <c r="E72" i="1"/>
  <c r="B82" i="1"/>
  <c r="C68" i="1"/>
  <c r="C67" i="1"/>
  <c r="E67" i="1"/>
  <c r="D68" i="1"/>
  <c r="B70" i="1"/>
  <c r="C82" i="1"/>
  <c r="C79" i="1"/>
  <c r="C77" i="1"/>
  <c r="C71" i="1"/>
  <c r="C69" i="1"/>
  <c r="B67" i="1"/>
  <c r="B73" i="1"/>
  <c r="F67" i="1" l="1"/>
  <c r="H96" i="1" l="1"/>
  <c r="H95" i="1"/>
  <c r="H94" i="1"/>
  <c r="H93" i="1"/>
  <c r="F96" i="1"/>
  <c r="F95" i="1"/>
  <c r="F94" i="1"/>
  <c r="F93" i="1"/>
  <c r="E96" i="1"/>
  <c r="E95" i="1"/>
  <c r="E94" i="1"/>
  <c r="E93" i="1"/>
  <c r="D96" i="1"/>
  <c r="D95" i="1"/>
  <c r="D94" i="1"/>
  <c r="D93" i="1"/>
  <c r="C96" i="1"/>
  <c r="C95" i="1"/>
  <c r="C94" i="1"/>
  <c r="C93" i="1"/>
  <c r="B96" i="1"/>
  <c r="B95" i="1"/>
  <c r="B94" i="1"/>
  <c r="B101" i="1" s="1"/>
  <c r="B93" i="1"/>
  <c r="H89" i="1"/>
  <c r="H103" i="1" s="1"/>
  <c r="H88" i="1"/>
  <c r="H102" i="1" s="1"/>
  <c r="H87" i="1"/>
  <c r="H101" i="1" s="1"/>
  <c r="H86" i="1"/>
  <c r="F89" i="1"/>
  <c r="F88" i="1"/>
  <c r="F87" i="1"/>
  <c r="F86" i="1"/>
  <c r="E89" i="1"/>
  <c r="E88" i="1"/>
  <c r="E87" i="1"/>
  <c r="E86" i="1"/>
  <c r="D89" i="1"/>
  <c r="D88" i="1"/>
  <c r="D87" i="1"/>
  <c r="D86" i="1"/>
  <c r="C89" i="1"/>
  <c r="C88" i="1"/>
  <c r="C87" i="1"/>
  <c r="C86" i="1"/>
  <c r="B89" i="1"/>
  <c r="B88" i="1"/>
  <c r="B86" i="1"/>
  <c r="B102" i="1" l="1"/>
  <c r="C102" i="1"/>
  <c r="B100" i="1"/>
  <c r="C101" i="1"/>
  <c r="D101" i="1"/>
  <c r="D103" i="1"/>
  <c r="E101" i="1"/>
  <c r="F101" i="1"/>
  <c r="B103" i="1"/>
  <c r="C103" i="1"/>
  <c r="F103" i="1"/>
  <c r="C100" i="1"/>
  <c r="D100" i="1"/>
  <c r="D102" i="1"/>
  <c r="E100" i="1"/>
  <c r="E102" i="1"/>
  <c r="E103" i="1"/>
  <c r="F100" i="1"/>
  <c r="F102" i="1"/>
  <c r="H100" i="1"/>
  <c r="F78" i="1"/>
  <c r="F73" i="1"/>
  <c r="F76" i="1"/>
  <c r="F74" i="1"/>
  <c r="F81" i="1"/>
  <c r="F82" i="1"/>
  <c r="F71" i="1"/>
  <c r="F70" i="1"/>
  <c r="F69" i="1"/>
  <c r="F75" i="1"/>
  <c r="F77" i="1"/>
  <c r="F68" i="1"/>
  <c r="F79" i="1"/>
  <c r="F80" i="1"/>
  <c r="F72" i="1"/>
  <c r="H72" i="1" l="1"/>
  <c r="H67" i="1"/>
  <c r="H71" i="1"/>
  <c r="H70" i="1"/>
  <c r="H69" i="1"/>
  <c r="H68" i="1"/>
</calcChain>
</file>

<file path=xl/sharedStrings.xml><?xml version="1.0" encoding="utf-8"?>
<sst xmlns="http://schemas.openxmlformats.org/spreadsheetml/2006/main" count="237" uniqueCount="46">
  <si>
    <t>GATE1</t>
  </si>
  <si>
    <t>GATE2</t>
  </si>
  <si>
    <t>COMP1</t>
  </si>
  <si>
    <t>DELL1</t>
  </si>
  <si>
    <t>DELL2</t>
  </si>
  <si>
    <t>S15_S_640_nl</t>
  </si>
  <si>
    <t>S15_S_640_wl</t>
  </si>
  <si>
    <t>S15_S_1280_nl</t>
  </si>
  <si>
    <t>S15_S_1280_wl</t>
  </si>
  <si>
    <t>S15_XL_640_nl</t>
  </si>
  <si>
    <t>S15_XL_640_wl</t>
  </si>
  <si>
    <t>S15_XL_1280_nl</t>
  </si>
  <si>
    <t>S15_XL_1280_wl</t>
  </si>
  <si>
    <t>S25_S_640_nl</t>
  </si>
  <si>
    <t>S25_S_640_wl</t>
  </si>
  <si>
    <t>S25_S_1280_nl</t>
  </si>
  <si>
    <t>S25_S_1280_wl</t>
  </si>
  <si>
    <t>S25_XL_640_nl</t>
  </si>
  <si>
    <t>S25_XL_640_wl</t>
  </si>
  <si>
    <t>S25_XL_1280_nl</t>
  </si>
  <si>
    <t>S25_XL_1280_wl</t>
  </si>
  <si>
    <t>V10_S15_XL_640_nl</t>
  </si>
  <si>
    <t>V15_S15_XL_640_nl</t>
  </si>
  <si>
    <t>V10_S15_XL_640_wl</t>
  </si>
  <si>
    <t>V15_S15_XL_640_wl</t>
  </si>
  <si>
    <t>HP1</t>
  </si>
  <si>
    <t>FUJI1</t>
  </si>
  <si>
    <t>Computer:</t>
  </si>
  <si>
    <t>AVERAGE ALL COMPUTERS</t>
  </si>
  <si>
    <t>COMPUTER:</t>
  </si>
  <si>
    <t>V10</t>
  </si>
  <si>
    <t>V15</t>
  </si>
  <si>
    <t>Screw Accuracy Measurements</t>
  </si>
  <si>
    <t>True Positives(count)</t>
  </si>
  <si>
    <t>Trials/Velocities</t>
  </si>
  <si>
    <t>V05</t>
  </si>
  <si>
    <t>V20</t>
  </si>
  <si>
    <t>Number of Screws</t>
  </si>
  <si>
    <t>Vision Accuracy Percentage</t>
  </si>
  <si>
    <t>False Positives(count)</t>
  </si>
  <si>
    <t>Average (V05,10, 15,20)</t>
  </si>
  <si>
    <t>Top Trials</t>
  </si>
  <si>
    <t>Vision Accuracy Percentage Averages</t>
  </si>
  <si>
    <t>Trial/Computer</t>
  </si>
  <si>
    <t>Total True Positives</t>
  </si>
  <si>
    <t>Total 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</si>
</sst>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202124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7D7D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2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3" xfId="0" applyFont="1" applyBorder="1"/>
    <xf numFmtId="0" fontId="2" fillId="2" borderId="26" xfId="0" applyFont="1" applyFill="1" applyBorder="1" applyAlignment="1">
      <alignment horizontal="right" wrapText="1"/>
    </xf>
    <xf numFmtId="0" fontId="2" fillId="2" borderId="27" xfId="0" applyFont="1" applyFill="1" applyBorder="1" applyAlignment="1">
      <alignment horizontal="right" wrapText="1"/>
    </xf>
    <xf numFmtId="0" fontId="2" fillId="2" borderId="31" xfId="0" applyFont="1" applyFill="1" applyBorder="1" applyAlignment="1">
      <alignment horizontal="right" wrapText="1"/>
    </xf>
    <xf numFmtId="0" fontId="0" fillId="0" borderId="34" xfId="0" applyBorder="1"/>
    <xf numFmtId="0" fontId="0" fillId="0" borderId="32" xfId="0" applyBorder="1"/>
    <xf numFmtId="0" fontId="0" fillId="0" borderId="33" xfId="0" applyBorder="1"/>
    <xf numFmtId="0" fontId="0" fillId="0" borderId="7" xfId="0" applyBorder="1"/>
    <xf numFmtId="0" fontId="1" fillId="4" borderId="16" xfId="0" applyFont="1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34" xfId="0" applyFill="1" applyBorder="1"/>
    <xf numFmtId="0" fontId="1" fillId="4" borderId="17" xfId="0" applyFont="1" applyFill="1" applyBorder="1"/>
    <xf numFmtId="0" fontId="0" fillId="4" borderId="14" xfId="0" applyFill="1" applyBorder="1"/>
    <xf numFmtId="0" fontId="0" fillId="4" borderId="10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3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2" fillId="0" borderId="1" xfId="0" applyFont="1" applyBorder="1" applyAlignment="1">
      <alignment horizontal="right" wrapText="1"/>
    </xf>
    <xf numFmtId="0" fontId="1" fillId="0" borderId="39" xfId="0" applyFont="1" applyBorder="1"/>
    <xf numFmtId="0" fontId="1" fillId="0" borderId="40" xfId="0" applyFont="1" applyBorder="1"/>
    <xf numFmtId="0" fontId="5" fillId="0" borderId="0" xfId="0" applyFont="1"/>
    <xf numFmtId="0" fontId="2" fillId="2" borderId="34" xfId="0" applyFont="1" applyFill="1" applyBorder="1" applyAlignment="1">
      <alignment horizontal="right" wrapText="1"/>
    </xf>
    <xf numFmtId="0" fontId="2" fillId="2" borderId="41" xfId="0" applyFont="1" applyFill="1" applyBorder="1" applyAlignment="1">
      <alignment horizontal="right" wrapText="1"/>
    </xf>
    <xf numFmtId="164" fontId="0" fillId="0" borderId="2" xfId="0" applyNumberFormat="1" applyBorder="1"/>
    <xf numFmtId="164" fontId="0" fillId="0" borderId="13" xfId="0" applyNumberFormat="1" applyBorder="1"/>
    <xf numFmtId="0" fontId="1" fillId="0" borderId="34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3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42" xfId="0" applyFont="1" applyBorder="1" applyAlignment="1">
      <alignment horizontal="right" wrapText="1"/>
    </xf>
    <xf numFmtId="0" fontId="2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37" xfId="0" applyFont="1" applyBorder="1"/>
    <xf numFmtId="164" fontId="0" fillId="0" borderId="4" xfId="0" applyNumberFormat="1" applyBorder="1"/>
    <xf numFmtId="0" fontId="0" fillId="4" borderId="0" xfId="0" applyFill="1"/>
    <xf numFmtId="0" fontId="1" fillId="4" borderId="40" xfId="0" applyFont="1" applyFill="1" applyBorder="1"/>
    <xf numFmtId="0" fontId="1" fillId="4" borderId="38" xfId="0" applyFont="1" applyFill="1" applyBorder="1"/>
    <xf numFmtId="164" fontId="0" fillId="4" borderId="7" xfId="0" applyNumberFormat="1" applyFill="1" applyBorder="1"/>
    <xf numFmtId="164" fontId="0" fillId="4" borderId="2" xfId="0" applyNumberFormat="1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4" fontId="0" fillId="4" borderId="17" xfId="0" applyNumberFormat="1" applyFill="1" applyBorder="1"/>
    <xf numFmtId="164" fontId="0" fillId="3" borderId="2" xfId="0" applyNumberFormat="1" applyFill="1" applyBorder="1"/>
    <xf numFmtId="164" fontId="0" fillId="5" borderId="2" xfId="0" applyNumberFormat="1" applyFill="1" applyBorder="1"/>
    <xf numFmtId="164" fontId="0" fillId="6" borderId="2" xfId="0" applyNumberFormat="1" applyFill="1" applyBorder="1"/>
    <xf numFmtId="164" fontId="0" fillId="7" borderId="2" xfId="0" applyNumberFormat="1" applyFill="1" applyBorder="1"/>
    <xf numFmtId="164" fontId="0" fillId="8" borderId="2" xfId="0" applyNumberFormat="1" applyFill="1" applyBorder="1"/>
    <xf numFmtId="164" fontId="0" fillId="9" borderId="2" xfId="0" applyNumberFormat="1" applyFill="1" applyBorder="1"/>
    <xf numFmtId="0" fontId="2" fillId="0" borderId="41" xfId="0" applyFont="1" applyBorder="1" applyAlignment="1">
      <alignment horizontal="right" wrapText="1"/>
    </xf>
    <xf numFmtId="164" fontId="3" fillId="3" borderId="16" xfId="0" applyNumberFormat="1" applyFont="1" applyFill="1" applyBorder="1"/>
    <xf numFmtId="164" fontId="3" fillId="6" borderId="16" xfId="0" applyNumberFormat="1" applyFont="1" applyFill="1" applyBorder="1"/>
    <xf numFmtId="164" fontId="3" fillId="7" borderId="16" xfId="0" applyNumberFormat="1" applyFont="1" applyFill="1" applyBorder="1"/>
    <xf numFmtId="164" fontId="3" fillId="9" borderId="16" xfId="0" applyNumberFormat="1" applyFont="1" applyFill="1" applyBorder="1"/>
    <xf numFmtId="164" fontId="3" fillId="5" borderId="21" xfId="0" applyNumberFormat="1" applyFont="1" applyFill="1" applyBorder="1"/>
    <xf numFmtId="164" fontId="3" fillId="8" borderId="17" xfId="0" applyNumberFormat="1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4" xfId="0" applyFont="1" applyBorder="1"/>
    <xf numFmtId="164" fontId="0" fillId="0" borderId="22" xfId="0" applyNumberFormat="1" applyBorder="1"/>
    <xf numFmtId="0" fontId="1" fillId="3" borderId="30" xfId="0" applyFont="1" applyFill="1" applyBorder="1" applyAlignment="1">
      <alignment wrapText="1"/>
    </xf>
    <xf numFmtId="0" fontId="1" fillId="3" borderId="36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FF"/>
      <color rgb="FFFF00F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Vision Accuracy Percentage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V10_S15_XL_640_nl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Sheet1!$B$99:$H$99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HP1</c:v>
                </c:pt>
                <c:pt idx="6">
                  <c:v>FUJI1</c:v>
                </c:pt>
              </c:strCache>
            </c:strRef>
          </c:cat>
          <c:val>
            <c:numRef>
              <c:f>Sheet1!$B$100:$H$100</c:f>
              <c:numCache>
                <c:formatCode>General</c:formatCode>
                <c:ptCount val="7"/>
                <c:pt idx="0">
                  <c:v>95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75</c:v>
                </c:pt>
                <c:pt idx="4">
                  <c:v>57.894736842105267</c:v>
                </c:pt>
                <c:pt idx="5">
                  <c:v>53.846153846153847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0-4E2E-A592-3F0D5420329E}"/>
            </c:ext>
          </c:extLst>
        </c:ser>
        <c:ser>
          <c:idx val="2"/>
          <c:order val="1"/>
          <c:tx>
            <c:strRef>
              <c:f>Sheet1!$A$102</c:f>
              <c:strCache>
                <c:ptCount val="1"/>
                <c:pt idx="0">
                  <c:v>V10_S15_XL_640_wl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Sheet1!$B$99:$H$99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HP1</c:v>
                </c:pt>
                <c:pt idx="6">
                  <c:v>FUJI1</c:v>
                </c:pt>
              </c:strCache>
            </c:strRef>
          </c:cat>
          <c:val>
            <c:numRef>
              <c:f>Sheet1!$B$102:$H$102</c:f>
              <c:numCache>
                <c:formatCode>General</c:formatCode>
                <c:ptCount val="7"/>
                <c:pt idx="0">
                  <c:v>80</c:v>
                </c:pt>
                <c:pt idx="1">
                  <c:v>90.476190476190482</c:v>
                </c:pt>
                <c:pt idx="2">
                  <c:v>92.857142857142861</c:v>
                </c:pt>
                <c:pt idx="3">
                  <c:v>62.5</c:v>
                </c:pt>
                <c:pt idx="4">
                  <c:v>63.157894736842103</c:v>
                </c:pt>
                <c:pt idx="5">
                  <c:v>53.846153846153847</c:v>
                </c:pt>
                <c:pt idx="6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0-4E2E-A592-3F0D5420329E}"/>
            </c:ext>
          </c:extLst>
        </c:ser>
        <c:ser>
          <c:idx val="1"/>
          <c:order val="2"/>
          <c:tx>
            <c:strRef>
              <c:f>Sheet1!$A$101</c:f>
              <c:strCache>
                <c:ptCount val="1"/>
                <c:pt idx="0">
                  <c:v>V15_S15_XL_640_nl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Sheet1!$B$99:$H$99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HP1</c:v>
                </c:pt>
                <c:pt idx="6">
                  <c:v>FUJI1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95</c:v>
                </c:pt>
                <c:pt idx="1">
                  <c:v>71.428571428571431</c:v>
                </c:pt>
                <c:pt idx="2">
                  <c:v>57.142857142857139</c:v>
                </c:pt>
                <c:pt idx="3">
                  <c:v>81.25</c:v>
                </c:pt>
                <c:pt idx="4">
                  <c:v>42.105263157894733</c:v>
                </c:pt>
                <c:pt idx="5">
                  <c:v>23.076923076923077</c:v>
                </c:pt>
                <c:pt idx="6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0-4E2E-A592-3F0D5420329E}"/>
            </c:ext>
          </c:extLst>
        </c:ser>
        <c:ser>
          <c:idx val="3"/>
          <c:order val="3"/>
          <c:tx>
            <c:strRef>
              <c:f>Sheet1!$A$103</c:f>
              <c:strCache>
                <c:ptCount val="1"/>
                <c:pt idx="0">
                  <c:v>V15_S15_XL_640_wl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Sheet1!$B$99:$H$99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HP1</c:v>
                </c:pt>
                <c:pt idx="6">
                  <c:v>FUJI1</c:v>
                </c:pt>
              </c:strCache>
            </c:strRef>
          </c:cat>
          <c:val>
            <c:numRef>
              <c:f>Sheet1!$B$103:$H$103</c:f>
              <c:numCache>
                <c:formatCode>General</c:formatCode>
                <c:ptCount val="7"/>
                <c:pt idx="0">
                  <c:v>85</c:v>
                </c:pt>
                <c:pt idx="1">
                  <c:v>80.952380952380949</c:v>
                </c:pt>
                <c:pt idx="2">
                  <c:v>71.428571428571431</c:v>
                </c:pt>
                <c:pt idx="3">
                  <c:v>75</c:v>
                </c:pt>
                <c:pt idx="4">
                  <c:v>57.894736842105267</c:v>
                </c:pt>
                <c:pt idx="5">
                  <c:v>38.461538461538467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0-4E2E-A592-3F0D54203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311455"/>
        <c:axId val="306306175"/>
      </c:barChart>
      <c:catAx>
        <c:axId val="3063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6175"/>
        <c:crosses val="autoZero"/>
        <c:auto val="1"/>
        <c:lblAlgn val="ctr"/>
        <c:lblOffset val="100"/>
        <c:noMultiLvlLbl val="0"/>
      </c:catAx>
      <c:valAx>
        <c:axId val="3063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Vision Accuracy Percentage</a:t>
            </a:r>
            <a:r>
              <a:rPr lang="en-US" baseline="0"/>
              <a:t> for each computer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Sheet1!$B$108</c:f>
              <c:strCache>
                <c:ptCount val="1"/>
                <c:pt idx="0">
                  <c:v>Vision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Sheet1!$A$109:$A$115</c:f>
              <c:strCache>
                <c:ptCount val="7"/>
                <c:pt idx="0">
                  <c:v>GATE1</c:v>
                </c:pt>
                <c:pt idx="1">
                  <c:v>GATE2</c:v>
                </c:pt>
                <c:pt idx="2">
                  <c:v>COMP1</c:v>
                </c:pt>
                <c:pt idx="3">
                  <c:v>DELL1</c:v>
                </c:pt>
                <c:pt idx="4">
                  <c:v>DELL2</c:v>
                </c:pt>
                <c:pt idx="5">
                  <c:v>FUJI1</c:v>
                </c:pt>
                <c:pt idx="6">
                  <c:v>HP1</c:v>
                </c:pt>
              </c:strCache>
            </c:strRef>
          </c:cat>
          <c:val>
            <c:numRef>
              <c:f>Sheet1!$B$109:$B$115</c:f>
              <c:numCache>
                <c:formatCode>0.0</c:formatCode>
                <c:ptCount val="7"/>
                <c:pt idx="0">
                  <c:v>70.3125</c:v>
                </c:pt>
                <c:pt idx="1">
                  <c:v>46.800595238095234</c:v>
                </c:pt>
                <c:pt idx="2">
                  <c:v>28.348214285714288</c:v>
                </c:pt>
                <c:pt idx="3">
                  <c:v>34.1796875</c:v>
                </c:pt>
                <c:pt idx="4">
                  <c:v>28.207236842105271</c:v>
                </c:pt>
                <c:pt idx="5">
                  <c:v>33.774038461538481</c:v>
                </c:pt>
                <c:pt idx="6">
                  <c:v>36.979166666666657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FD2-92B1-142200DDD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4965231"/>
        <c:axId val="309088143"/>
      </c:barChart>
      <c:catAx>
        <c:axId val="3349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88143"/>
        <c:crosses val="autoZero"/>
        <c:auto val="1"/>
        <c:lblAlgn val="ctr"/>
        <c:lblOffset val="100"/>
        <c:noMultiLvlLbl val="0"/>
      </c:catAx>
      <c:valAx>
        <c:axId val="3090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254602</xdr:colOff>
      <xdr:row>84</xdr:row>
      <xdr:rowOff>21494</xdr:rowOff>
    </xdr:from>
    <xdr:to>
      <xdr:col>19</xdr:col>
      <xdr:colOff>451291</xdr:colOff>
      <xdr:row>103</xdr:row>
      <xdr:rowOff>52974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DE0A1-9703-16A2-0082-D4F50D71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585761</xdr:colOff>
      <xdr:row>105</xdr:row>
      <xdr:rowOff>57658</xdr:rowOff>
    </xdr:from>
    <xdr:to>
      <xdr:col>14</xdr:col>
      <xdr:colOff>128359</xdr:colOff>
      <xdr:row>126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DA1CF2-D74E-1B54-2029-8D6137462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4472-8E4F-4040-B9F5-D5F417FCC40A}">
  <dimension ref="A1:AJ202"/>
  <sheetViews>
    <sheetView tabSelected="1" topLeftCell="A100" zoomScale="85" zoomScaleNormal="85" workbookViewId="0">
      <pane xSplit="1" topLeftCell="B1" activePane="topRight" state="frozen"/>
      <selection pane="topRight" activeCell="B41" sqref="B41:J42"/>
    </sheetView>
  </sheetViews>
  <sheetFormatPr defaultRowHeight="15" x14ac:dyDescent="0.25"/>
  <cols>
    <col min="1" max="1" width="44.85546875" style="1" customWidth="1"/>
    <col min="2" max="2" width="12" customWidth="1"/>
  </cols>
  <sheetData>
    <row r="1" spans="1:35" ht="23.25" x14ac:dyDescent="0.35">
      <c r="A1" s="43" t="s">
        <v>32</v>
      </c>
    </row>
    <row r="2" spans="1:35" ht="21.75" thickBot="1" x14ac:dyDescent="0.4">
      <c r="A2" s="47" t="s">
        <v>33</v>
      </c>
    </row>
    <row r="3" spans="1:35" s="1" customFormat="1" ht="15.75" thickBot="1" x14ac:dyDescent="0.3">
      <c r="A3" s="14" t="s">
        <v>27</v>
      </c>
      <c r="B3" s="96" t="s">
        <v>0</v>
      </c>
      <c r="C3" s="97"/>
      <c r="D3" s="97"/>
      <c r="E3" s="110"/>
      <c r="F3" s="15"/>
      <c r="G3" s="109" t="s">
        <v>1</v>
      </c>
      <c r="H3" s="97"/>
      <c r="I3" s="97"/>
      <c r="J3" s="110"/>
      <c r="K3" s="15"/>
      <c r="L3" s="109" t="s">
        <v>2</v>
      </c>
      <c r="M3" s="97"/>
      <c r="N3" s="97"/>
      <c r="O3" s="110"/>
      <c r="P3" s="15"/>
      <c r="Q3" s="109" t="s">
        <v>3</v>
      </c>
      <c r="R3" s="97"/>
      <c r="S3" s="97"/>
      <c r="T3" s="110"/>
      <c r="U3" s="15"/>
      <c r="V3" s="109" t="s">
        <v>4</v>
      </c>
      <c r="W3" s="97"/>
      <c r="X3" s="97"/>
      <c r="Y3" s="110"/>
      <c r="Z3" s="15"/>
      <c r="AA3" s="109" t="s">
        <v>26</v>
      </c>
      <c r="AB3" s="97"/>
      <c r="AC3" s="97"/>
      <c r="AD3" s="110"/>
      <c r="AE3" s="15"/>
      <c r="AF3" s="109" t="s">
        <v>25</v>
      </c>
      <c r="AG3" s="97"/>
      <c r="AH3" s="97"/>
      <c r="AI3" s="98"/>
    </row>
    <row r="4" spans="1:35" ht="15.75" thickBot="1" x14ac:dyDescent="0.3">
      <c r="A4" s="20" t="s">
        <v>34</v>
      </c>
      <c r="B4" s="23" t="s">
        <v>35</v>
      </c>
      <c r="C4" s="21" t="s">
        <v>30</v>
      </c>
      <c r="D4" s="21" t="s">
        <v>31</v>
      </c>
      <c r="E4" s="22" t="s">
        <v>36</v>
      </c>
      <c r="F4" s="48"/>
      <c r="G4" s="23" t="s">
        <v>35</v>
      </c>
      <c r="H4" s="21" t="s">
        <v>30</v>
      </c>
      <c r="I4" s="21" t="s">
        <v>31</v>
      </c>
      <c r="J4" s="22" t="s">
        <v>36</v>
      </c>
      <c r="K4" s="24"/>
      <c r="L4" s="23" t="s">
        <v>35</v>
      </c>
      <c r="M4" s="21" t="s">
        <v>30</v>
      </c>
      <c r="N4" s="21" t="s">
        <v>31</v>
      </c>
      <c r="O4" s="22" t="s">
        <v>36</v>
      </c>
      <c r="P4" s="24"/>
      <c r="Q4" s="23" t="s">
        <v>35</v>
      </c>
      <c r="R4" s="21" t="s">
        <v>30</v>
      </c>
      <c r="S4" s="21" t="s">
        <v>31</v>
      </c>
      <c r="T4" s="22" t="s">
        <v>36</v>
      </c>
      <c r="U4" s="24"/>
      <c r="V4" s="23" t="s">
        <v>35</v>
      </c>
      <c r="W4" s="21" t="s">
        <v>30</v>
      </c>
      <c r="X4" s="21" t="s">
        <v>31</v>
      </c>
      <c r="Y4" s="22" t="s">
        <v>36</v>
      </c>
      <c r="Z4" s="24"/>
      <c r="AA4" s="23" t="s">
        <v>35</v>
      </c>
      <c r="AB4" s="21" t="s">
        <v>30</v>
      </c>
      <c r="AC4" s="21" t="s">
        <v>31</v>
      </c>
      <c r="AD4" s="22" t="s">
        <v>36</v>
      </c>
      <c r="AE4" s="24"/>
      <c r="AF4" s="23" t="s">
        <v>35</v>
      </c>
      <c r="AG4" s="21" t="s">
        <v>30</v>
      </c>
      <c r="AH4" s="21" t="s">
        <v>31</v>
      </c>
      <c r="AI4" s="22" t="s">
        <v>36</v>
      </c>
    </row>
    <row r="5" spans="1:35" x14ac:dyDescent="0.25">
      <c r="A5" s="16" t="s">
        <v>5</v>
      </c>
      <c r="B5" s="40">
        <v>20</v>
      </c>
      <c r="C5" s="41">
        <v>19</v>
      </c>
      <c r="D5" s="41">
        <v>14</v>
      </c>
      <c r="E5" s="42">
        <v>14</v>
      </c>
      <c r="F5" s="17"/>
      <c r="G5" s="40">
        <v>19</v>
      </c>
      <c r="H5" s="41">
        <v>18</v>
      </c>
      <c r="I5" s="41">
        <v>15</v>
      </c>
      <c r="J5" s="42">
        <v>9</v>
      </c>
      <c r="K5" s="26"/>
      <c r="L5" s="25">
        <v>12</v>
      </c>
      <c r="M5" s="18">
        <v>11</v>
      </c>
      <c r="N5" s="18">
        <v>6</v>
      </c>
      <c r="O5" s="19">
        <v>3</v>
      </c>
      <c r="P5" s="26"/>
      <c r="Q5" s="25">
        <v>16</v>
      </c>
      <c r="R5" s="18">
        <v>14</v>
      </c>
      <c r="S5" s="18">
        <v>12</v>
      </c>
      <c r="T5" s="19">
        <v>9</v>
      </c>
      <c r="U5" s="26"/>
      <c r="V5" s="25">
        <v>14</v>
      </c>
      <c r="W5" s="18">
        <v>12</v>
      </c>
      <c r="X5" s="18">
        <v>8</v>
      </c>
      <c r="Y5" s="19">
        <v>5</v>
      </c>
      <c r="Z5" s="26"/>
      <c r="AA5" s="25">
        <v>10</v>
      </c>
      <c r="AB5" s="18">
        <v>8</v>
      </c>
      <c r="AC5" s="18">
        <v>8</v>
      </c>
      <c r="AD5" s="19">
        <v>6</v>
      </c>
      <c r="AE5" s="26"/>
      <c r="AF5" s="25">
        <v>9</v>
      </c>
      <c r="AG5" s="18">
        <v>8</v>
      </c>
      <c r="AH5" s="18">
        <v>5</v>
      </c>
      <c r="AI5" s="19">
        <v>2</v>
      </c>
    </row>
    <row r="6" spans="1:35" x14ac:dyDescent="0.25">
      <c r="A6" s="12" t="s">
        <v>6</v>
      </c>
      <c r="B6" s="27">
        <v>20</v>
      </c>
      <c r="C6" s="5">
        <v>18</v>
      </c>
      <c r="D6" s="5">
        <v>18</v>
      </c>
      <c r="E6" s="6">
        <v>17</v>
      </c>
      <c r="F6" s="9"/>
      <c r="G6" s="27">
        <v>21</v>
      </c>
      <c r="H6" s="5">
        <v>18</v>
      </c>
      <c r="I6" s="5">
        <v>17</v>
      </c>
      <c r="J6" s="6">
        <v>8</v>
      </c>
      <c r="K6" s="24"/>
      <c r="L6" s="27">
        <v>13</v>
      </c>
      <c r="M6" s="5">
        <v>12</v>
      </c>
      <c r="N6" s="5">
        <v>10</v>
      </c>
      <c r="O6" s="6">
        <v>6</v>
      </c>
      <c r="P6" s="24"/>
      <c r="Q6" s="27">
        <v>15</v>
      </c>
      <c r="R6" s="5">
        <v>15</v>
      </c>
      <c r="S6" s="5">
        <v>11</v>
      </c>
      <c r="T6" s="6">
        <v>10</v>
      </c>
      <c r="U6" s="24"/>
      <c r="V6" s="27">
        <v>14</v>
      </c>
      <c r="W6" s="5">
        <v>13</v>
      </c>
      <c r="X6" s="5">
        <v>13</v>
      </c>
      <c r="Y6" s="6">
        <v>10</v>
      </c>
      <c r="Z6" s="24"/>
      <c r="AA6" s="27">
        <v>12</v>
      </c>
      <c r="AB6" s="5">
        <v>10</v>
      </c>
      <c r="AC6" s="5">
        <v>10</v>
      </c>
      <c r="AD6" s="6">
        <v>9</v>
      </c>
      <c r="AE6" s="24"/>
      <c r="AF6" s="27">
        <v>9</v>
      </c>
      <c r="AG6" s="5">
        <v>9</v>
      </c>
      <c r="AH6" s="5">
        <v>6</v>
      </c>
      <c r="AI6" s="6">
        <v>6</v>
      </c>
    </row>
    <row r="7" spans="1:35" x14ac:dyDescent="0.25">
      <c r="A7" s="12" t="s">
        <v>7</v>
      </c>
      <c r="B7" s="27">
        <v>19</v>
      </c>
      <c r="C7" s="5">
        <v>18</v>
      </c>
      <c r="D7" s="5">
        <v>12</v>
      </c>
      <c r="E7" s="6">
        <v>5</v>
      </c>
      <c r="F7" s="9"/>
      <c r="G7" s="27">
        <v>12</v>
      </c>
      <c r="H7" s="5">
        <v>3</v>
      </c>
      <c r="I7" s="5">
        <v>0</v>
      </c>
      <c r="J7" s="6">
        <v>0</v>
      </c>
      <c r="K7" s="24"/>
      <c r="L7" s="27">
        <v>4</v>
      </c>
      <c r="M7" s="5">
        <v>0</v>
      </c>
      <c r="N7" s="5">
        <v>0</v>
      </c>
      <c r="O7" s="6">
        <v>0</v>
      </c>
      <c r="P7" s="24"/>
      <c r="Q7" s="27">
        <v>11</v>
      </c>
      <c r="R7" s="5">
        <v>7</v>
      </c>
      <c r="S7" s="5">
        <v>1</v>
      </c>
      <c r="T7" s="6">
        <v>0</v>
      </c>
      <c r="U7" s="24"/>
      <c r="V7" s="27">
        <v>6</v>
      </c>
      <c r="W7" s="5">
        <v>2</v>
      </c>
      <c r="X7" s="5">
        <v>1</v>
      </c>
      <c r="Y7" s="6">
        <v>1</v>
      </c>
      <c r="Z7" s="24"/>
      <c r="AA7" s="27">
        <v>6</v>
      </c>
      <c r="AB7" s="5">
        <v>2</v>
      </c>
      <c r="AC7" s="5">
        <v>0</v>
      </c>
      <c r="AD7" s="6">
        <v>0</v>
      </c>
      <c r="AE7" s="24"/>
      <c r="AF7" s="27">
        <v>4</v>
      </c>
      <c r="AG7" s="5">
        <v>2</v>
      </c>
      <c r="AH7" s="5">
        <v>1</v>
      </c>
      <c r="AI7" s="6">
        <v>0</v>
      </c>
    </row>
    <row r="8" spans="1:35" x14ac:dyDescent="0.25">
      <c r="A8" s="12" t="s">
        <v>8</v>
      </c>
      <c r="B8" s="27">
        <v>18</v>
      </c>
      <c r="C8" s="5">
        <v>19</v>
      </c>
      <c r="D8" s="5">
        <v>16</v>
      </c>
      <c r="E8" s="6">
        <v>11</v>
      </c>
      <c r="F8" s="9"/>
      <c r="G8" s="27">
        <v>13</v>
      </c>
      <c r="H8" s="5">
        <v>4</v>
      </c>
      <c r="I8" s="5">
        <v>2</v>
      </c>
      <c r="J8" s="6">
        <v>0</v>
      </c>
      <c r="K8" s="24"/>
      <c r="L8" s="27">
        <v>5</v>
      </c>
      <c r="M8" s="5">
        <v>1</v>
      </c>
      <c r="N8" s="5">
        <v>0</v>
      </c>
      <c r="O8" s="6">
        <v>0</v>
      </c>
      <c r="P8" s="24"/>
      <c r="Q8" s="27">
        <v>10</v>
      </c>
      <c r="R8" s="5">
        <v>7</v>
      </c>
      <c r="S8" s="5">
        <v>3</v>
      </c>
      <c r="T8" s="6">
        <v>2</v>
      </c>
      <c r="U8" s="24"/>
      <c r="V8" s="27">
        <v>12</v>
      </c>
      <c r="W8" s="5">
        <v>6</v>
      </c>
      <c r="X8" s="5">
        <v>4</v>
      </c>
      <c r="Y8" s="6">
        <v>3</v>
      </c>
      <c r="Z8" s="24"/>
      <c r="AA8" s="27">
        <v>8</v>
      </c>
      <c r="AB8" s="5">
        <v>7</v>
      </c>
      <c r="AC8" s="5">
        <v>3</v>
      </c>
      <c r="AD8" s="6">
        <v>1</v>
      </c>
      <c r="AE8" s="24"/>
      <c r="AF8" s="27">
        <v>8</v>
      </c>
      <c r="AG8" s="5">
        <v>6</v>
      </c>
      <c r="AH8" s="5">
        <v>2</v>
      </c>
      <c r="AI8" s="6">
        <v>2</v>
      </c>
    </row>
    <row r="9" spans="1:35" s="67" customFormat="1" x14ac:dyDescent="0.25">
      <c r="A9" s="28" t="s">
        <v>9</v>
      </c>
      <c r="B9" s="31">
        <v>20</v>
      </c>
      <c r="C9" s="30">
        <v>20</v>
      </c>
      <c r="D9" s="30">
        <v>19</v>
      </c>
      <c r="E9" s="32">
        <v>19</v>
      </c>
      <c r="F9" s="29"/>
      <c r="G9" s="31">
        <v>19</v>
      </c>
      <c r="H9" s="30">
        <v>18</v>
      </c>
      <c r="I9" s="30">
        <v>15</v>
      </c>
      <c r="J9" s="32">
        <v>10</v>
      </c>
      <c r="K9" s="33"/>
      <c r="L9" s="31">
        <v>12</v>
      </c>
      <c r="M9" s="30">
        <v>10</v>
      </c>
      <c r="N9" s="30">
        <v>8</v>
      </c>
      <c r="O9" s="32">
        <v>3</v>
      </c>
      <c r="P9" s="33"/>
      <c r="Q9" s="31">
        <v>13</v>
      </c>
      <c r="R9" s="30">
        <v>13</v>
      </c>
      <c r="S9" s="30">
        <v>14</v>
      </c>
      <c r="T9" s="32">
        <v>12</v>
      </c>
      <c r="U9" s="33"/>
      <c r="V9" s="31">
        <v>13</v>
      </c>
      <c r="W9" s="30">
        <v>11</v>
      </c>
      <c r="X9" s="30">
        <v>8</v>
      </c>
      <c r="Y9" s="32">
        <v>3</v>
      </c>
      <c r="Z9" s="33"/>
      <c r="AA9" s="31">
        <v>12</v>
      </c>
      <c r="AB9" s="30">
        <v>12</v>
      </c>
      <c r="AC9" s="30">
        <v>11</v>
      </c>
      <c r="AD9" s="32">
        <v>6</v>
      </c>
      <c r="AE9" s="33"/>
      <c r="AF9" s="31">
        <v>8</v>
      </c>
      <c r="AG9" s="30">
        <v>7</v>
      </c>
      <c r="AH9" s="30">
        <v>3</v>
      </c>
      <c r="AI9" s="32">
        <v>2</v>
      </c>
    </row>
    <row r="10" spans="1:35" s="67" customFormat="1" x14ac:dyDescent="0.25">
      <c r="A10" s="28" t="s">
        <v>10</v>
      </c>
      <c r="B10" s="31">
        <v>20</v>
      </c>
      <c r="C10" s="30">
        <v>20</v>
      </c>
      <c r="D10" s="30">
        <v>19</v>
      </c>
      <c r="E10" s="32">
        <v>19</v>
      </c>
      <c r="F10" s="29"/>
      <c r="G10" s="31">
        <v>21</v>
      </c>
      <c r="H10" s="30">
        <v>19</v>
      </c>
      <c r="I10" s="30">
        <v>17</v>
      </c>
      <c r="J10" s="32">
        <v>12</v>
      </c>
      <c r="K10" s="33"/>
      <c r="L10" s="31">
        <v>14</v>
      </c>
      <c r="M10" s="30">
        <v>13</v>
      </c>
      <c r="N10" s="30">
        <v>10</v>
      </c>
      <c r="O10" s="32">
        <v>5</v>
      </c>
      <c r="P10" s="33"/>
      <c r="Q10" s="31">
        <v>14</v>
      </c>
      <c r="R10" s="30">
        <v>14</v>
      </c>
      <c r="S10" s="30">
        <v>14</v>
      </c>
      <c r="T10" s="32">
        <v>12</v>
      </c>
      <c r="U10" s="33"/>
      <c r="V10" s="31">
        <v>14</v>
      </c>
      <c r="W10" s="30">
        <v>14</v>
      </c>
      <c r="X10" s="30">
        <v>13</v>
      </c>
      <c r="Y10" s="32">
        <v>8</v>
      </c>
      <c r="Z10" s="33"/>
      <c r="AA10" s="31">
        <v>12</v>
      </c>
      <c r="AB10" s="30">
        <v>12</v>
      </c>
      <c r="AC10" s="30">
        <v>10</v>
      </c>
      <c r="AD10" s="32">
        <v>9</v>
      </c>
      <c r="AE10" s="33"/>
      <c r="AF10" s="31">
        <v>10</v>
      </c>
      <c r="AG10" s="30">
        <v>9</v>
      </c>
      <c r="AH10" s="30">
        <v>6</v>
      </c>
      <c r="AI10" s="32">
        <v>6</v>
      </c>
    </row>
    <row r="11" spans="1:35" s="67" customFormat="1" x14ac:dyDescent="0.25">
      <c r="A11" s="28" t="s">
        <v>11</v>
      </c>
      <c r="B11" s="31">
        <v>19</v>
      </c>
      <c r="C11" s="30">
        <v>15</v>
      </c>
      <c r="D11" s="30">
        <v>8</v>
      </c>
      <c r="E11" s="32">
        <v>5</v>
      </c>
      <c r="F11" s="29"/>
      <c r="G11" s="31">
        <v>11</v>
      </c>
      <c r="H11" s="30">
        <v>8</v>
      </c>
      <c r="I11" s="30">
        <v>1</v>
      </c>
      <c r="J11" s="32">
        <v>0</v>
      </c>
      <c r="K11" s="33"/>
      <c r="L11" s="31">
        <v>3</v>
      </c>
      <c r="M11" s="30">
        <v>0</v>
      </c>
      <c r="N11" s="30">
        <v>0</v>
      </c>
      <c r="O11" s="32">
        <v>0</v>
      </c>
      <c r="P11" s="33"/>
      <c r="Q11" s="31">
        <v>8</v>
      </c>
      <c r="R11" s="30">
        <v>1</v>
      </c>
      <c r="S11" s="30">
        <v>0</v>
      </c>
      <c r="T11" s="32">
        <v>0</v>
      </c>
      <c r="U11" s="33"/>
      <c r="V11" s="31">
        <v>3</v>
      </c>
      <c r="W11" s="30">
        <v>2</v>
      </c>
      <c r="X11" s="30">
        <v>1</v>
      </c>
      <c r="Y11" s="32">
        <v>1</v>
      </c>
      <c r="Z11" s="33"/>
      <c r="AA11" s="31">
        <v>5</v>
      </c>
      <c r="AB11" s="30">
        <v>2</v>
      </c>
      <c r="AC11" s="30">
        <v>1</v>
      </c>
      <c r="AD11" s="32">
        <v>1</v>
      </c>
      <c r="AE11" s="33"/>
      <c r="AF11" s="31">
        <v>2</v>
      </c>
      <c r="AG11" s="30">
        <v>1</v>
      </c>
      <c r="AH11" s="30">
        <v>0</v>
      </c>
      <c r="AI11" s="32">
        <v>0</v>
      </c>
    </row>
    <row r="12" spans="1:35" s="67" customFormat="1" x14ac:dyDescent="0.25">
      <c r="A12" s="28" t="s">
        <v>12</v>
      </c>
      <c r="B12" s="31">
        <v>20</v>
      </c>
      <c r="C12" s="30">
        <v>16</v>
      </c>
      <c r="D12" s="30">
        <v>13</v>
      </c>
      <c r="E12" s="32">
        <v>9</v>
      </c>
      <c r="F12" s="29"/>
      <c r="G12" s="31">
        <v>11</v>
      </c>
      <c r="H12" s="30">
        <v>5</v>
      </c>
      <c r="I12" s="30">
        <v>1</v>
      </c>
      <c r="J12" s="32">
        <v>1</v>
      </c>
      <c r="K12" s="33"/>
      <c r="L12" s="31">
        <v>4</v>
      </c>
      <c r="M12" s="30">
        <v>0</v>
      </c>
      <c r="N12" s="30">
        <v>0</v>
      </c>
      <c r="O12" s="32">
        <v>0</v>
      </c>
      <c r="P12" s="33"/>
      <c r="Q12" s="31">
        <v>5</v>
      </c>
      <c r="R12" s="30">
        <v>4</v>
      </c>
      <c r="S12" s="30">
        <v>1</v>
      </c>
      <c r="T12" s="32">
        <v>1</v>
      </c>
      <c r="U12" s="33"/>
      <c r="V12" s="31">
        <v>10</v>
      </c>
      <c r="W12" s="30">
        <v>4</v>
      </c>
      <c r="X12" s="30">
        <v>1</v>
      </c>
      <c r="Y12" s="32">
        <v>1</v>
      </c>
      <c r="Z12" s="33"/>
      <c r="AA12" s="31">
        <v>8</v>
      </c>
      <c r="AB12" s="30">
        <v>5</v>
      </c>
      <c r="AC12" s="30">
        <v>4</v>
      </c>
      <c r="AD12" s="32">
        <v>0</v>
      </c>
      <c r="AE12" s="33"/>
      <c r="AF12" s="31">
        <v>7</v>
      </c>
      <c r="AG12" s="30">
        <v>4</v>
      </c>
      <c r="AH12" s="30">
        <v>2</v>
      </c>
      <c r="AI12" s="32">
        <v>1</v>
      </c>
    </row>
    <row r="13" spans="1:35" x14ac:dyDescent="0.25">
      <c r="A13" s="12" t="s">
        <v>13</v>
      </c>
      <c r="B13" s="27">
        <v>19</v>
      </c>
      <c r="C13" s="5">
        <v>19</v>
      </c>
      <c r="D13" s="5">
        <v>18</v>
      </c>
      <c r="E13" s="6">
        <v>15</v>
      </c>
      <c r="F13" s="9"/>
      <c r="G13" s="27">
        <v>19</v>
      </c>
      <c r="H13" s="5">
        <v>20</v>
      </c>
      <c r="I13" s="5">
        <v>14</v>
      </c>
      <c r="J13" s="6">
        <v>12</v>
      </c>
      <c r="K13" s="24"/>
      <c r="L13" s="27">
        <v>13</v>
      </c>
      <c r="M13" s="5">
        <v>12</v>
      </c>
      <c r="N13" s="5">
        <v>7</v>
      </c>
      <c r="O13" s="6">
        <v>6</v>
      </c>
      <c r="P13" s="24"/>
      <c r="Q13" s="27">
        <v>16</v>
      </c>
      <c r="R13" s="5">
        <v>15</v>
      </c>
      <c r="S13" s="5">
        <v>13</v>
      </c>
      <c r="T13" s="6">
        <v>11</v>
      </c>
      <c r="U13" s="24"/>
      <c r="V13" s="27">
        <v>13</v>
      </c>
      <c r="W13" s="5">
        <v>12</v>
      </c>
      <c r="X13" s="5">
        <v>9</v>
      </c>
      <c r="Y13" s="6">
        <v>4</v>
      </c>
      <c r="Z13" s="24"/>
      <c r="AA13" s="27">
        <v>10</v>
      </c>
      <c r="AB13" s="5">
        <v>9</v>
      </c>
      <c r="AC13" s="5">
        <v>7</v>
      </c>
      <c r="AD13" s="6">
        <v>6</v>
      </c>
      <c r="AE13" s="24"/>
      <c r="AF13" s="27">
        <v>10</v>
      </c>
      <c r="AG13" s="5">
        <v>10</v>
      </c>
      <c r="AH13" s="5">
        <v>5</v>
      </c>
      <c r="AI13" s="6">
        <v>2</v>
      </c>
    </row>
    <row r="14" spans="1:35" x14ac:dyDescent="0.25">
      <c r="A14" s="12" t="s">
        <v>14</v>
      </c>
      <c r="B14" s="27">
        <v>19</v>
      </c>
      <c r="C14" s="5">
        <v>19</v>
      </c>
      <c r="D14" s="5">
        <v>19</v>
      </c>
      <c r="E14" s="6">
        <v>17</v>
      </c>
      <c r="F14" s="9"/>
      <c r="G14" s="27">
        <v>20</v>
      </c>
      <c r="H14" s="5">
        <v>20</v>
      </c>
      <c r="I14" s="5">
        <v>18</v>
      </c>
      <c r="J14" s="6">
        <v>12</v>
      </c>
      <c r="K14" s="24"/>
      <c r="L14" s="27">
        <v>13</v>
      </c>
      <c r="M14" s="5">
        <v>12</v>
      </c>
      <c r="N14" s="5">
        <v>11</v>
      </c>
      <c r="O14" s="6">
        <v>8</v>
      </c>
      <c r="P14" s="24"/>
      <c r="Q14" s="27">
        <v>15</v>
      </c>
      <c r="R14" s="5">
        <v>15</v>
      </c>
      <c r="S14" s="5">
        <v>14</v>
      </c>
      <c r="T14" s="6">
        <v>12</v>
      </c>
      <c r="U14" s="24"/>
      <c r="V14" s="27">
        <v>14</v>
      </c>
      <c r="W14" s="5">
        <v>13</v>
      </c>
      <c r="X14" s="5">
        <v>13</v>
      </c>
      <c r="Y14" s="6">
        <v>15</v>
      </c>
      <c r="Z14" s="24"/>
      <c r="AA14" s="27">
        <v>12</v>
      </c>
      <c r="AB14" s="5">
        <v>10</v>
      </c>
      <c r="AC14" s="5">
        <v>9</v>
      </c>
      <c r="AD14" s="6">
        <v>9</v>
      </c>
      <c r="AE14" s="24"/>
      <c r="AF14" s="27">
        <v>10</v>
      </c>
      <c r="AG14" s="5">
        <v>11</v>
      </c>
      <c r="AH14" s="5">
        <v>7</v>
      </c>
      <c r="AI14" s="6">
        <v>6</v>
      </c>
    </row>
    <row r="15" spans="1:35" x14ac:dyDescent="0.25">
      <c r="A15" s="12" t="s">
        <v>15</v>
      </c>
      <c r="B15" s="27">
        <v>19</v>
      </c>
      <c r="C15" s="5">
        <v>18</v>
      </c>
      <c r="D15" s="5">
        <v>15</v>
      </c>
      <c r="E15" s="6">
        <v>9</v>
      </c>
      <c r="F15" s="9"/>
      <c r="G15" s="27">
        <v>15</v>
      </c>
      <c r="H15" s="5">
        <v>4</v>
      </c>
      <c r="I15" s="5">
        <v>0</v>
      </c>
      <c r="J15" s="6">
        <v>0</v>
      </c>
      <c r="K15" s="24"/>
      <c r="L15" s="27">
        <v>5</v>
      </c>
      <c r="M15" s="5">
        <v>0</v>
      </c>
      <c r="N15" s="5">
        <v>0</v>
      </c>
      <c r="O15" s="6">
        <v>1</v>
      </c>
      <c r="P15" s="24"/>
      <c r="Q15" s="27">
        <v>10</v>
      </c>
      <c r="R15" s="5">
        <v>8</v>
      </c>
      <c r="S15" s="5">
        <v>3</v>
      </c>
      <c r="T15" s="6">
        <v>0</v>
      </c>
      <c r="U15" s="24"/>
      <c r="V15" s="27">
        <v>6</v>
      </c>
      <c r="W15" s="5">
        <v>3</v>
      </c>
      <c r="X15" s="5">
        <v>1</v>
      </c>
      <c r="Y15" s="6">
        <v>1</v>
      </c>
      <c r="Z15" s="24"/>
      <c r="AA15" s="27">
        <v>7</v>
      </c>
      <c r="AB15" s="5">
        <v>4</v>
      </c>
      <c r="AC15" s="5">
        <v>0</v>
      </c>
      <c r="AD15" s="6">
        <v>0</v>
      </c>
      <c r="AE15" s="24"/>
      <c r="AF15" s="27">
        <v>6</v>
      </c>
      <c r="AG15" s="5">
        <v>2</v>
      </c>
      <c r="AH15" s="5">
        <v>2</v>
      </c>
      <c r="AI15" s="6">
        <v>1</v>
      </c>
    </row>
    <row r="16" spans="1:35" x14ac:dyDescent="0.25">
      <c r="A16" s="12" t="s">
        <v>16</v>
      </c>
      <c r="B16" s="27">
        <v>19</v>
      </c>
      <c r="C16" s="5">
        <v>19</v>
      </c>
      <c r="D16" s="5">
        <v>18</v>
      </c>
      <c r="E16" s="6">
        <v>16</v>
      </c>
      <c r="F16" s="9"/>
      <c r="G16" s="27">
        <v>15</v>
      </c>
      <c r="H16" s="5">
        <v>5</v>
      </c>
      <c r="I16" s="5">
        <v>2</v>
      </c>
      <c r="J16" s="6">
        <v>1</v>
      </c>
      <c r="K16" s="24"/>
      <c r="L16" s="27">
        <v>6</v>
      </c>
      <c r="M16" s="5">
        <v>1</v>
      </c>
      <c r="N16" s="5">
        <v>0</v>
      </c>
      <c r="O16" s="6">
        <v>0</v>
      </c>
      <c r="P16" s="24"/>
      <c r="Q16" s="27">
        <v>13</v>
      </c>
      <c r="R16" s="5">
        <v>10</v>
      </c>
      <c r="S16" s="5">
        <v>3</v>
      </c>
      <c r="T16" s="6">
        <v>2</v>
      </c>
      <c r="U16" s="24"/>
      <c r="V16" s="27">
        <v>13</v>
      </c>
      <c r="W16" s="5">
        <v>7</v>
      </c>
      <c r="X16" s="5">
        <v>5</v>
      </c>
      <c r="Y16" s="6">
        <v>4</v>
      </c>
      <c r="Z16" s="24"/>
      <c r="AA16" s="27">
        <v>9</v>
      </c>
      <c r="AB16" s="5">
        <v>8</v>
      </c>
      <c r="AC16" s="5">
        <v>5</v>
      </c>
      <c r="AD16" s="6">
        <v>0</v>
      </c>
      <c r="AE16" s="24"/>
      <c r="AF16" s="27">
        <v>9</v>
      </c>
      <c r="AG16" s="5">
        <v>7</v>
      </c>
      <c r="AH16" s="5">
        <v>5</v>
      </c>
      <c r="AI16" s="6">
        <v>3</v>
      </c>
    </row>
    <row r="17" spans="1:35" s="67" customFormat="1" x14ac:dyDescent="0.25">
      <c r="A17" s="28" t="s">
        <v>17</v>
      </c>
      <c r="B17" s="31">
        <v>20</v>
      </c>
      <c r="C17" s="30">
        <v>20</v>
      </c>
      <c r="D17" s="30">
        <v>20</v>
      </c>
      <c r="E17" s="32">
        <v>20</v>
      </c>
      <c r="F17" s="29"/>
      <c r="G17" s="31">
        <v>18</v>
      </c>
      <c r="H17" s="30">
        <v>18</v>
      </c>
      <c r="I17" s="30">
        <v>15</v>
      </c>
      <c r="J17" s="32">
        <v>10</v>
      </c>
      <c r="K17" s="33"/>
      <c r="L17" s="31">
        <v>12</v>
      </c>
      <c r="M17" s="30">
        <v>12</v>
      </c>
      <c r="N17" s="30">
        <v>9</v>
      </c>
      <c r="O17" s="32">
        <v>7</v>
      </c>
      <c r="P17" s="33"/>
      <c r="Q17" s="31">
        <v>15</v>
      </c>
      <c r="R17" s="30">
        <v>14</v>
      </c>
      <c r="S17" s="30">
        <v>12</v>
      </c>
      <c r="T17" s="32">
        <v>12</v>
      </c>
      <c r="U17" s="33"/>
      <c r="V17" s="31">
        <v>15</v>
      </c>
      <c r="W17" s="30">
        <v>12</v>
      </c>
      <c r="X17" s="30">
        <v>10</v>
      </c>
      <c r="Y17" s="32">
        <v>3</v>
      </c>
      <c r="Z17" s="33"/>
      <c r="AA17" s="31">
        <v>12</v>
      </c>
      <c r="AB17" s="30">
        <v>12</v>
      </c>
      <c r="AC17" s="30">
        <v>11</v>
      </c>
      <c r="AD17" s="32">
        <v>8</v>
      </c>
      <c r="AE17" s="33"/>
      <c r="AF17" s="31">
        <v>9</v>
      </c>
      <c r="AG17" s="30">
        <v>8</v>
      </c>
      <c r="AH17" s="30">
        <v>4</v>
      </c>
      <c r="AI17" s="32">
        <v>4</v>
      </c>
    </row>
    <row r="18" spans="1:35" s="67" customFormat="1" x14ac:dyDescent="0.25">
      <c r="A18" s="28" t="s">
        <v>18</v>
      </c>
      <c r="B18" s="31">
        <v>20</v>
      </c>
      <c r="C18" s="30">
        <v>20</v>
      </c>
      <c r="D18" s="30">
        <v>20</v>
      </c>
      <c r="E18" s="32">
        <v>19</v>
      </c>
      <c r="F18" s="29"/>
      <c r="G18" s="31">
        <v>20</v>
      </c>
      <c r="H18" s="30">
        <v>18</v>
      </c>
      <c r="I18" s="30">
        <v>16</v>
      </c>
      <c r="J18" s="32">
        <v>12</v>
      </c>
      <c r="K18" s="33"/>
      <c r="L18" s="31">
        <v>13</v>
      </c>
      <c r="M18" s="30">
        <v>13</v>
      </c>
      <c r="N18" s="30">
        <v>12</v>
      </c>
      <c r="O18" s="32">
        <v>6</v>
      </c>
      <c r="P18" s="33"/>
      <c r="Q18" s="31">
        <v>13</v>
      </c>
      <c r="R18" s="30">
        <v>13</v>
      </c>
      <c r="S18" s="30">
        <v>13</v>
      </c>
      <c r="T18" s="32">
        <v>13</v>
      </c>
      <c r="U18" s="33"/>
      <c r="V18" s="31">
        <v>14</v>
      </c>
      <c r="W18" s="30">
        <v>14</v>
      </c>
      <c r="X18" s="30">
        <v>13</v>
      </c>
      <c r="Y18" s="32">
        <v>10</v>
      </c>
      <c r="Z18" s="33"/>
      <c r="AA18" s="31">
        <v>12</v>
      </c>
      <c r="AB18" s="30">
        <v>11</v>
      </c>
      <c r="AC18" s="30">
        <v>11</v>
      </c>
      <c r="AD18" s="32">
        <v>10</v>
      </c>
      <c r="AE18" s="33"/>
      <c r="AF18" s="31">
        <v>9</v>
      </c>
      <c r="AG18" s="30">
        <v>9</v>
      </c>
      <c r="AH18" s="30">
        <v>7</v>
      </c>
      <c r="AI18" s="32">
        <v>6</v>
      </c>
    </row>
    <row r="19" spans="1:35" s="67" customFormat="1" x14ac:dyDescent="0.25">
      <c r="A19" s="28" t="s">
        <v>19</v>
      </c>
      <c r="B19" s="31">
        <v>20</v>
      </c>
      <c r="C19" s="30">
        <v>16</v>
      </c>
      <c r="D19" s="30">
        <v>8</v>
      </c>
      <c r="E19" s="32">
        <v>6</v>
      </c>
      <c r="F19" s="29"/>
      <c r="G19" s="31">
        <v>10</v>
      </c>
      <c r="H19" s="30">
        <v>9</v>
      </c>
      <c r="I19" s="30">
        <v>2</v>
      </c>
      <c r="J19" s="32">
        <v>0</v>
      </c>
      <c r="K19" s="33"/>
      <c r="L19" s="31">
        <v>2</v>
      </c>
      <c r="M19" s="30">
        <v>0</v>
      </c>
      <c r="N19" s="30">
        <v>0</v>
      </c>
      <c r="O19" s="32">
        <v>0</v>
      </c>
      <c r="P19" s="33"/>
      <c r="Q19" s="31">
        <v>10</v>
      </c>
      <c r="R19" s="30">
        <v>3</v>
      </c>
      <c r="S19" s="30">
        <v>0</v>
      </c>
      <c r="T19" s="32">
        <v>0</v>
      </c>
      <c r="U19" s="33"/>
      <c r="V19" s="31">
        <v>5</v>
      </c>
      <c r="W19" s="30">
        <v>3</v>
      </c>
      <c r="X19" s="30">
        <v>1</v>
      </c>
      <c r="Y19" s="32">
        <v>1</v>
      </c>
      <c r="Z19" s="33"/>
      <c r="AA19" s="31">
        <v>5</v>
      </c>
      <c r="AB19" s="30">
        <v>3</v>
      </c>
      <c r="AC19" s="30">
        <v>1</v>
      </c>
      <c r="AD19" s="32">
        <v>1</v>
      </c>
      <c r="AE19" s="33"/>
      <c r="AF19" s="31">
        <v>3</v>
      </c>
      <c r="AG19" s="30">
        <v>0</v>
      </c>
      <c r="AH19" s="30">
        <v>0</v>
      </c>
      <c r="AI19" s="32">
        <v>0</v>
      </c>
    </row>
    <row r="20" spans="1:35" s="67" customFormat="1" ht="15.75" thickBot="1" x14ac:dyDescent="0.3">
      <c r="A20" s="34" t="s">
        <v>20</v>
      </c>
      <c r="B20" s="37">
        <v>19</v>
      </c>
      <c r="C20" s="36">
        <v>18</v>
      </c>
      <c r="D20" s="36">
        <v>17</v>
      </c>
      <c r="E20" s="38">
        <v>13</v>
      </c>
      <c r="F20" s="35"/>
      <c r="G20" s="37">
        <v>12</v>
      </c>
      <c r="H20" s="36">
        <v>10</v>
      </c>
      <c r="I20" s="36">
        <v>1</v>
      </c>
      <c r="J20" s="38">
        <v>1</v>
      </c>
      <c r="K20" s="39"/>
      <c r="L20" s="37">
        <v>7</v>
      </c>
      <c r="M20" s="36">
        <v>1</v>
      </c>
      <c r="N20" s="36">
        <v>2</v>
      </c>
      <c r="O20" s="38">
        <v>1</v>
      </c>
      <c r="P20" s="39"/>
      <c r="Q20" s="37">
        <v>7</v>
      </c>
      <c r="R20" s="36">
        <v>3</v>
      </c>
      <c r="S20" s="36">
        <v>0</v>
      </c>
      <c r="T20" s="38">
        <v>0</v>
      </c>
      <c r="U20" s="39"/>
      <c r="V20" s="37">
        <v>10</v>
      </c>
      <c r="W20" s="36">
        <v>7</v>
      </c>
      <c r="X20" s="36">
        <v>1</v>
      </c>
      <c r="Y20" s="38">
        <v>1</v>
      </c>
      <c r="Z20" s="39"/>
      <c r="AA20" s="37">
        <v>7</v>
      </c>
      <c r="AB20" s="36">
        <v>5</v>
      </c>
      <c r="AC20" s="36">
        <v>5</v>
      </c>
      <c r="AD20" s="38">
        <v>1</v>
      </c>
      <c r="AE20" s="39"/>
      <c r="AF20" s="37">
        <v>8</v>
      </c>
      <c r="AG20" s="36">
        <v>6</v>
      </c>
      <c r="AH20" s="36">
        <v>2</v>
      </c>
      <c r="AI20" s="38">
        <v>2</v>
      </c>
    </row>
    <row r="22" spans="1:35" ht="21.75" thickBot="1" x14ac:dyDescent="0.4">
      <c r="A22" s="47" t="s">
        <v>39</v>
      </c>
    </row>
    <row r="23" spans="1:35" s="1" customFormat="1" ht="15.75" thickBot="1" x14ac:dyDescent="0.3">
      <c r="A23" s="14" t="s">
        <v>27</v>
      </c>
      <c r="B23" s="96" t="s">
        <v>0</v>
      </c>
      <c r="C23" s="97"/>
      <c r="D23" s="97"/>
      <c r="E23" s="110"/>
      <c r="F23" s="15"/>
      <c r="G23" s="109" t="s">
        <v>1</v>
      </c>
      <c r="H23" s="97"/>
      <c r="I23" s="97"/>
      <c r="J23" s="110"/>
      <c r="K23" s="15"/>
      <c r="L23" s="109" t="s">
        <v>2</v>
      </c>
      <c r="M23" s="97"/>
      <c r="N23" s="97"/>
      <c r="O23" s="110"/>
      <c r="P23" s="15"/>
      <c r="Q23" s="109" t="s">
        <v>3</v>
      </c>
      <c r="R23" s="97"/>
      <c r="S23" s="97"/>
      <c r="T23" s="110"/>
      <c r="U23" s="15"/>
      <c r="V23" s="109" t="s">
        <v>4</v>
      </c>
      <c r="W23" s="97"/>
      <c r="X23" s="97"/>
      <c r="Y23" s="110"/>
      <c r="Z23" s="15"/>
      <c r="AA23" s="109" t="s">
        <v>26</v>
      </c>
      <c r="AB23" s="97"/>
      <c r="AC23" s="97"/>
      <c r="AD23" s="110"/>
      <c r="AE23" s="15"/>
      <c r="AF23" s="109" t="s">
        <v>25</v>
      </c>
      <c r="AG23" s="97"/>
      <c r="AH23" s="97"/>
      <c r="AI23" s="98"/>
    </row>
    <row r="24" spans="1:35" ht="15.75" thickBot="1" x14ac:dyDescent="0.3">
      <c r="A24" s="20" t="s">
        <v>34</v>
      </c>
      <c r="B24" s="23" t="s">
        <v>35</v>
      </c>
      <c r="C24" s="21" t="s">
        <v>30</v>
      </c>
      <c r="D24" s="21" t="s">
        <v>31</v>
      </c>
      <c r="E24" s="22" t="s">
        <v>36</v>
      </c>
      <c r="F24" s="48"/>
      <c r="G24" s="23" t="s">
        <v>35</v>
      </c>
      <c r="H24" s="21" t="s">
        <v>30</v>
      </c>
      <c r="I24" s="21" t="s">
        <v>31</v>
      </c>
      <c r="J24" s="22" t="s">
        <v>36</v>
      </c>
      <c r="K24" s="24"/>
      <c r="L24" s="23" t="s">
        <v>35</v>
      </c>
      <c r="M24" s="21" t="s">
        <v>30</v>
      </c>
      <c r="N24" s="21" t="s">
        <v>31</v>
      </c>
      <c r="O24" s="22" t="s">
        <v>36</v>
      </c>
      <c r="P24" s="24"/>
      <c r="Q24" s="23" t="s">
        <v>35</v>
      </c>
      <c r="R24" s="21" t="s">
        <v>30</v>
      </c>
      <c r="S24" s="21" t="s">
        <v>31</v>
      </c>
      <c r="T24" s="22" t="s">
        <v>36</v>
      </c>
      <c r="U24" s="24"/>
      <c r="V24" s="23" t="s">
        <v>35</v>
      </c>
      <c r="W24" s="21" t="s">
        <v>30</v>
      </c>
      <c r="X24" s="21" t="s">
        <v>31</v>
      </c>
      <c r="Y24" s="22" t="s">
        <v>36</v>
      </c>
      <c r="Z24" s="24"/>
      <c r="AA24" s="23" t="s">
        <v>35</v>
      </c>
      <c r="AB24" s="21" t="s">
        <v>30</v>
      </c>
      <c r="AC24" s="21" t="s">
        <v>31</v>
      </c>
      <c r="AD24" s="22" t="s">
        <v>36</v>
      </c>
      <c r="AE24" s="24"/>
      <c r="AF24" s="23" t="s">
        <v>35</v>
      </c>
      <c r="AG24" s="21" t="s">
        <v>30</v>
      </c>
      <c r="AH24" s="21" t="s">
        <v>31</v>
      </c>
      <c r="AI24" s="22" t="s">
        <v>36</v>
      </c>
    </row>
    <row r="25" spans="1:35" x14ac:dyDescent="0.25">
      <c r="A25" s="45" t="s">
        <v>5</v>
      </c>
      <c r="B25" s="25">
        <v>4</v>
      </c>
      <c r="C25" s="18">
        <v>2</v>
      </c>
      <c r="D25" s="18">
        <v>2</v>
      </c>
      <c r="E25" s="19">
        <v>3</v>
      </c>
      <c r="F25" s="26"/>
      <c r="G25" s="25">
        <v>3</v>
      </c>
      <c r="H25" s="18">
        <v>1</v>
      </c>
      <c r="I25" s="18">
        <v>2</v>
      </c>
      <c r="J25" s="19">
        <v>0</v>
      </c>
      <c r="K25" s="26"/>
      <c r="L25" s="25">
        <v>11</v>
      </c>
      <c r="M25" s="18">
        <v>2</v>
      </c>
      <c r="N25" s="18">
        <v>3</v>
      </c>
      <c r="O25" s="19">
        <v>1</v>
      </c>
      <c r="P25" s="26"/>
      <c r="Q25" s="25">
        <v>8</v>
      </c>
      <c r="R25" s="18">
        <v>7</v>
      </c>
      <c r="S25" s="18">
        <v>7</v>
      </c>
      <c r="T25" s="19">
        <v>5</v>
      </c>
      <c r="U25" s="26"/>
      <c r="V25" s="25">
        <v>8</v>
      </c>
      <c r="W25" s="18">
        <v>5</v>
      </c>
      <c r="X25" s="18">
        <v>3</v>
      </c>
      <c r="Y25" s="19">
        <v>2</v>
      </c>
      <c r="Z25" s="26"/>
      <c r="AA25" s="25">
        <v>4</v>
      </c>
      <c r="AB25" s="18">
        <v>2</v>
      </c>
      <c r="AC25" s="18">
        <v>1</v>
      </c>
      <c r="AD25" s="19">
        <v>1</v>
      </c>
      <c r="AE25" s="26"/>
      <c r="AF25" s="25">
        <v>3</v>
      </c>
      <c r="AG25" s="18">
        <v>2</v>
      </c>
      <c r="AH25" s="18">
        <v>1</v>
      </c>
      <c r="AI25" s="19">
        <v>0</v>
      </c>
    </row>
    <row r="26" spans="1:35" x14ac:dyDescent="0.25">
      <c r="A26" s="46" t="s">
        <v>6</v>
      </c>
      <c r="B26" s="27">
        <v>16</v>
      </c>
      <c r="C26" s="5">
        <v>4</v>
      </c>
      <c r="D26" s="5">
        <v>5</v>
      </c>
      <c r="E26" s="6">
        <v>4</v>
      </c>
      <c r="F26" s="24"/>
      <c r="G26" s="27">
        <v>8</v>
      </c>
      <c r="H26" s="5">
        <v>2</v>
      </c>
      <c r="I26" s="5">
        <v>0</v>
      </c>
      <c r="J26" s="6">
        <v>1</v>
      </c>
      <c r="K26" s="24"/>
      <c r="L26" s="27">
        <v>8</v>
      </c>
      <c r="M26" s="5">
        <v>5</v>
      </c>
      <c r="N26" s="5">
        <v>4</v>
      </c>
      <c r="O26" s="6">
        <v>3</v>
      </c>
      <c r="P26" s="24"/>
      <c r="Q26" s="27">
        <v>12</v>
      </c>
      <c r="R26" s="5">
        <v>6</v>
      </c>
      <c r="S26" s="5">
        <v>5</v>
      </c>
      <c r="T26" s="6">
        <v>8</v>
      </c>
      <c r="U26" s="24"/>
      <c r="V26" s="27">
        <v>11</v>
      </c>
      <c r="W26" s="5">
        <v>2</v>
      </c>
      <c r="X26" s="5">
        <v>5</v>
      </c>
      <c r="Y26" s="6">
        <v>5</v>
      </c>
      <c r="Z26" s="24"/>
      <c r="AA26" s="27">
        <v>5</v>
      </c>
      <c r="AB26" s="5">
        <v>3</v>
      </c>
      <c r="AC26" s="5">
        <v>2</v>
      </c>
      <c r="AD26" s="6">
        <v>1</v>
      </c>
      <c r="AE26" s="24"/>
      <c r="AF26" s="27">
        <v>2</v>
      </c>
      <c r="AG26" s="5">
        <v>0</v>
      </c>
      <c r="AH26" s="5">
        <v>0</v>
      </c>
      <c r="AI26" s="6">
        <v>0</v>
      </c>
    </row>
    <row r="27" spans="1:35" x14ac:dyDescent="0.25">
      <c r="A27" s="46" t="s">
        <v>7</v>
      </c>
      <c r="B27" s="27">
        <v>0</v>
      </c>
      <c r="C27" s="5">
        <v>0</v>
      </c>
      <c r="D27" s="5">
        <v>0</v>
      </c>
      <c r="E27" s="6">
        <v>0</v>
      </c>
      <c r="F27" s="24"/>
      <c r="G27" s="27">
        <v>0</v>
      </c>
      <c r="H27" s="5">
        <v>0</v>
      </c>
      <c r="I27" s="5">
        <v>0</v>
      </c>
      <c r="J27" s="6">
        <v>0</v>
      </c>
      <c r="K27" s="24"/>
      <c r="L27" s="27">
        <v>0</v>
      </c>
      <c r="M27" s="5">
        <v>0</v>
      </c>
      <c r="N27" s="5">
        <v>0</v>
      </c>
      <c r="O27" s="6">
        <v>0</v>
      </c>
      <c r="P27" s="24"/>
      <c r="Q27" s="27">
        <v>1</v>
      </c>
      <c r="R27" s="5">
        <v>0</v>
      </c>
      <c r="S27" s="5">
        <v>0</v>
      </c>
      <c r="T27" s="6">
        <v>0</v>
      </c>
      <c r="U27" s="24"/>
      <c r="V27" s="27">
        <v>0</v>
      </c>
      <c r="W27" s="5">
        <v>0</v>
      </c>
      <c r="X27" s="5">
        <v>0</v>
      </c>
      <c r="Y27" s="6">
        <v>0</v>
      </c>
      <c r="Z27" s="24"/>
      <c r="AA27" s="27">
        <v>0</v>
      </c>
      <c r="AB27" s="5">
        <v>1</v>
      </c>
      <c r="AC27" s="5">
        <v>0</v>
      </c>
      <c r="AD27" s="6">
        <v>0</v>
      </c>
      <c r="AE27" s="24"/>
      <c r="AF27" s="27">
        <v>0</v>
      </c>
      <c r="AG27" s="5">
        <v>0</v>
      </c>
      <c r="AH27" s="5">
        <v>0</v>
      </c>
      <c r="AI27" s="6">
        <v>0</v>
      </c>
    </row>
    <row r="28" spans="1:35" x14ac:dyDescent="0.25">
      <c r="A28" s="46" t="s">
        <v>8</v>
      </c>
      <c r="B28" s="27">
        <v>7</v>
      </c>
      <c r="C28" s="5">
        <v>0</v>
      </c>
      <c r="D28" s="5">
        <v>0</v>
      </c>
      <c r="E28" s="6">
        <v>0</v>
      </c>
      <c r="F28" s="24"/>
      <c r="G28" s="27">
        <v>0</v>
      </c>
      <c r="H28" s="5">
        <v>0</v>
      </c>
      <c r="I28" s="5">
        <v>0</v>
      </c>
      <c r="J28" s="6">
        <v>0</v>
      </c>
      <c r="K28" s="24"/>
      <c r="L28" s="27">
        <v>0</v>
      </c>
      <c r="M28" s="5">
        <v>0</v>
      </c>
      <c r="N28" s="5">
        <v>0</v>
      </c>
      <c r="O28" s="6">
        <v>0</v>
      </c>
      <c r="P28" s="24"/>
      <c r="Q28" s="27">
        <v>2</v>
      </c>
      <c r="R28" s="5">
        <v>0</v>
      </c>
      <c r="S28" s="5">
        <v>0</v>
      </c>
      <c r="T28" s="6">
        <v>0</v>
      </c>
      <c r="U28" s="24"/>
      <c r="V28" s="27">
        <v>3</v>
      </c>
      <c r="W28" s="5">
        <v>0</v>
      </c>
      <c r="X28" s="5">
        <v>1</v>
      </c>
      <c r="Y28" s="6">
        <v>1</v>
      </c>
      <c r="Z28" s="24"/>
      <c r="AA28" s="27">
        <v>2</v>
      </c>
      <c r="AB28" s="5">
        <v>1</v>
      </c>
      <c r="AC28" s="5">
        <v>0</v>
      </c>
      <c r="AD28" s="6">
        <v>0</v>
      </c>
      <c r="AE28" s="24"/>
      <c r="AF28" s="27">
        <v>0</v>
      </c>
      <c r="AG28" s="5">
        <v>0</v>
      </c>
      <c r="AH28" s="5">
        <v>0</v>
      </c>
      <c r="AI28" s="6">
        <v>0</v>
      </c>
    </row>
    <row r="29" spans="1:35" s="67" customFormat="1" x14ac:dyDescent="0.25">
      <c r="A29" s="68" t="s">
        <v>9</v>
      </c>
      <c r="B29" s="31">
        <v>5</v>
      </c>
      <c r="C29" s="30">
        <v>1</v>
      </c>
      <c r="D29" s="30">
        <v>0</v>
      </c>
      <c r="E29" s="32">
        <v>0</v>
      </c>
      <c r="F29" s="33"/>
      <c r="G29" s="31">
        <v>0</v>
      </c>
      <c r="H29" s="30">
        <v>0</v>
      </c>
      <c r="I29" s="30">
        <v>0</v>
      </c>
      <c r="J29" s="32">
        <v>0</v>
      </c>
      <c r="K29" s="33"/>
      <c r="L29" s="31">
        <v>0</v>
      </c>
      <c r="M29" s="30">
        <v>0</v>
      </c>
      <c r="N29" s="30">
        <v>0</v>
      </c>
      <c r="O29" s="32">
        <v>0</v>
      </c>
      <c r="P29" s="33"/>
      <c r="Q29" s="31">
        <v>6</v>
      </c>
      <c r="R29" s="30">
        <v>1</v>
      </c>
      <c r="S29" s="30">
        <v>1</v>
      </c>
      <c r="T29" s="32">
        <v>0</v>
      </c>
      <c r="U29" s="33"/>
      <c r="V29" s="31">
        <v>0</v>
      </c>
      <c r="W29" s="30">
        <v>0</v>
      </c>
      <c r="X29" s="30">
        <v>0</v>
      </c>
      <c r="Y29" s="32">
        <v>0</v>
      </c>
      <c r="Z29" s="33"/>
      <c r="AA29" s="31">
        <v>9</v>
      </c>
      <c r="AB29" s="30">
        <v>6</v>
      </c>
      <c r="AC29" s="30">
        <v>3</v>
      </c>
      <c r="AD29" s="32">
        <v>3</v>
      </c>
      <c r="AE29" s="33"/>
      <c r="AF29" s="31">
        <v>0</v>
      </c>
      <c r="AG29" s="30">
        <v>0</v>
      </c>
      <c r="AH29" s="30">
        <v>0</v>
      </c>
      <c r="AI29" s="32">
        <v>0</v>
      </c>
    </row>
    <row r="30" spans="1:35" s="67" customFormat="1" x14ac:dyDescent="0.25">
      <c r="A30" s="68" t="s">
        <v>10</v>
      </c>
      <c r="B30" s="31">
        <v>7</v>
      </c>
      <c r="C30" s="30">
        <v>4</v>
      </c>
      <c r="D30" s="30">
        <v>2</v>
      </c>
      <c r="E30" s="32">
        <v>1</v>
      </c>
      <c r="F30" s="33"/>
      <c r="G30" s="31">
        <v>2</v>
      </c>
      <c r="H30" s="30">
        <v>0</v>
      </c>
      <c r="I30" s="30">
        <v>0</v>
      </c>
      <c r="J30" s="32">
        <v>0</v>
      </c>
      <c r="K30" s="33"/>
      <c r="L30" s="31">
        <v>1</v>
      </c>
      <c r="M30" s="30">
        <v>0</v>
      </c>
      <c r="N30" s="30">
        <v>0</v>
      </c>
      <c r="O30" s="32">
        <v>0</v>
      </c>
      <c r="P30" s="33"/>
      <c r="Q30" s="31">
        <v>6</v>
      </c>
      <c r="R30" s="30">
        <v>4</v>
      </c>
      <c r="S30" s="30">
        <v>2</v>
      </c>
      <c r="T30" s="32">
        <v>0</v>
      </c>
      <c r="U30" s="33"/>
      <c r="V30" s="31">
        <v>4</v>
      </c>
      <c r="W30" s="30">
        <v>2</v>
      </c>
      <c r="X30" s="30">
        <v>2</v>
      </c>
      <c r="Y30" s="32">
        <v>2</v>
      </c>
      <c r="Z30" s="33"/>
      <c r="AA30" s="31">
        <v>6</v>
      </c>
      <c r="AB30" s="30">
        <v>4</v>
      </c>
      <c r="AC30" s="30">
        <v>1</v>
      </c>
      <c r="AD30" s="32">
        <v>0</v>
      </c>
      <c r="AE30" s="33"/>
      <c r="AF30" s="31">
        <v>3</v>
      </c>
      <c r="AG30" s="30">
        <v>2</v>
      </c>
      <c r="AH30" s="30">
        <v>1</v>
      </c>
      <c r="AI30" s="32">
        <v>0</v>
      </c>
    </row>
    <row r="31" spans="1:35" s="67" customFormat="1" x14ac:dyDescent="0.25">
      <c r="A31" s="68" t="s">
        <v>11</v>
      </c>
      <c r="B31" s="31">
        <v>1</v>
      </c>
      <c r="C31" s="30">
        <v>0</v>
      </c>
      <c r="D31" s="30">
        <v>0</v>
      </c>
      <c r="E31" s="32">
        <v>0</v>
      </c>
      <c r="F31" s="33"/>
      <c r="G31" s="31">
        <v>0</v>
      </c>
      <c r="H31" s="30">
        <v>1</v>
      </c>
      <c r="I31" s="30">
        <v>1</v>
      </c>
      <c r="J31" s="32">
        <v>0</v>
      </c>
      <c r="K31" s="33"/>
      <c r="L31" s="31">
        <v>0</v>
      </c>
      <c r="M31" s="30">
        <v>0</v>
      </c>
      <c r="N31" s="30">
        <v>0</v>
      </c>
      <c r="O31" s="32">
        <v>0</v>
      </c>
      <c r="P31" s="33"/>
      <c r="Q31" s="31">
        <v>3</v>
      </c>
      <c r="R31" s="30">
        <v>1</v>
      </c>
      <c r="S31" s="30">
        <v>1</v>
      </c>
      <c r="T31" s="32">
        <v>0</v>
      </c>
      <c r="U31" s="33"/>
      <c r="V31" s="31">
        <v>0</v>
      </c>
      <c r="W31" s="30">
        <v>0</v>
      </c>
      <c r="X31" s="30">
        <v>0</v>
      </c>
      <c r="Y31" s="32">
        <v>0</v>
      </c>
      <c r="Z31" s="33"/>
      <c r="AA31" s="31">
        <v>2</v>
      </c>
      <c r="AB31" s="30">
        <v>2</v>
      </c>
      <c r="AC31" s="30">
        <v>2</v>
      </c>
      <c r="AD31" s="32">
        <v>2</v>
      </c>
      <c r="AE31" s="33"/>
      <c r="AF31" s="31">
        <v>1</v>
      </c>
      <c r="AG31" s="30">
        <v>0</v>
      </c>
      <c r="AH31" s="30">
        <v>0</v>
      </c>
      <c r="AI31" s="32">
        <v>0</v>
      </c>
    </row>
    <row r="32" spans="1:35" s="67" customFormat="1" x14ac:dyDescent="0.25">
      <c r="A32" s="68" t="s">
        <v>12</v>
      </c>
      <c r="B32" s="31">
        <v>2</v>
      </c>
      <c r="C32" s="30">
        <v>1</v>
      </c>
      <c r="D32" s="30">
        <v>0</v>
      </c>
      <c r="E32" s="32">
        <v>0</v>
      </c>
      <c r="F32" s="33"/>
      <c r="G32" s="31">
        <v>0</v>
      </c>
      <c r="H32" s="30">
        <v>0</v>
      </c>
      <c r="I32" s="30">
        <v>0</v>
      </c>
      <c r="J32" s="32">
        <v>0</v>
      </c>
      <c r="K32" s="33"/>
      <c r="L32" s="31">
        <v>1</v>
      </c>
      <c r="M32" s="30">
        <v>0</v>
      </c>
      <c r="N32" s="30">
        <v>0</v>
      </c>
      <c r="O32" s="32">
        <v>0</v>
      </c>
      <c r="P32" s="33"/>
      <c r="Q32" s="31">
        <v>1</v>
      </c>
      <c r="R32" s="30">
        <v>0</v>
      </c>
      <c r="S32" s="30">
        <v>0</v>
      </c>
      <c r="T32" s="32">
        <v>0</v>
      </c>
      <c r="U32" s="33"/>
      <c r="V32" s="31">
        <v>1</v>
      </c>
      <c r="W32" s="30">
        <v>1</v>
      </c>
      <c r="X32" s="30">
        <v>0</v>
      </c>
      <c r="Y32" s="32">
        <v>0</v>
      </c>
      <c r="Z32" s="33"/>
      <c r="AA32" s="31">
        <v>0</v>
      </c>
      <c r="AB32" s="30">
        <v>0</v>
      </c>
      <c r="AC32" s="30">
        <v>0</v>
      </c>
      <c r="AD32" s="32">
        <v>0</v>
      </c>
      <c r="AE32" s="33"/>
      <c r="AF32" s="31">
        <v>0</v>
      </c>
      <c r="AG32" s="30">
        <v>0</v>
      </c>
      <c r="AH32" s="30">
        <v>0</v>
      </c>
      <c r="AI32" s="32">
        <v>0</v>
      </c>
    </row>
    <row r="33" spans="1:36" x14ac:dyDescent="0.25">
      <c r="A33" s="46" t="s">
        <v>13</v>
      </c>
      <c r="B33" s="27">
        <v>5</v>
      </c>
      <c r="C33" s="5">
        <v>3</v>
      </c>
      <c r="D33" s="5">
        <v>2</v>
      </c>
      <c r="E33" s="6">
        <v>3</v>
      </c>
      <c r="F33" s="24"/>
      <c r="G33" s="27">
        <v>4</v>
      </c>
      <c r="H33" s="5">
        <v>0</v>
      </c>
      <c r="I33" s="5">
        <v>0</v>
      </c>
      <c r="J33" s="6">
        <v>1</v>
      </c>
      <c r="K33" s="24"/>
      <c r="L33" s="27">
        <v>10</v>
      </c>
      <c r="M33" s="5">
        <v>7</v>
      </c>
      <c r="N33" s="5">
        <v>3</v>
      </c>
      <c r="O33" s="6">
        <v>4</v>
      </c>
      <c r="P33" s="24"/>
      <c r="Q33" s="27">
        <v>7</v>
      </c>
      <c r="R33" s="5">
        <v>9</v>
      </c>
      <c r="S33" s="5">
        <v>12</v>
      </c>
      <c r="T33" s="6">
        <v>7</v>
      </c>
      <c r="U33" s="24"/>
      <c r="V33" s="27">
        <v>9</v>
      </c>
      <c r="W33" s="5">
        <v>5</v>
      </c>
      <c r="X33" s="5">
        <v>4</v>
      </c>
      <c r="Y33" s="6">
        <v>3</v>
      </c>
      <c r="Z33" s="24"/>
      <c r="AA33" s="27">
        <v>6</v>
      </c>
      <c r="AB33" s="5">
        <v>3</v>
      </c>
      <c r="AC33" s="5">
        <v>3</v>
      </c>
      <c r="AD33" s="6">
        <v>3</v>
      </c>
      <c r="AE33" s="24"/>
      <c r="AF33" s="27">
        <v>4</v>
      </c>
      <c r="AG33" s="5">
        <v>1</v>
      </c>
      <c r="AH33" s="5">
        <v>0</v>
      </c>
      <c r="AI33" s="6">
        <v>0</v>
      </c>
    </row>
    <row r="34" spans="1:36" x14ac:dyDescent="0.25">
      <c r="A34" s="46" t="s">
        <v>14</v>
      </c>
      <c r="B34" s="27">
        <v>18</v>
      </c>
      <c r="C34" s="5">
        <v>7</v>
      </c>
      <c r="D34" s="5">
        <v>6</v>
      </c>
      <c r="E34" s="6">
        <v>4</v>
      </c>
      <c r="F34" s="24"/>
      <c r="G34" s="27">
        <v>6</v>
      </c>
      <c r="H34" s="5">
        <v>1</v>
      </c>
      <c r="I34" s="5">
        <v>2</v>
      </c>
      <c r="J34" s="6">
        <v>2</v>
      </c>
      <c r="K34" s="24"/>
      <c r="L34" s="27">
        <v>15</v>
      </c>
      <c r="M34" s="5">
        <v>7</v>
      </c>
      <c r="N34" s="5">
        <v>5</v>
      </c>
      <c r="O34" s="6">
        <v>4</v>
      </c>
      <c r="P34" s="24"/>
      <c r="Q34" s="27">
        <v>13</v>
      </c>
      <c r="R34" s="5">
        <v>9</v>
      </c>
      <c r="S34" s="5">
        <v>9</v>
      </c>
      <c r="T34" s="6">
        <v>6</v>
      </c>
      <c r="U34" s="24"/>
      <c r="V34" s="27">
        <v>14</v>
      </c>
      <c r="W34" s="5">
        <v>8</v>
      </c>
      <c r="X34" s="5">
        <v>6</v>
      </c>
      <c r="Y34" s="6">
        <v>7</v>
      </c>
      <c r="Z34" s="24"/>
      <c r="AA34" s="27">
        <v>6</v>
      </c>
      <c r="AB34" s="5">
        <v>6</v>
      </c>
      <c r="AC34" s="5">
        <v>3</v>
      </c>
      <c r="AD34" s="6">
        <v>1</v>
      </c>
      <c r="AE34" s="24"/>
      <c r="AF34" s="27">
        <v>3</v>
      </c>
      <c r="AG34" s="5">
        <v>1</v>
      </c>
      <c r="AH34" s="5">
        <v>0</v>
      </c>
      <c r="AI34" s="6">
        <v>3</v>
      </c>
    </row>
    <row r="35" spans="1:36" x14ac:dyDescent="0.25">
      <c r="A35" s="46" t="s">
        <v>15</v>
      </c>
      <c r="B35" s="27">
        <v>0</v>
      </c>
      <c r="C35" s="5">
        <v>0</v>
      </c>
      <c r="D35" s="5">
        <v>0</v>
      </c>
      <c r="E35" s="6">
        <v>1</v>
      </c>
      <c r="F35" s="24"/>
      <c r="G35" s="27">
        <v>1</v>
      </c>
      <c r="H35" s="5">
        <v>0</v>
      </c>
      <c r="I35" s="5">
        <v>0</v>
      </c>
      <c r="J35" s="6">
        <v>0</v>
      </c>
      <c r="K35" s="24"/>
      <c r="L35" s="27">
        <v>0</v>
      </c>
      <c r="M35" s="5">
        <v>0</v>
      </c>
      <c r="N35" s="5">
        <v>0</v>
      </c>
      <c r="O35" s="6">
        <v>0</v>
      </c>
      <c r="P35" s="24"/>
      <c r="Q35" s="27">
        <v>3</v>
      </c>
      <c r="R35" s="5">
        <v>0</v>
      </c>
      <c r="S35" s="5">
        <v>0</v>
      </c>
      <c r="T35" s="6">
        <v>0</v>
      </c>
      <c r="U35" s="24"/>
      <c r="V35" s="27">
        <v>0</v>
      </c>
      <c r="W35" s="5">
        <v>0</v>
      </c>
      <c r="X35" s="5">
        <v>0</v>
      </c>
      <c r="Y35" s="6">
        <v>0</v>
      </c>
      <c r="Z35" s="24"/>
      <c r="AA35" s="27">
        <v>2</v>
      </c>
      <c r="AB35" s="5">
        <v>1</v>
      </c>
      <c r="AC35" s="5">
        <v>1</v>
      </c>
      <c r="AD35" s="6">
        <v>1</v>
      </c>
      <c r="AE35" s="24"/>
      <c r="AF35" s="27">
        <v>0</v>
      </c>
      <c r="AG35" s="5">
        <v>0</v>
      </c>
      <c r="AH35" s="5">
        <v>0</v>
      </c>
      <c r="AI35" s="6">
        <v>0</v>
      </c>
    </row>
    <row r="36" spans="1:36" x14ac:dyDescent="0.25">
      <c r="A36" s="46" t="s">
        <v>16</v>
      </c>
      <c r="B36" s="27">
        <v>4</v>
      </c>
      <c r="C36" s="5">
        <v>0</v>
      </c>
      <c r="D36" s="5">
        <v>1</v>
      </c>
      <c r="E36" s="6">
        <v>0</v>
      </c>
      <c r="F36" s="24"/>
      <c r="G36" s="27">
        <v>3</v>
      </c>
      <c r="H36" s="5">
        <v>0</v>
      </c>
      <c r="I36" s="5">
        <v>0</v>
      </c>
      <c r="J36" s="6">
        <v>0</v>
      </c>
      <c r="K36" s="24"/>
      <c r="L36" s="27">
        <v>0</v>
      </c>
      <c r="M36" s="5">
        <v>1</v>
      </c>
      <c r="N36" s="5">
        <v>0</v>
      </c>
      <c r="O36" s="6">
        <v>0</v>
      </c>
      <c r="P36" s="24"/>
      <c r="Q36" s="27">
        <v>3</v>
      </c>
      <c r="R36" s="5">
        <v>1</v>
      </c>
      <c r="S36" s="5">
        <v>0</v>
      </c>
      <c r="T36" s="6">
        <v>0</v>
      </c>
      <c r="U36" s="24"/>
      <c r="V36" s="27">
        <v>2</v>
      </c>
      <c r="W36" s="5">
        <v>1</v>
      </c>
      <c r="X36" s="5">
        <v>2</v>
      </c>
      <c r="Y36" s="6">
        <v>1</v>
      </c>
      <c r="Z36" s="24"/>
      <c r="AA36" s="27">
        <v>1</v>
      </c>
      <c r="AB36" s="5">
        <v>1</v>
      </c>
      <c r="AC36" s="5">
        <v>0</v>
      </c>
      <c r="AD36" s="6">
        <v>0</v>
      </c>
      <c r="AE36" s="24"/>
      <c r="AF36" s="27">
        <v>0</v>
      </c>
      <c r="AG36" s="5">
        <v>0</v>
      </c>
      <c r="AH36" s="5">
        <v>0</v>
      </c>
      <c r="AI36" s="6">
        <v>0</v>
      </c>
    </row>
    <row r="37" spans="1:36" s="67" customFormat="1" x14ac:dyDescent="0.25">
      <c r="A37" s="68" t="s">
        <v>17</v>
      </c>
      <c r="B37" s="31">
        <v>8</v>
      </c>
      <c r="C37" s="30">
        <v>5</v>
      </c>
      <c r="D37" s="30">
        <v>1</v>
      </c>
      <c r="E37" s="32">
        <v>2</v>
      </c>
      <c r="F37" s="33"/>
      <c r="G37" s="31">
        <v>0</v>
      </c>
      <c r="H37" s="30">
        <v>0</v>
      </c>
      <c r="I37" s="30">
        <v>0</v>
      </c>
      <c r="J37" s="32">
        <v>1</v>
      </c>
      <c r="K37" s="33"/>
      <c r="L37" s="31">
        <v>2</v>
      </c>
      <c r="M37" s="30">
        <v>1</v>
      </c>
      <c r="N37" s="30">
        <v>0</v>
      </c>
      <c r="O37" s="32">
        <v>0</v>
      </c>
      <c r="P37" s="33"/>
      <c r="Q37" s="31">
        <v>4</v>
      </c>
      <c r="R37" s="30">
        <v>2</v>
      </c>
      <c r="S37" s="30">
        <v>1</v>
      </c>
      <c r="T37" s="32">
        <v>2</v>
      </c>
      <c r="U37" s="33"/>
      <c r="V37" s="31">
        <v>4</v>
      </c>
      <c r="W37" s="30">
        <v>0</v>
      </c>
      <c r="X37" s="30">
        <v>0</v>
      </c>
      <c r="Y37" s="32">
        <v>0</v>
      </c>
      <c r="Z37" s="33"/>
      <c r="AA37" s="31">
        <v>10</v>
      </c>
      <c r="AB37" s="30">
        <v>6</v>
      </c>
      <c r="AC37" s="30">
        <v>5</v>
      </c>
      <c r="AD37" s="32">
        <v>3</v>
      </c>
      <c r="AE37" s="33"/>
      <c r="AF37" s="31">
        <v>1</v>
      </c>
      <c r="AG37" s="30">
        <v>1</v>
      </c>
      <c r="AH37" s="30">
        <v>0</v>
      </c>
      <c r="AI37" s="32">
        <v>0</v>
      </c>
    </row>
    <row r="38" spans="1:36" s="67" customFormat="1" x14ac:dyDescent="0.25">
      <c r="A38" s="68" t="s">
        <v>18</v>
      </c>
      <c r="B38" s="31">
        <v>15</v>
      </c>
      <c r="C38" s="30">
        <v>7</v>
      </c>
      <c r="D38" s="30">
        <v>2</v>
      </c>
      <c r="E38" s="32">
        <v>3</v>
      </c>
      <c r="F38" s="33"/>
      <c r="G38" s="31">
        <v>3</v>
      </c>
      <c r="H38" s="30">
        <v>0</v>
      </c>
      <c r="I38" s="30">
        <v>0</v>
      </c>
      <c r="J38" s="32">
        <v>0</v>
      </c>
      <c r="K38" s="33"/>
      <c r="L38" s="31">
        <v>1</v>
      </c>
      <c r="M38" s="30">
        <v>0</v>
      </c>
      <c r="N38" s="30">
        <v>0</v>
      </c>
      <c r="O38" s="32">
        <v>0</v>
      </c>
      <c r="P38" s="33"/>
      <c r="Q38" s="31">
        <v>5</v>
      </c>
      <c r="R38" s="30">
        <v>4</v>
      </c>
      <c r="S38" s="30">
        <v>2</v>
      </c>
      <c r="T38" s="32">
        <v>2</v>
      </c>
      <c r="U38" s="33"/>
      <c r="V38" s="31">
        <v>3</v>
      </c>
      <c r="W38" s="30">
        <v>3</v>
      </c>
      <c r="X38" s="30">
        <v>2</v>
      </c>
      <c r="Y38" s="32">
        <v>4</v>
      </c>
      <c r="Z38" s="33"/>
      <c r="AA38" s="31">
        <v>7</v>
      </c>
      <c r="AB38" s="30">
        <v>6</v>
      </c>
      <c r="AC38" s="30">
        <v>1</v>
      </c>
      <c r="AD38" s="32">
        <v>0</v>
      </c>
      <c r="AE38" s="33"/>
      <c r="AF38" s="31">
        <v>3</v>
      </c>
      <c r="AG38" s="30">
        <v>1</v>
      </c>
      <c r="AH38" s="30">
        <v>0</v>
      </c>
      <c r="AI38" s="32">
        <v>3</v>
      </c>
    </row>
    <row r="39" spans="1:36" s="67" customFormat="1" x14ac:dyDescent="0.25">
      <c r="A39" s="68" t="s">
        <v>19</v>
      </c>
      <c r="B39" s="31">
        <v>0</v>
      </c>
      <c r="C39" s="30">
        <v>0</v>
      </c>
      <c r="D39" s="30">
        <v>0</v>
      </c>
      <c r="E39" s="32">
        <v>0</v>
      </c>
      <c r="F39" s="33"/>
      <c r="G39" s="31">
        <v>1</v>
      </c>
      <c r="H39" s="30">
        <v>1</v>
      </c>
      <c r="I39" s="30">
        <v>0</v>
      </c>
      <c r="J39" s="32">
        <v>0</v>
      </c>
      <c r="K39" s="33"/>
      <c r="L39" s="31">
        <v>1</v>
      </c>
      <c r="M39" s="30">
        <v>1</v>
      </c>
      <c r="N39" s="30">
        <v>0</v>
      </c>
      <c r="O39" s="32">
        <v>0</v>
      </c>
      <c r="P39" s="33"/>
      <c r="Q39" s="31">
        <v>3</v>
      </c>
      <c r="R39" s="30">
        <v>1</v>
      </c>
      <c r="S39" s="30">
        <v>3</v>
      </c>
      <c r="T39" s="32">
        <v>2</v>
      </c>
      <c r="U39" s="33"/>
      <c r="V39" s="31">
        <v>0</v>
      </c>
      <c r="W39" s="30">
        <v>1</v>
      </c>
      <c r="X39" s="30">
        <v>0</v>
      </c>
      <c r="Y39" s="32">
        <v>0</v>
      </c>
      <c r="Z39" s="33"/>
      <c r="AA39" s="31">
        <v>2</v>
      </c>
      <c r="AB39" s="30">
        <v>2</v>
      </c>
      <c r="AC39" s="30">
        <v>2</v>
      </c>
      <c r="AD39" s="32">
        <v>2</v>
      </c>
      <c r="AE39" s="33"/>
      <c r="AF39" s="31">
        <v>0</v>
      </c>
      <c r="AG39" s="30">
        <v>0</v>
      </c>
      <c r="AH39" s="30">
        <v>0</v>
      </c>
      <c r="AI39" s="32">
        <v>0</v>
      </c>
    </row>
    <row r="40" spans="1:36" s="67" customFormat="1" ht="15.75" thickBot="1" x14ac:dyDescent="0.3">
      <c r="A40" s="69" t="s">
        <v>20</v>
      </c>
      <c r="B40" s="37">
        <v>4</v>
      </c>
      <c r="C40" s="36">
        <v>1</v>
      </c>
      <c r="D40" s="36">
        <v>0</v>
      </c>
      <c r="E40" s="38">
        <v>0</v>
      </c>
      <c r="F40" s="39"/>
      <c r="G40" s="37">
        <v>1</v>
      </c>
      <c r="H40" s="36">
        <v>0</v>
      </c>
      <c r="I40" s="36">
        <v>0</v>
      </c>
      <c r="J40" s="38">
        <v>0</v>
      </c>
      <c r="K40" s="39"/>
      <c r="L40" s="37">
        <v>2</v>
      </c>
      <c r="M40" s="36">
        <v>0</v>
      </c>
      <c r="N40" s="36">
        <v>0</v>
      </c>
      <c r="O40" s="38">
        <v>0</v>
      </c>
      <c r="P40" s="39"/>
      <c r="Q40" s="37">
        <v>4</v>
      </c>
      <c r="R40" s="36">
        <v>4</v>
      </c>
      <c r="S40" s="36">
        <v>1</v>
      </c>
      <c r="T40" s="38">
        <v>1</v>
      </c>
      <c r="U40" s="39"/>
      <c r="V40" s="37">
        <v>2</v>
      </c>
      <c r="W40" s="36">
        <v>1</v>
      </c>
      <c r="X40" s="36">
        <v>1</v>
      </c>
      <c r="Y40" s="38">
        <v>0</v>
      </c>
      <c r="Z40" s="39"/>
      <c r="AA40" s="37">
        <v>1</v>
      </c>
      <c r="AB40" s="36">
        <v>0</v>
      </c>
      <c r="AC40" s="36">
        <v>1</v>
      </c>
      <c r="AD40" s="38">
        <v>0</v>
      </c>
      <c r="AE40" s="39"/>
      <c r="AF40" s="37">
        <v>0</v>
      </c>
      <c r="AG40" s="36">
        <v>0</v>
      </c>
      <c r="AH40" s="36">
        <v>0</v>
      </c>
      <c r="AI40" s="38">
        <v>0</v>
      </c>
    </row>
    <row r="43" spans="1:36" ht="21.75" thickBot="1" x14ac:dyDescent="0.4">
      <c r="A43" s="47" t="s">
        <v>38</v>
      </c>
    </row>
    <row r="44" spans="1:36" s="1" customFormat="1" x14ac:dyDescent="0.25">
      <c r="A44" s="11" t="s">
        <v>27</v>
      </c>
      <c r="B44" s="102" t="s">
        <v>0</v>
      </c>
      <c r="C44" s="100"/>
      <c r="D44" s="100"/>
      <c r="E44" s="101"/>
      <c r="F44" s="52"/>
      <c r="G44" s="102" t="s">
        <v>1</v>
      </c>
      <c r="H44" s="100"/>
      <c r="I44" s="100"/>
      <c r="J44" s="101"/>
      <c r="K44" s="52"/>
      <c r="L44" s="102" t="s">
        <v>2</v>
      </c>
      <c r="M44" s="100"/>
      <c r="N44" s="100"/>
      <c r="O44" s="101"/>
      <c r="P44" s="52"/>
      <c r="Q44" s="102" t="s">
        <v>3</v>
      </c>
      <c r="R44" s="100"/>
      <c r="S44" s="100"/>
      <c r="T44" s="101"/>
      <c r="U44" s="52"/>
      <c r="V44" s="102" t="s">
        <v>4</v>
      </c>
      <c r="W44" s="100"/>
      <c r="X44" s="100"/>
      <c r="Y44" s="101"/>
      <c r="Z44" s="52"/>
      <c r="AA44" s="102" t="s">
        <v>26</v>
      </c>
      <c r="AB44" s="100"/>
      <c r="AC44" s="100"/>
      <c r="AD44" s="101"/>
      <c r="AE44" s="52"/>
      <c r="AF44" s="102" t="s">
        <v>25</v>
      </c>
      <c r="AG44" s="100"/>
      <c r="AH44" s="100"/>
      <c r="AI44" s="101"/>
    </row>
    <row r="45" spans="1:36" s="1" customFormat="1" ht="15.75" thickBot="1" x14ac:dyDescent="0.3">
      <c r="A45" s="12" t="s">
        <v>37</v>
      </c>
      <c r="B45" s="103">
        <v>20</v>
      </c>
      <c r="C45" s="104"/>
      <c r="D45" s="104"/>
      <c r="E45" s="105"/>
      <c r="F45" s="52"/>
      <c r="G45" s="103">
        <v>21</v>
      </c>
      <c r="H45" s="104"/>
      <c r="I45" s="104"/>
      <c r="J45" s="105"/>
      <c r="K45" s="52"/>
      <c r="L45" s="106">
        <v>14</v>
      </c>
      <c r="M45" s="107"/>
      <c r="N45" s="107"/>
      <c r="O45" s="108"/>
      <c r="P45" s="52"/>
      <c r="Q45" s="106">
        <v>16</v>
      </c>
      <c r="R45" s="107"/>
      <c r="S45" s="107"/>
      <c r="T45" s="108"/>
      <c r="U45" s="52"/>
      <c r="V45" s="106">
        <v>19</v>
      </c>
      <c r="W45" s="107"/>
      <c r="X45" s="107"/>
      <c r="Y45" s="108"/>
      <c r="Z45" s="52"/>
      <c r="AA45" s="106">
        <v>13</v>
      </c>
      <c r="AB45" s="107"/>
      <c r="AC45" s="107"/>
      <c r="AD45" s="108"/>
      <c r="AE45" s="52"/>
      <c r="AF45" s="106">
        <v>12</v>
      </c>
      <c r="AG45" s="107"/>
      <c r="AH45" s="107"/>
      <c r="AI45" s="108"/>
    </row>
    <row r="46" spans="1:36" ht="15.75" thickBot="1" x14ac:dyDescent="0.3">
      <c r="A46" s="20" t="s">
        <v>34</v>
      </c>
      <c r="B46" s="23" t="s">
        <v>35</v>
      </c>
      <c r="C46" s="21" t="s">
        <v>30</v>
      </c>
      <c r="D46" s="21" t="s">
        <v>31</v>
      </c>
      <c r="E46" s="22" t="s">
        <v>36</v>
      </c>
      <c r="F46" s="48"/>
      <c r="G46" s="23" t="s">
        <v>35</v>
      </c>
      <c r="H46" s="21" t="s">
        <v>30</v>
      </c>
      <c r="I46" s="21" t="s">
        <v>31</v>
      </c>
      <c r="J46" s="22" t="s">
        <v>36</v>
      </c>
      <c r="K46" s="24"/>
      <c r="L46" s="23" t="s">
        <v>35</v>
      </c>
      <c r="M46" s="21" t="s">
        <v>30</v>
      </c>
      <c r="N46" s="21" t="s">
        <v>31</v>
      </c>
      <c r="O46" s="22" t="s">
        <v>36</v>
      </c>
      <c r="P46" s="24"/>
      <c r="Q46" s="23" t="s">
        <v>35</v>
      </c>
      <c r="R46" s="21" t="s">
        <v>30</v>
      </c>
      <c r="S46" s="21" t="s">
        <v>31</v>
      </c>
      <c r="T46" s="22" t="s">
        <v>36</v>
      </c>
      <c r="U46" s="24"/>
      <c r="V46" s="23" t="s">
        <v>35</v>
      </c>
      <c r="W46" s="21" t="s">
        <v>30</v>
      </c>
      <c r="X46" s="21" t="s">
        <v>31</v>
      </c>
      <c r="Y46" s="22" t="s">
        <v>36</v>
      </c>
      <c r="Z46" s="24"/>
      <c r="AA46" s="23" t="s">
        <v>35</v>
      </c>
      <c r="AB46" s="21" t="s">
        <v>30</v>
      </c>
      <c r="AC46" s="21" t="s">
        <v>31</v>
      </c>
      <c r="AD46" s="22" t="s">
        <v>36</v>
      </c>
      <c r="AE46" s="24"/>
      <c r="AF46" s="23" t="s">
        <v>35</v>
      </c>
      <c r="AG46" s="21" t="s">
        <v>30</v>
      </c>
      <c r="AH46" s="21" t="s">
        <v>31</v>
      </c>
      <c r="AI46" s="22" t="s">
        <v>36</v>
      </c>
      <c r="AJ46" s="49"/>
    </row>
    <row r="47" spans="1:36" x14ac:dyDescent="0.25">
      <c r="A47" s="12" t="s">
        <v>5</v>
      </c>
      <c r="B47" s="53">
        <f t="shared" ref="B47:B62" si="0">(B5-B25)/$B$45*100</f>
        <v>80</v>
      </c>
      <c r="C47" s="50">
        <f>(C5-C25)/$B$45*100</f>
        <v>85</v>
      </c>
      <c r="D47" s="50">
        <f>(D5-D25)/$B$45*100</f>
        <v>60</v>
      </c>
      <c r="E47" s="54">
        <f>(E5-E25)/$B$45*100</f>
        <v>55.000000000000007</v>
      </c>
      <c r="F47" s="24"/>
      <c r="G47" s="53">
        <f t="shared" ref="G47:G62" si="1">(G5-G25)/$G$45*100</f>
        <v>76.19047619047619</v>
      </c>
      <c r="H47" s="50">
        <f>(H5-H25)/$G$45*100</f>
        <v>80.952380952380949</v>
      </c>
      <c r="I47" s="50">
        <f>(I5-I25)/$G$45*100</f>
        <v>61.904761904761905</v>
      </c>
      <c r="J47" s="54">
        <f>(J5-J25)/$G$45*100</f>
        <v>42.857142857142854</v>
      </c>
      <c r="K47" s="24"/>
      <c r="L47" s="53">
        <f t="shared" ref="L47:L62" si="2">(L5-L25)/$L$45*100</f>
        <v>7.1428571428571423</v>
      </c>
      <c r="M47" s="50">
        <f>(M5-M25)/$L$45*100</f>
        <v>64.285714285714292</v>
      </c>
      <c r="N47" s="50">
        <f>(N5-N25)/$L$45*100</f>
        <v>21.428571428571427</v>
      </c>
      <c r="O47" s="54">
        <f>(O5-O25)/$L$45*100</f>
        <v>14.285714285714285</v>
      </c>
      <c r="P47" s="24"/>
      <c r="Q47" s="53">
        <f t="shared" ref="Q47:Q62" si="3">(Q5-Q25)/$Q$45*100</f>
        <v>50</v>
      </c>
      <c r="R47" s="50">
        <f>(R5-R25)/$Q$45*100</f>
        <v>43.75</v>
      </c>
      <c r="S47" s="50">
        <f>(S5-S25)/$Q$45*100</f>
        <v>31.25</v>
      </c>
      <c r="T47" s="54">
        <f>(T5-T25)/$Q$45*100</f>
        <v>25</v>
      </c>
      <c r="U47" s="24"/>
      <c r="V47" s="53">
        <f t="shared" ref="V47:V62" si="4">(V5-V25)/$V$45*100</f>
        <v>31.578947368421051</v>
      </c>
      <c r="W47" s="50">
        <f>(W5-W25)/$V$45*100</f>
        <v>36.84210526315789</v>
      </c>
      <c r="X47" s="50">
        <f>(X5-X25)/$V$45*100</f>
        <v>26.315789473684209</v>
      </c>
      <c r="Y47" s="54">
        <f>(Y5-Y25)/$V$45*100</f>
        <v>15.789473684210526</v>
      </c>
      <c r="Z47" s="24"/>
      <c r="AA47" s="53">
        <f t="shared" ref="AA47:AA62" si="5">(AA5-AA25)/$AA$45*100</f>
        <v>46.153846153846153</v>
      </c>
      <c r="AB47" s="50">
        <f>(AB5-AB25)/$AA$45*100</f>
        <v>46.153846153846153</v>
      </c>
      <c r="AC47" s="50">
        <f>(AC5-AC25)/$AA$45*100</f>
        <v>53.846153846153847</v>
      </c>
      <c r="AD47" s="54">
        <f>(AD5-AD25)/$AA$45*100</f>
        <v>38.461538461538467</v>
      </c>
      <c r="AE47" s="24"/>
      <c r="AF47" s="53">
        <f t="shared" ref="AF47:AF62" si="6">(AF5-AF25)/$AF$45*100</f>
        <v>50</v>
      </c>
      <c r="AG47" s="50">
        <f>(AG5-AG25)/$AF$45*100</f>
        <v>50</v>
      </c>
      <c r="AH47" s="50">
        <f>(AH5-AH25)/$AF$45*100</f>
        <v>33.333333333333329</v>
      </c>
      <c r="AI47" s="54">
        <f>(AI5-AI25)/$AF$45*100</f>
        <v>16.666666666666664</v>
      </c>
    </row>
    <row r="48" spans="1:36" x14ac:dyDescent="0.25">
      <c r="A48" s="12" t="s">
        <v>6</v>
      </c>
      <c r="B48" s="53">
        <f t="shared" si="0"/>
        <v>20</v>
      </c>
      <c r="C48" s="50">
        <f t="shared" ref="C48:E62" si="7">(C6-C26)/$B$45*100</f>
        <v>70</v>
      </c>
      <c r="D48" s="50">
        <f t="shared" si="7"/>
        <v>65</v>
      </c>
      <c r="E48" s="54">
        <f t="shared" si="7"/>
        <v>65</v>
      </c>
      <c r="F48" s="24"/>
      <c r="G48" s="53">
        <f t="shared" si="1"/>
        <v>61.904761904761905</v>
      </c>
      <c r="H48" s="50">
        <f t="shared" ref="H48:J62" si="8">(H6-H26)/$G$45*100</f>
        <v>76.19047619047619</v>
      </c>
      <c r="I48" s="50">
        <f t="shared" si="8"/>
        <v>80.952380952380949</v>
      </c>
      <c r="J48" s="54">
        <f t="shared" si="8"/>
        <v>33.333333333333329</v>
      </c>
      <c r="K48" s="24"/>
      <c r="L48" s="53">
        <f t="shared" si="2"/>
        <v>35.714285714285715</v>
      </c>
      <c r="M48" s="50">
        <f t="shared" ref="M48:O62" si="9">(M6-M26)/$L$45*100</f>
        <v>50</v>
      </c>
      <c r="N48" s="50">
        <f t="shared" si="9"/>
        <v>42.857142857142854</v>
      </c>
      <c r="O48" s="54">
        <f t="shared" si="9"/>
        <v>21.428571428571427</v>
      </c>
      <c r="P48" s="24"/>
      <c r="Q48" s="53">
        <f t="shared" si="3"/>
        <v>18.75</v>
      </c>
      <c r="R48" s="50">
        <f t="shared" ref="R48:T62" si="10">(R6-R26)/$Q$45*100</f>
        <v>56.25</v>
      </c>
      <c r="S48" s="50">
        <f t="shared" si="10"/>
        <v>37.5</v>
      </c>
      <c r="T48" s="54">
        <f t="shared" si="10"/>
        <v>12.5</v>
      </c>
      <c r="U48" s="24"/>
      <c r="V48" s="53">
        <f t="shared" si="4"/>
        <v>15.789473684210526</v>
      </c>
      <c r="W48" s="50">
        <f t="shared" ref="W48:Y62" si="11">(W6-W26)/$V$45*100</f>
        <v>57.894736842105267</v>
      </c>
      <c r="X48" s="50">
        <f t="shared" si="11"/>
        <v>42.105263157894733</v>
      </c>
      <c r="Y48" s="54">
        <f t="shared" si="11"/>
        <v>26.315789473684209</v>
      </c>
      <c r="Z48" s="24"/>
      <c r="AA48" s="53">
        <f t="shared" si="5"/>
        <v>53.846153846153847</v>
      </c>
      <c r="AB48" s="50">
        <f t="shared" ref="AB48:AD62" si="12">(AB6-AB26)/$AA$45*100</f>
        <v>53.846153846153847</v>
      </c>
      <c r="AC48" s="50">
        <f t="shared" si="12"/>
        <v>61.53846153846154</v>
      </c>
      <c r="AD48" s="54">
        <f t="shared" si="12"/>
        <v>61.53846153846154</v>
      </c>
      <c r="AE48" s="24"/>
      <c r="AF48" s="53">
        <f t="shared" si="6"/>
        <v>58.333333333333336</v>
      </c>
      <c r="AG48" s="50">
        <f t="shared" ref="AG48:AI62" si="13">(AG6-AG26)/$AF$45*100</f>
        <v>75</v>
      </c>
      <c r="AH48" s="50">
        <f t="shared" si="13"/>
        <v>50</v>
      </c>
      <c r="AI48" s="54">
        <f t="shared" si="13"/>
        <v>50</v>
      </c>
    </row>
    <row r="49" spans="1:35" x14ac:dyDescent="0.25">
      <c r="A49" s="12" t="s">
        <v>7</v>
      </c>
      <c r="B49" s="53">
        <f t="shared" si="0"/>
        <v>95</v>
      </c>
      <c r="C49" s="50">
        <f t="shared" si="7"/>
        <v>90</v>
      </c>
      <c r="D49" s="50">
        <f t="shared" si="7"/>
        <v>60</v>
      </c>
      <c r="E49" s="54">
        <f t="shared" si="7"/>
        <v>25</v>
      </c>
      <c r="F49" s="24"/>
      <c r="G49" s="53">
        <f t="shared" si="1"/>
        <v>57.142857142857139</v>
      </c>
      <c r="H49" s="50">
        <f t="shared" si="8"/>
        <v>14.285714285714285</v>
      </c>
      <c r="I49" s="50">
        <f t="shared" si="8"/>
        <v>0</v>
      </c>
      <c r="J49" s="54">
        <f t="shared" si="8"/>
        <v>0</v>
      </c>
      <c r="K49" s="24"/>
      <c r="L49" s="53">
        <f t="shared" si="2"/>
        <v>28.571428571428569</v>
      </c>
      <c r="M49" s="50">
        <f t="shared" si="9"/>
        <v>0</v>
      </c>
      <c r="N49" s="50">
        <f t="shared" si="9"/>
        <v>0</v>
      </c>
      <c r="O49" s="54">
        <f t="shared" si="9"/>
        <v>0</v>
      </c>
      <c r="P49" s="24"/>
      <c r="Q49" s="53">
        <f t="shared" si="3"/>
        <v>62.5</v>
      </c>
      <c r="R49" s="50">
        <f t="shared" si="10"/>
        <v>43.75</v>
      </c>
      <c r="S49" s="50">
        <f t="shared" si="10"/>
        <v>6.25</v>
      </c>
      <c r="T49" s="54">
        <f t="shared" si="10"/>
        <v>0</v>
      </c>
      <c r="U49" s="24"/>
      <c r="V49" s="53">
        <f t="shared" si="4"/>
        <v>31.578947368421051</v>
      </c>
      <c r="W49" s="50">
        <f t="shared" si="11"/>
        <v>10.526315789473683</v>
      </c>
      <c r="X49" s="50">
        <f t="shared" si="11"/>
        <v>5.2631578947368416</v>
      </c>
      <c r="Y49" s="54">
        <f t="shared" si="11"/>
        <v>5.2631578947368416</v>
      </c>
      <c r="Z49" s="24"/>
      <c r="AA49" s="53">
        <f t="shared" si="5"/>
        <v>46.153846153846153</v>
      </c>
      <c r="AB49" s="50">
        <f t="shared" si="12"/>
        <v>7.6923076923076925</v>
      </c>
      <c r="AC49" s="50">
        <f t="shared" si="12"/>
        <v>0</v>
      </c>
      <c r="AD49" s="54">
        <f t="shared" si="12"/>
        <v>0</v>
      </c>
      <c r="AE49" s="24"/>
      <c r="AF49" s="53">
        <f t="shared" si="6"/>
        <v>33.333333333333329</v>
      </c>
      <c r="AG49" s="50">
        <f t="shared" si="13"/>
        <v>16.666666666666664</v>
      </c>
      <c r="AH49" s="50">
        <f t="shared" si="13"/>
        <v>8.3333333333333321</v>
      </c>
      <c r="AI49" s="54">
        <f t="shared" si="13"/>
        <v>0</v>
      </c>
    </row>
    <row r="50" spans="1:35" x14ac:dyDescent="0.25">
      <c r="A50" s="12" t="s">
        <v>8</v>
      </c>
      <c r="B50" s="53">
        <f t="shared" si="0"/>
        <v>55.000000000000007</v>
      </c>
      <c r="C50" s="50">
        <f t="shared" si="7"/>
        <v>95</v>
      </c>
      <c r="D50" s="50">
        <f t="shared" si="7"/>
        <v>80</v>
      </c>
      <c r="E50" s="54">
        <f t="shared" si="7"/>
        <v>55.000000000000007</v>
      </c>
      <c r="F50" s="24"/>
      <c r="G50" s="53">
        <f t="shared" si="1"/>
        <v>61.904761904761905</v>
      </c>
      <c r="H50" s="50">
        <f t="shared" si="8"/>
        <v>19.047619047619047</v>
      </c>
      <c r="I50" s="50">
        <f t="shared" si="8"/>
        <v>9.5238095238095237</v>
      </c>
      <c r="J50" s="54">
        <f t="shared" si="8"/>
        <v>0</v>
      </c>
      <c r="K50" s="24"/>
      <c r="L50" s="53">
        <f t="shared" si="2"/>
        <v>35.714285714285715</v>
      </c>
      <c r="M50" s="50">
        <f t="shared" si="9"/>
        <v>7.1428571428571423</v>
      </c>
      <c r="N50" s="50">
        <f t="shared" si="9"/>
        <v>0</v>
      </c>
      <c r="O50" s="54">
        <f t="shared" si="9"/>
        <v>0</v>
      </c>
      <c r="P50" s="24"/>
      <c r="Q50" s="53">
        <f t="shared" si="3"/>
        <v>50</v>
      </c>
      <c r="R50" s="50">
        <f t="shared" si="10"/>
        <v>43.75</v>
      </c>
      <c r="S50" s="50">
        <f t="shared" si="10"/>
        <v>18.75</v>
      </c>
      <c r="T50" s="54">
        <f t="shared" si="10"/>
        <v>12.5</v>
      </c>
      <c r="U50" s="24"/>
      <c r="V50" s="53">
        <f t="shared" si="4"/>
        <v>47.368421052631575</v>
      </c>
      <c r="W50" s="50">
        <f t="shared" si="11"/>
        <v>31.578947368421051</v>
      </c>
      <c r="X50" s="50">
        <f t="shared" si="11"/>
        <v>15.789473684210526</v>
      </c>
      <c r="Y50" s="54">
        <f t="shared" si="11"/>
        <v>10.526315789473683</v>
      </c>
      <c r="Z50" s="24"/>
      <c r="AA50" s="53">
        <f t="shared" si="5"/>
        <v>46.153846153846153</v>
      </c>
      <c r="AB50" s="50">
        <f t="shared" si="12"/>
        <v>46.153846153846153</v>
      </c>
      <c r="AC50" s="50">
        <f t="shared" si="12"/>
        <v>23.076923076923077</v>
      </c>
      <c r="AD50" s="54">
        <f t="shared" si="12"/>
        <v>7.6923076923076925</v>
      </c>
      <c r="AE50" s="24"/>
      <c r="AF50" s="53">
        <f t="shared" si="6"/>
        <v>66.666666666666657</v>
      </c>
      <c r="AG50" s="50">
        <f t="shared" si="13"/>
        <v>50</v>
      </c>
      <c r="AH50" s="50">
        <f t="shared" si="13"/>
        <v>16.666666666666664</v>
      </c>
      <c r="AI50" s="54">
        <f t="shared" si="13"/>
        <v>16.666666666666664</v>
      </c>
    </row>
    <row r="51" spans="1:35" s="67" customFormat="1" x14ac:dyDescent="0.25">
      <c r="A51" s="28" t="s">
        <v>9</v>
      </c>
      <c r="B51" s="70">
        <f t="shared" si="0"/>
        <v>75</v>
      </c>
      <c r="C51" s="71">
        <f t="shared" si="7"/>
        <v>95</v>
      </c>
      <c r="D51" s="71">
        <f t="shared" si="7"/>
        <v>95</v>
      </c>
      <c r="E51" s="72">
        <f t="shared" si="7"/>
        <v>95</v>
      </c>
      <c r="F51" s="33"/>
      <c r="G51" s="70">
        <f t="shared" si="1"/>
        <v>90.476190476190482</v>
      </c>
      <c r="H51" s="71">
        <f t="shared" si="8"/>
        <v>85.714285714285708</v>
      </c>
      <c r="I51" s="71">
        <f t="shared" si="8"/>
        <v>71.428571428571431</v>
      </c>
      <c r="J51" s="72">
        <f t="shared" si="8"/>
        <v>47.619047619047613</v>
      </c>
      <c r="K51" s="33"/>
      <c r="L51" s="70">
        <f t="shared" si="2"/>
        <v>85.714285714285708</v>
      </c>
      <c r="M51" s="71">
        <f t="shared" si="9"/>
        <v>71.428571428571431</v>
      </c>
      <c r="N51" s="71">
        <f t="shared" si="9"/>
        <v>57.142857142857139</v>
      </c>
      <c r="O51" s="72">
        <f t="shared" si="9"/>
        <v>21.428571428571427</v>
      </c>
      <c r="P51" s="33"/>
      <c r="Q51" s="70">
        <f t="shared" si="3"/>
        <v>43.75</v>
      </c>
      <c r="R51" s="71">
        <f t="shared" si="10"/>
        <v>75</v>
      </c>
      <c r="S51" s="71">
        <f t="shared" si="10"/>
        <v>81.25</v>
      </c>
      <c r="T51" s="72">
        <f t="shared" si="10"/>
        <v>75</v>
      </c>
      <c r="U51" s="33"/>
      <c r="V51" s="70">
        <f t="shared" si="4"/>
        <v>68.421052631578945</v>
      </c>
      <c r="W51" s="71">
        <f t="shared" si="11"/>
        <v>57.894736842105267</v>
      </c>
      <c r="X51" s="71">
        <f t="shared" si="11"/>
        <v>42.105263157894733</v>
      </c>
      <c r="Y51" s="72">
        <f t="shared" si="11"/>
        <v>15.789473684210526</v>
      </c>
      <c r="Z51" s="33"/>
      <c r="AA51" s="70">
        <f t="shared" si="5"/>
        <v>23.076923076923077</v>
      </c>
      <c r="AB51" s="71">
        <f t="shared" si="12"/>
        <v>46.153846153846153</v>
      </c>
      <c r="AC51" s="71">
        <f t="shared" si="12"/>
        <v>61.53846153846154</v>
      </c>
      <c r="AD51" s="72">
        <f t="shared" si="12"/>
        <v>23.076923076923077</v>
      </c>
      <c r="AE51" s="33"/>
      <c r="AF51" s="70">
        <f t="shared" si="6"/>
        <v>66.666666666666657</v>
      </c>
      <c r="AG51" s="71">
        <f t="shared" si="13"/>
        <v>58.333333333333336</v>
      </c>
      <c r="AH51" s="71">
        <f t="shared" si="13"/>
        <v>25</v>
      </c>
      <c r="AI51" s="72">
        <f t="shared" si="13"/>
        <v>16.666666666666664</v>
      </c>
    </row>
    <row r="52" spans="1:35" s="67" customFormat="1" x14ac:dyDescent="0.25">
      <c r="A52" s="28" t="s">
        <v>10</v>
      </c>
      <c r="B52" s="70">
        <f t="shared" si="0"/>
        <v>65</v>
      </c>
      <c r="C52" s="71">
        <f t="shared" si="7"/>
        <v>80</v>
      </c>
      <c r="D52" s="71">
        <f t="shared" si="7"/>
        <v>85</v>
      </c>
      <c r="E52" s="72">
        <f t="shared" si="7"/>
        <v>90</v>
      </c>
      <c r="F52" s="33"/>
      <c r="G52" s="70">
        <f t="shared" si="1"/>
        <v>90.476190476190482</v>
      </c>
      <c r="H52" s="71">
        <f t="shared" si="8"/>
        <v>90.476190476190482</v>
      </c>
      <c r="I52" s="71">
        <f t="shared" si="8"/>
        <v>80.952380952380949</v>
      </c>
      <c r="J52" s="72">
        <f t="shared" si="8"/>
        <v>57.142857142857139</v>
      </c>
      <c r="K52" s="33"/>
      <c r="L52" s="70">
        <f t="shared" si="2"/>
        <v>92.857142857142861</v>
      </c>
      <c r="M52" s="71">
        <f t="shared" si="9"/>
        <v>92.857142857142861</v>
      </c>
      <c r="N52" s="71">
        <f t="shared" si="9"/>
        <v>71.428571428571431</v>
      </c>
      <c r="O52" s="72">
        <f t="shared" si="9"/>
        <v>35.714285714285715</v>
      </c>
      <c r="P52" s="33"/>
      <c r="Q52" s="70">
        <f t="shared" si="3"/>
        <v>50</v>
      </c>
      <c r="R52" s="71">
        <f t="shared" si="10"/>
        <v>62.5</v>
      </c>
      <c r="S52" s="71">
        <f t="shared" si="10"/>
        <v>75</v>
      </c>
      <c r="T52" s="72">
        <f t="shared" si="10"/>
        <v>75</v>
      </c>
      <c r="U52" s="33"/>
      <c r="V52" s="70">
        <f t="shared" si="4"/>
        <v>52.631578947368418</v>
      </c>
      <c r="W52" s="71">
        <f t="shared" si="11"/>
        <v>63.157894736842103</v>
      </c>
      <c r="X52" s="71">
        <f t="shared" si="11"/>
        <v>57.894736842105267</v>
      </c>
      <c r="Y52" s="72">
        <f t="shared" si="11"/>
        <v>31.578947368421051</v>
      </c>
      <c r="Z52" s="33"/>
      <c r="AA52" s="70">
        <f t="shared" si="5"/>
        <v>46.153846153846153</v>
      </c>
      <c r="AB52" s="71">
        <f t="shared" si="12"/>
        <v>61.53846153846154</v>
      </c>
      <c r="AC52" s="71">
        <f t="shared" si="12"/>
        <v>69.230769230769226</v>
      </c>
      <c r="AD52" s="72">
        <f t="shared" si="12"/>
        <v>69.230769230769226</v>
      </c>
      <c r="AE52" s="33"/>
      <c r="AF52" s="70">
        <f t="shared" si="6"/>
        <v>58.333333333333336</v>
      </c>
      <c r="AG52" s="71">
        <f t="shared" si="13"/>
        <v>58.333333333333336</v>
      </c>
      <c r="AH52" s="71">
        <f t="shared" si="13"/>
        <v>41.666666666666671</v>
      </c>
      <c r="AI52" s="72">
        <f t="shared" si="13"/>
        <v>50</v>
      </c>
    </row>
    <row r="53" spans="1:35" s="67" customFormat="1" x14ac:dyDescent="0.25">
      <c r="A53" s="28" t="s">
        <v>11</v>
      </c>
      <c r="B53" s="70">
        <f t="shared" si="0"/>
        <v>90</v>
      </c>
      <c r="C53" s="71">
        <f t="shared" si="7"/>
        <v>75</v>
      </c>
      <c r="D53" s="71">
        <f t="shared" si="7"/>
        <v>40</v>
      </c>
      <c r="E53" s="72">
        <f t="shared" si="7"/>
        <v>25</v>
      </c>
      <c r="F53" s="33"/>
      <c r="G53" s="70">
        <f t="shared" si="1"/>
        <v>52.380952380952387</v>
      </c>
      <c r="H53" s="71">
        <f t="shared" si="8"/>
        <v>33.333333333333329</v>
      </c>
      <c r="I53" s="71">
        <f t="shared" si="8"/>
        <v>0</v>
      </c>
      <c r="J53" s="72">
        <f t="shared" si="8"/>
        <v>0</v>
      </c>
      <c r="K53" s="33"/>
      <c r="L53" s="70">
        <f t="shared" si="2"/>
        <v>21.428571428571427</v>
      </c>
      <c r="M53" s="71">
        <f t="shared" si="9"/>
        <v>0</v>
      </c>
      <c r="N53" s="71">
        <f t="shared" si="9"/>
        <v>0</v>
      </c>
      <c r="O53" s="72">
        <f t="shared" si="9"/>
        <v>0</v>
      </c>
      <c r="P53" s="33"/>
      <c r="Q53" s="70">
        <f t="shared" si="3"/>
        <v>31.25</v>
      </c>
      <c r="R53" s="71">
        <f t="shared" si="10"/>
        <v>0</v>
      </c>
      <c r="S53" s="71">
        <f t="shared" si="10"/>
        <v>-6.25</v>
      </c>
      <c r="T53" s="72">
        <f t="shared" si="10"/>
        <v>0</v>
      </c>
      <c r="U53" s="33"/>
      <c r="V53" s="70">
        <f t="shared" si="4"/>
        <v>15.789473684210526</v>
      </c>
      <c r="W53" s="71">
        <f t="shared" si="11"/>
        <v>10.526315789473683</v>
      </c>
      <c r="X53" s="71">
        <f t="shared" si="11"/>
        <v>5.2631578947368416</v>
      </c>
      <c r="Y53" s="72">
        <f t="shared" si="11"/>
        <v>5.2631578947368416</v>
      </c>
      <c r="Z53" s="33"/>
      <c r="AA53" s="70">
        <f t="shared" si="5"/>
        <v>23.076923076923077</v>
      </c>
      <c r="AB53" s="71">
        <f t="shared" si="12"/>
        <v>0</v>
      </c>
      <c r="AC53" s="71">
        <f t="shared" si="12"/>
        <v>-7.6923076923076925</v>
      </c>
      <c r="AD53" s="72">
        <f t="shared" si="12"/>
        <v>-7.6923076923076925</v>
      </c>
      <c r="AE53" s="33"/>
      <c r="AF53" s="70">
        <f t="shared" si="6"/>
        <v>8.3333333333333321</v>
      </c>
      <c r="AG53" s="71">
        <f t="shared" si="13"/>
        <v>8.3333333333333321</v>
      </c>
      <c r="AH53" s="71">
        <f t="shared" si="13"/>
        <v>0</v>
      </c>
      <c r="AI53" s="72">
        <f t="shared" si="13"/>
        <v>0</v>
      </c>
    </row>
    <row r="54" spans="1:35" s="67" customFormat="1" x14ac:dyDescent="0.25">
      <c r="A54" s="28" t="s">
        <v>12</v>
      </c>
      <c r="B54" s="70">
        <f t="shared" si="0"/>
        <v>90</v>
      </c>
      <c r="C54" s="71">
        <f t="shared" si="7"/>
        <v>75</v>
      </c>
      <c r="D54" s="71">
        <f t="shared" si="7"/>
        <v>65</v>
      </c>
      <c r="E54" s="72">
        <f t="shared" si="7"/>
        <v>45</v>
      </c>
      <c r="F54" s="33"/>
      <c r="G54" s="70">
        <f t="shared" si="1"/>
        <v>52.380952380952387</v>
      </c>
      <c r="H54" s="71">
        <f t="shared" si="8"/>
        <v>23.809523809523807</v>
      </c>
      <c r="I54" s="71">
        <f t="shared" si="8"/>
        <v>4.7619047619047619</v>
      </c>
      <c r="J54" s="72">
        <f t="shared" si="8"/>
        <v>4.7619047619047619</v>
      </c>
      <c r="K54" s="33"/>
      <c r="L54" s="70">
        <f t="shared" si="2"/>
        <v>21.428571428571427</v>
      </c>
      <c r="M54" s="71">
        <f t="shared" si="9"/>
        <v>0</v>
      </c>
      <c r="N54" s="71">
        <f t="shared" si="9"/>
        <v>0</v>
      </c>
      <c r="O54" s="72">
        <f t="shared" si="9"/>
        <v>0</v>
      </c>
      <c r="P54" s="33"/>
      <c r="Q54" s="70">
        <f t="shared" si="3"/>
        <v>25</v>
      </c>
      <c r="R54" s="71">
        <f t="shared" si="10"/>
        <v>25</v>
      </c>
      <c r="S54" s="71">
        <f t="shared" si="10"/>
        <v>6.25</v>
      </c>
      <c r="T54" s="72">
        <f t="shared" si="10"/>
        <v>6.25</v>
      </c>
      <c r="U54" s="33"/>
      <c r="V54" s="70">
        <f t="shared" si="4"/>
        <v>47.368421052631575</v>
      </c>
      <c r="W54" s="71">
        <f t="shared" si="11"/>
        <v>15.789473684210526</v>
      </c>
      <c r="X54" s="71">
        <f t="shared" si="11"/>
        <v>5.2631578947368416</v>
      </c>
      <c r="Y54" s="72">
        <f t="shared" si="11"/>
        <v>5.2631578947368416</v>
      </c>
      <c r="Z54" s="33"/>
      <c r="AA54" s="70">
        <f t="shared" si="5"/>
        <v>61.53846153846154</v>
      </c>
      <c r="AB54" s="71">
        <f t="shared" si="12"/>
        <v>38.461538461538467</v>
      </c>
      <c r="AC54" s="71">
        <f t="shared" si="12"/>
        <v>30.76923076923077</v>
      </c>
      <c r="AD54" s="72">
        <f t="shared" si="12"/>
        <v>0</v>
      </c>
      <c r="AE54" s="33"/>
      <c r="AF54" s="70">
        <f t="shared" si="6"/>
        <v>58.333333333333336</v>
      </c>
      <c r="AG54" s="71">
        <f t="shared" si="13"/>
        <v>33.333333333333329</v>
      </c>
      <c r="AH54" s="71">
        <f t="shared" si="13"/>
        <v>16.666666666666664</v>
      </c>
      <c r="AI54" s="72">
        <f t="shared" si="13"/>
        <v>8.3333333333333321</v>
      </c>
    </row>
    <row r="55" spans="1:35" x14ac:dyDescent="0.25">
      <c r="A55" s="12" t="s">
        <v>13</v>
      </c>
      <c r="B55" s="53">
        <f t="shared" si="0"/>
        <v>70</v>
      </c>
      <c r="C55" s="50">
        <f t="shared" si="7"/>
        <v>80</v>
      </c>
      <c r="D55" s="50">
        <f t="shared" si="7"/>
        <v>80</v>
      </c>
      <c r="E55" s="54">
        <f t="shared" si="7"/>
        <v>60</v>
      </c>
      <c r="F55" s="24"/>
      <c r="G55" s="53">
        <f t="shared" si="1"/>
        <v>71.428571428571431</v>
      </c>
      <c r="H55" s="50">
        <f t="shared" si="8"/>
        <v>95.238095238095227</v>
      </c>
      <c r="I55" s="50">
        <f t="shared" si="8"/>
        <v>66.666666666666657</v>
      </c>
      <c r="J55" s="54">
        <f t="shared" si="8"/>
        <v>52.380952380952387</v>
      </c>
      <c r="K55" s="24"/>
      <c r="L55" s="53">
        <f t="shared" si="2"/>
        <v>21.428571428571427</v>
      </c>
      <c r="M55" s="50">
        <f t="shared" si="9"/>
        <v>35.714285714285715</v>
      </c>
      <c r="N55" s="50">
        <f t="shared" si="9"/>
        <v>28.571428571428569</v>
      </c>
      <c r="O55" s="54">
        <f t="shared" si="9"/>
        <v>14.285714285714285</v>
      </c>
      <c r="P55" s="24"/>
      <c r="Q55" s="53">
        <f t="shared" si="3"/>
        <v>56.25</v>
      </c>
      <c r="R55" s="50">
        <f t="shared" si="10"/>
        <v>37.5</v>
      </c>
      <c r="S55" s="50">
        <f t="shared" si="10"/>
        <v>6.25</v>
      </c>
      <c r="T55" s="54">
        <f t="shared" si="10"/>
        <v>25</v>
      </c>
      <c r="U55" s="24"/>
      <c r="V55" s="53">
        <f t="shared" si="4"/>
        <v>21.052631578947366</v>
      </c>
      <c r="W55" s="50">
        <f t="shared" si="11"/>
        <v>36.84210526315789</v>
      </c>
      <c r="X55" s="50">
        <f t="shared" si="11"/>
        <v>26.315789473684209</v>
      </c>
      <c r="Y55" s="54">
        <f t="shared" si="11"/>
        <v>5.2631578947368416</v>
      </c>
      <c r="Z55" s="24"/>
      <c r="AA55" s="53">
        <f t="shared" si="5"/>
        <v>30.76923076923077</v>
      </c>
      <c r="AB55" s="50">
        <f t="shared" si="12"/>
        <v>46.153846153846153</v>
      </c>
      <c r="AC55" s="50">
        <f t="shared" si="12"/>
        <v>30.76923076923077</v>
      </c>
      <c r="AD55" s="54">
        <f t="shared" si="12"/>
        <v>23.076923076923077</v>
      </c>
      <c r="AE55" s="24"/>
      <c r="AF55" s="53">
        <f t="shared" si="6"/>
        <v>50</v>
      </c>
      <c r="AG55" s="50">
        <f t="shared" si="13"/>
        <v>75</v>
      </c>
      <c r="AH55" s="50">
        <f t="shared" si="13"/>
        <v>41.666666666666671</v>
      </c>
      <c r="AI55" s="54">
        <f t="shared" si="13"/>
        <v>16.666666666666664</v>
      </c>
    </row>
    <row r="56" spans="1:35" x14ac:dyDescent="0.25">
      <c r="A56" s="12" t="s">
        <v>14</v>
      </c>
      <c r="B56" s="53">
        <f t="shared" si="0"/>
        <v>5</v>
      </c>
      <c r="C56" s="50">
        <f t="shared" si="7"/>
        <v>60</v>
      </c>
      <c r="D56" s="50">
        <f t="shared" si="7"/>
        <v>65</v>
      </c>
      <c r="E56" s="54">
        <f t="shared" si="7"/>
        <v>65</v>
      </c>
      <c r="F56" s="24"/>
      <c r="G56" s="53">
        <f t="shared" si="1"/>
        <v>66.666666666666657</v>
      </c>
      <c r="H56" s="50">
        <f t="shared" si="8"/>
        <v>90.476190476190482</v>
      </c>
      <c r="I56" s="50">
        <f t="shared" si="8"/>
        <v>76.19047619047619</v>
      </c>
      <c r="J56" s="54">
        <f t="shared" si="8"/>
        <v>47.619047619047613</v>
      </c>
      <c r="K56" s="24"/>
      <c r="L56" s="53">
        <f t="shared" si="2"/>
        <v>-14.285714285714285</v>
      </c>
      <c r="M56" s="50">
        <f t="shared" si="9"/>
        <v>35.714285714285715</v>
      </c>
      <c r="N56" s="50">
        <f t="shared" si="9"/>
        <v>42.857142857142854</v>
      </c>
      <c r="O56" s="54">
        <f t="shared" si="9"/>
        <v>28.571428571428569</v>
      </c>
      <c r="P56" s="24"/>
      <c r="Q56" s="53">
        <f t="shared" si="3"/>
        <v>12.5</v>
      </c>
      <c r="R56" s="50">
        <f t="shared" si="10"/>
        <v>37.5</v>
      </c>
      <c r="S56" s="50">
        <f t="shared" si="10"/>
        <v>31.25</v>
      </c>
      <c r="T56" s="54">
        <f t="shared" si="10"/>
        <v>37.5</v>
      </c>
      <c r="U56" s="24"/>
      <c r="V56" s="53">
        <f t="shared" si="4"/>
        <v>0</v>
      </c>
      <c r="W56" s="50">
        <f t="shared" si="11"/>
        <v>26.315789473684209</v>
      </c>
      <c r="X56" s="50">
        <f t="shared" si="11"/>
        <v>36.84210526315789</v>
      </c>
      <c r="Y56" s="54">
        <f t="shared" si="11"/>
        <v>42.105263157894733</v>
      </c>
      <c r="Z56" s="24"/>
      <c r="AA56" s="53">
        <f t="shared" si="5"/>
        <v>46.153846153846153</v>
      </c>
      <c r="AB56" s="50">
        <f t="shared" si="12"/>
        <v>30.76923076923077</v>
      </c>
      <c r="AC56" s="50">
        <f t="shared" si="12"/>
        <v>46.153846153846153</v>
      </c>
      <c r="AD56" s="54">
        <f t="shared" si="12"/>
        <v>61.53846153846154</v>
      </c>
      <c r="AE56" s="24"/>
      <c r="AF56" s="53">
        <f t="shared" si="6"/>
        <v>58.333333333333336</v>
      </c>
      <c r="AG56" s="50">
        <f t="shared" si="13"/>
        <v>83.333333333333343</v>
      </c>
      <c r="AH56" s="50">
        <f t="shared" si="13"/>
        <v>58.333333333333336</v>
      </c>
      <c r="AI56" s="54">
        <f t="shared" si="13"/>
        <v>25</v>
      </c>
    </row>
    <row r="57" spans="1:35" x14ac:dyDescent="0.25">
      <c r="A57" s="12" t="s">
        <v>15</v>
      </c>
      <c r="B57" s="53">
        <f t="shared" si="0"/>
        <v>95</v>
      </c>
      <c r="C57" s="50">
        <f t="shared" si="7"/>
        <v>90</v>
      </c>
      <c r="D57" s="50">
        <f t="shared" si="7"/>
        <v>75</v>
      </c>
      <c r="E57" s="54">
        <f t="shared" si="7"/>
        <v>40</v>
      </c>
      <c r="F57" s="24"/>
      <c r="G57" s="53">
        <f t="shared" si="1"/>
        <v>66.666666666666657</v>
      </c>
      <c r="H57" s="50">
        <f t="shared" si="8"/>
        <v>19.047619047619047</v>
      </c>
      <c r="I57" s="50">
        <f t="shared" si="8"/>
        <v>0</v>
      </c>
      <c r="J57" s="54">
        <f t="shared" si="8"/>
        <v>0</v>
      </c>
      <c r="K57" s="24"/>
      <c r="L57" s="53">
        <f t="shared" si="2"/>
        <v>35.714285714285715</v>
      </c>
      <c r="M57" s="50">
        <f t="shared" si="9"/>
        <v>0</v>
      </c>
      <c r="N57" s="50">
        <f t="shared" si="9"/>
        <v>0</v>
      </c>
      <c r="O57" s="54">
        <f t="shared" si="9"/>
        <v>7.1428571428571423</v>
      </c>
      <c r="P57" s="24"/>
      <c r="Q57" s="53">
        <f t="shared" si="3"/>
        <v>43.75</v>
      </c>
      <c r="R57" s="50">
        <f t="shared" si="10"/>
        <v>50</v>
      </c>
      <c r="S57" s="50">
        <f t="shared" si="10"/>
        <v>18.75</v>
      </c>
      <c r="T57" s="54">
        <f t="shared" si="10"/>
        <v>0</v>
      </c>
      <c r="U57" s="24"/>
      <c r="V57" s="53">
        <f t="shared" si="4"/>
        <v>31.578947368421051</v>
      </c>
      <c r="W57" s="50">
        <f t="shared" si="11"/>
        <v>15.789473684210526</v>
      </c>
      <c r="X57" s="50">
        <f t="shared" si="11"/>
        <v>5.2631578947368416</v>
      </c>
      <c r="Y57" s="54">
        <f t="shared" si="11"/>
        <v>5.2631578947368416</v>
      </c>
      <c r="Z57" s="24"/>
      <c r="AA57" s="53">
        <f t="shared" si="5"/>
        <v>38.461538461538467</v>
      </c>
      <c r="AB57" s="50">
        <f t="shared" si="12"/>
        <v>23.076923076923077</v>
      </c>
      <c r="AC57" s="50">
        <f t="shared" si="12"/>
        <v>-7.6923076923076925</v>
      </c>
      <c r="AD57" s="54">
        <f t="shared" si="12"/>
        <v>-7.6923076923076925</v>
      </c>
      <c r="AE57" s="24"/>
      <c r="AF57" s="53">
        <f t="shared" si="6"/>
        <v>50</v>
      </c>
      <c r="AG57" s="50">
        <f t="shared" si="13"/>
        <v>16.666666666666664</v>
      </c>
      <c r="AH57" s="50">
        <f t="shared" si="13"/>
        <v>16.666666666666664</v>
      </c>
      <c r="AI57" s="54">
        <f t="shared" si="13"/>
        <v>8.3333333333333321</v>
      </c>
    </row>
    <row r="58" spans="1:35" x14ac:dyDescent="0.25">
      <c r="A58" s="12" t="s">
        <v>16</v>
      </c>
      <c r="B58" s="53">
        <f t="shared" si="0"/>
        <v>75</v>
      </c>
      <c r="C58" s="50">
        <f t="shared" si="7"/>
        <v>95</v>
      </c>
      <c r="D58" s="50">
        <f t="shared" si="7"/>
        <v>85</v>
      </c>
      <c r="E58" s="54">
        <f t="shared" si="7"/>
        <v>80</v>
      </c>
      <c r="F58" s="24"/>
      <c r="G58" s="53">
        <f t="shared" si="1"/>
        <v>57.142857142857139</v>
      </c>
      <c r="H58" s="50">
        <f t="shared" si="8"/>
        <v>23.809523809523807</v>
      </c>
      <c r="I58" s="50">
        <f t="shared" si="8"/>
        <v>9.5238095238095237</v>
      </c>
      <c r="J58" s="54">
        <f t="shared" si="8"/>
        <v>4.7619047619047619</v>
      </c>
      <c r="K58" s="24"/>
      <c r="L58" s="53">
        <f t="shared" si="2"/>
        <v>42.857142857142854</v>
      </c>
      <c r="M58" s="50">
        <f t="shared" si="9"/>
        <v>0</v>
      </c>
      <c r="N58" s="50">
        <f t="shared" si="9"/>
        <v>0</v>
      </c>
      <c r="O58" s="54">
        <f t="shared" si="9"/>
        <v>0</v>
      </c>
      <c r="P58" s="24"/>
      <c r="Q58" s="53">
        <f t="shared" si="3"/>
        <v>62.5</v>
      </c>
      <c r="R58" s="50">
        <f t="shared" si="10"/>
        <v>56.25</v>
      </c>
      <c r="S58" s="50">
        <f t="shared" si="10"/>
        <v>18.75</v>
      </c>
      <c r="T58" s="54">
        <f t="shared" si="10"/>
        <v>12.5</v>
      </c>
      <c r="U58" s="24"/>
      <c r="V58" s="53">
        <f t="shared" si="4"/>
        <v>57.894736842105267</v>
      </c>
      <c r="W58" s="50">
        <f t="shared" si="11"/>
        <v>31.578947368421051</v>
      </c>
      <c r="X58" s="50">
        <f t="shared" si="11"/>
        <v>15.789473684210526</v>
      </c>
      <c r="Y58" s="54">
        <f t="shared" si="11"/>
        <v>15.789473684210526</v>
      </c>
      <c r="Z58" s="24"/>
      <c r="AA58" s="53">
        <f t="shared" si="5"/>
        <v>61.53846153846154</v>
      </c>
      <c r="AB58" s="50">
        <f t="shared" si="12"/>
        <v>53.846153846153847</v>
      </c>
      <c r="AC58" s="50">
        <f t="shared" si="12"/>
        <v>38.461538461538467</v>
      </c>
      <c r="AD58" s="54">
        <f t="shared" si="12"/>
        <v>0</v>
      </c>
      <c r="AE58" s="24"/>
      <c r="AF58" s="53">
        <f t="shared" si="6"/>
        <v>75</v>
      </c>
      <c r="AG58" s="50">
        <f t="shared" si="13"/>
        <v>58.333333333333336</v>
      </c>
      <c r="AH58" s="50">
        <f t="shared" si="13"/>
        <v>41.666666666666671</v>
      </c>
      <c r="AI58" s="54">
        <f t="shared" si="13"/>
        <v>25</v>
      </c>
    </row>
    <row r="59" spans="1:35" s="67" customFormat="1" x14ac:dyDescent="0.25">
      <c r="A59" s="28" t="s">
        <v>17</v>
      </c>
      <c r="B59" s="70">
        <f t="shared" si="0"/>
        <v>60</v>
      </c>
      <c r="C59" s="71">
        <f t="shared" si="7"/>
        <v>75</v>
      </c>
      <c r="D59" s="71">
        <f t="shared" si="7"/>
        <v>95</v>
      </c>
      <c r="E59" s="72">
        <f t="shared" si="7"/>
        <v>90</v>
      </c>
      <c r="F59" s="33"/>
      <c r="G59" s="70">
        <f t="shared" si="1"/>
        <v>85.714285714285708</v>
      </c>
      <c r="H59" s="71">
        <f t="shared" si="8"/>
        <v>85.714285714285708</v>
      </c>
      <c r="I59" s="71">
        <f t="shared" si="8"/>
        <v>71.428571428571431</v>
      </c>
      <c r="J59" s="72">
        <f t="shared" si="8"/>
        <v>42.857142857142854</v>
      </c>
      <c r="K59" s="33"/>
      <c r="L59" s="70">
        <f t="shared" si="2"/>
        <v>71.428571428571431</v>
      </c>
      <c r="M59" s="71">
        <f t="shared" si="9"/>
        <v>78.571428571428569</v>
      </c>
      <c r="N59" s="71">
        <f t="shared" si="9"/>
        <v>64.285714285714292</v>
      </c>
      <c r="O59" s="72">
        <f t="shared" si="9"/>
        <v>50</v>
      </c>
      <c r="P59" s="33"/>
      <c r="Q59" s="70">
        <f t="shared" si="3"/>
        <v>68.75</v>
      </c>
      <c r="R59" s="71">
        <f t="shared" si="10"/>
        <v>75</v>
      </c>
      <c r="S59" s="71">
        <f t="shared" si="10"/>
        <v>68.75</v>
      </c>
      <c r="T59" s="72">
        <f t="shared" si="10"/>
        <v>62.5</v>
      </c>
      <c r="U59" s="33"/>
      <c r="V59" s="70">
        <f t="shared" si="4"/>
        <v>57.894736842105267</v>
      </c>
      <c r="W59" s="71">
        <f t="shared" si="11"/>
        <v>63.157894736842103</v>
      </c>
      <c r="X59" s="71">
        <f t="shared" si="11"/>
        <v>52.631578947368418</v>
      </c>
      <c r="Y59" s="72">
        <f t="shared" si="11"/>
        <v>15.789473684210526</v>
      </c>
      <c r="Z59" s="33"/>
      <c r="AA59" s="70">
        <f t="shared" si="5"/>
        <v>15.384615384615385</v>
      </c>
      <c r="AB59" s="71">
        <f t="shared" si="12"/>
        <v>46.153846153846153</v>
      </c>
      <c r="AC59" s="71">
        <f t="shared" si="12"/>
        <v>46.153846153846153</v>
      </c>
      <c r="AD59" s="72">
        <f t="shared" si="12"/>
        <v>38.461538461538467</v>
      </c>
      <c r="AE59" s="33"/>
      <c r="AF59" s="70">
        <f t="shared" si="6"/>
        <v>66.666666666666657</v>
      </c>
      <c r="AG59" s="71">
        <f t="shared" si="13"/>
        <v>58.333333333333336</v>
      </c>
      <c r="AH59" s="71">
        <f t="shared" si="13"/>
        <v>33.333333333333329</v>
      </c>
      <c r="AI59" s="72">
        <f t="shared" si="13"/>
        <v>33.333333333333329</v>
      </c>
    </row>
    <row r="60" spans="1:35" s="67" customFormat="1" x14ac:dyDescent="0.25">
      <c r="A60" s="28" t="s">
        <v>18</v>
      </c>
      <c r="B60" s="70">
        <f t="shared" si="0"/>
        <v>25</v>
      </c>
      <c r="C60" s="71">
        <f t="shared" si="7"/>
        <v>65</v>
      </c>
      <c r="D60" s="71">
        <f t="shared" si="7"/>
        <v>90</v>
      </c>
      <c r="E60" s="72">
        <f t="shared" si="7"/>
        <v>80</v>
      </c>
      <c r="F60" s="33"/>
      <c r="G60" s="70">
        <f t="shared" si="1"/>
        <v>80.952380952380949</v>
      </c>
      <c r="H60" s="71">
        <f t="shared" si="8"/>
        <v>85.714285714285708</v>
      </c>
      <c r="I60" s="71">
        <f t="shared" si="8"/>
        <v>76.19047619047619</v>
      </c>
      <c r="J60" s="72">
        <f t="shared" si="8"/>
        <v>57.142857142857139</v>
      </c>
      <c r="K60" s="33"/>
      <c r="L60" s="70">
        <f t="shared" si="2"/>
        <v>85.714285714285708</v>
      </c>
      <c r="M60" s="71">
        <f t="shared" si="9"/>
        <v>92.857142857142861</v>
      </c>
      <c r="N60" s="71">
        <f t="shared" si="9"/>
        <v>85.714285714285708</v>
      </c>
      <c r="O60" s="72">
        <f t="shared" si="9"/>
        <v>42.857142857142854</v>
      </c>
      <c r="P60" s="33"/>
      <c r="Q60" s="70">
        <f t="shared" si="3"/>
        <v>50</v>
      </c>
      <c r="R60" s="71">
        <f t="shared" si="10"/>
        <v>56.25</v>
      </c>
      <c r="S60" s="71">
        <f t="shared" si="10"/>
        <v>68.75</v>
      </c>
      <c r="T60" s="72">
        <f t="shared" si="10"/>
        <v>68.75</v>
      </c>
      <c r="U60" s="33"/>
      <c r="V60" s="70">
        <f t="shared" si="4"/>
        <v>57.894736842105267</v>
      </c>
      <c r="W60" s="71">
        <f t="shared" si="11"/>
        <v>57.894736842105267</v>
      </c>
      <c r="X60" s="71">
        <f t="shared" si="11"/>
        <v>57.894736842105267</v>
      </c>
      <c r="Y60" s="72">
        <f t="shared" si="11"/>
        <v>31.578947368421051</v>
      </c>
      <c r="Z60" s="33"/>
      <c r="AA60" s="70">
        <f t="shared" si="5"/>
        <v>38.461538461538467</v>
      </c>
      <c r="AB60" s="71">
        <f t="shared" si="12"/>
        <v>38.461538461538467</v>
      </c>
      <c r="AC60" s="71">
        <f t="shared" si="12"/>
        <v>76.923076923076934</v>
      </c>
      <c r="AD60" s="72">
        <f t="shared" si="12"/>
        <v>76.923076923076934</v>
      </c>
      <c r="AE60" s="33"/>
      <c r="AF60" s="70">
        <f t="shared" si="6"/>
        <v>50</v>
      </c>
      <c r="AG60" s="71">
        <f t="shared" si="13"/>
        <v>66.666666666666657</v>
      </c>
      <c r="AH60" s="71">
        <f t="shared" si="13"/>
        <v>58.333333333333336</v>
      </c>
      <c r="AI60" s="72">
        <f t="shared" si="13"/>
        <v>25</v>
      </c>
    </row>
    <row r="61" spans="1:35" s="67" customFormat="1" x14ac:dyDescent="0.25">
      <c r="A61" s="28" t="s">
        <v>19</v>
      </c>
      <c r="B61" s="70">
        <f t="shared" si="0"/>
        <v>100</v>
      </c>
      <c r="C61" s="71">
        <f t="shared" si="7"/>
        <v>80</v>
      </c>
      <c r="D61" s="71">
        <f t="shared" si="7"/>
        <v>40</v>
      </c>
      <c r="E61" s="72">
        <f t="shared" si="7"/>
        <v>30</v>
      </c>
      <c r="F61" s="33"/>
      <c r="G61" s="70">
        <f t="shared" si="1"/>
        <v>42.857142857142854</v>
      </c>
      <c r="H61" s="71">
        <f t="shared" si="8"/>
        <v>38.095238095238095</v>
      </c>
      <c r="I61" s="71">
        <f t="shared" si="8"/>
        <v>9.5238095238095237</v>
      </c>
      <c r="J61" s="72">
        <f t="shared" si="8"/>
        <v>0</v>
      </c>
      <c r="K61" s="33"/>
      <c r="L61" s="70">
        <f t="shared" si="2"/>
        <v>7.1428571428571423</v>
      </c>
      <c r="M61" s="71">
        <f t="shared" si="9"/>
        <v>-7.1428571428571423</v>
      </c>
      <c r="N61" s="71">
        <f t="shared" si="9"/>
        <v>0</v>
      </c>
      <c r="O61" s="72">
        <f t="shared" si="9"/>
        <v>0</v>
      </c>
      <c r="P61" s="33"/>
      <c r="Q61" s="70">
        <f t="shared" si="3"/>
        <v>43.75</v>
      </c>
      <c r="R61" s="71">
        <f t="shared" si="10"/>
        <v>12.5</v>
      </c>
      <c r="S61" s="71">
        <f t="shared" si="10"/>
        <v>-18.75</v>
      </c>
      <c r="T61" s="72">
        <f t="shared" si="10"/>
        <v>-12.5</v>
      </c>
      <c r="U61" s="33"/>
      <c r="V61" s="70">
        <f t="shared" si="4"/>
        <v>26.315789473684209</v>
      </c>
      <c r="W61" s="71">
        <f t="shared" si="11"/>
        <v>10.526315789473683</v>
      </c>
      <c r="X61" s="71">
        <f t="shared" si="11"/>
        <v>5.2631578947368416</v>
      </c>
      <c r="Y61" s="72">
        <f t="shared" si="11"/>
        <v>5.2631578947368416</v>
      </c>
      <c r="Z61" s="33"/>
      <c r="AA61" s="70">
        <f t="shared" si="5"/>
        <v>23.076923076923077</v>
      </c>
      <c r="AB61" s="71">
        <f t="shared" si="12"/>
        <v>7.6923076923076925</v>
      </c>
      <c r="AC61" s="71">
        <f t="shared" si="12"/>
        <v>-7.6923076923076925</v>
      </c>
      <c r="AD61" s="72">
        <f t="shared" si="12"/>
        <v>-7.6923076923076925</v>
      </c>
      <c r="AE61" s="33"/>
      <c r="AF61" s="70">
        <f t="shared" si="6"/>
        <v>25</v>
      </c>
      <c r="AG61" s="71">
        <f t="shared" si="13"/>
        <v>0</v>
      </c>
      <c r="AH61" s="71">
        <f t="shared" si="13"/>
        <v>0</v>
      </c>
      <c r="AI61" s="72">
        <f t="shared" si="13"/>
        <v>0</v>
      </c>
    </row>
    <row r="62" spans="1:35" s="67" customFormat="1" ht="15.75" thickBot="1" x14ac:dyDescent="0.3">
      <c r="A62" s="34" t="s">
        <v>20</v>
      </c>
      <c r="B62" s="73">
        <f t="shared" si="0"/>
        <v>75</v>
      </c>
      <c r="C62" s="74">
        <f t="shared" si="7"/>
        <v>85</v>
      </c>
      <c r="D62" s="74">
        <f t="shared" si="7"/>
        <v>85</v>
      </c>
      <c r="E62" s="75">
        <f t="shared" si="7"/>
        <v>65</v>
      </c>
      <c r="F62" s="33"/>
      <c r="G62" s="73">
        <f t="shared" si="1"/>
        <v>52.380952380952387</v>
      </c>
      <c r="H62" s="74">
        <f t="shared" si="8"/>
        <v>47.619047619047613</v>
      </c>
      <c r="I62" s="74">
        <f t="shared" si="8"/>
        <v>4.7619047619047619</v>
      </c>
      <c r="J62" s="75">
        <f t="shared" si="8"/>
        <v>4.7619047619047619</v>
      </c>
      <c r="K62" s="33"/>
      <c r="L62" s="73">
        <f t="shared" si="2"/>
        <v>35.714285714285715</v>
      </c>
      <c r="M62" s="74">
        <f t="shared" si="9"/>
        <v>7.1428571428571423</v>
      </c>
      <c r="N62" s="74">
        <f t="shared" si="9"/>
        <v>14.285714285714285</v>
      </c>
      <c r="O62" s="75">
        <f t="shared" si="9"/>
        <v>7.1428571428571423</v>
      </c>
      <c r="P62" s="33"/>
      <c r="Q62" s="73">
        <f t="shared" si="3"/>
        <v>18.75</v>
      </c>
      <c r="R62" s="74">
        <f t="shared" si="10"/>
        <v>-6.25</v>
      </c>
      <c r="S62" s="74">
        <f t="shared" si="10"/>
        <v>-6.25</v>
      </c>
      <c r="T62" s="75">
        <f t="shared" si="10"/>
        <v>-6.25</v>
      </c>
      <c r="U62" s="33"/>
      <c r="V62" s="73">
        <f t="shared" si="4"/>
        <v>42.105263157894733</v>
      </c>
      <c r="W62" s="74">
        <f t="shared" si="11"/>
        <v>31.578947368421051</v>
      </c>
      <c r="X62" s="74">
        <f t="shared" si="11"/>
        <v>0</v>
      </c>
      <c r="Y62" s="75">
        <f t="shared" si="11"/>
        <v>5.2631578947368416</v>
      </c>
      <c r="Z62" s="33"/>
      <c r="AA62" s="73">
        <f t="shared" si="5"/>
        <v>46.153846153846153</v>
      </c>
      <c r="AB62" s="74">
        <f t="shared" si="12"/>
        <v>38.461538461538467</v>
      </c>
      <c r="AC62" s="74">
        <f t="shared" si="12"/>
        <v>30.76923076923077</v>
      </c>
      <c r="AD62" s="75">
        <f t="shared" si="12"/>
        <v>7.6923076923076925</v>
      </c>
      <c r="AE62" s="33"/>
      <c r="AF62" s="73">
        <f t="shared" si="6"/>
        <v>66.666666666666657</v>
      </c>
      <c r="AG62" s="74">
        <f t="shared" si="13"/>
        <v>50</v>
      </c>
      <c r="AH62" s="74">
        <f t="shared" si="13"/>
        <v>16.666666666666664</v>
      </c>
      <c r="AI62" s="75">
        <f t="shared" si="13"/>
        <v>16.666666666666664</v>
      </c>
    </row>
    <row r="64" spans="1:35" ht="15.75" thickBot="1" x14ac:dyDescent="0.3"/>
    <row r="65" spans="1:16" s="1" customFormat="1" ht="15.75" thickBot="1" x14ac:dyDescent="0.3">
      <c r="A65" s="1" t="s">
        <v>42</v>
      </c>
      <c r="B65" s="96" t="s">
        <v>28</v>
      </c>
      <c r="C65" s="97"/>
      <c r="D65" s="97"/>
      <c r="E65" s="97"/>
      <c r="F65" s="98"/>
    </row>
    <row r="66" spans="1:16" ht="39.75" thickBot="1" x14ac:dyDescent="0.3">
      <c r="A66" s="14" t="s">
        <v>34</v>
      </c>
      <c r="B66" s="57" t="s">
        <v>35</v>
      </c>
      <c r="C66" s="58" t="s">
        <v>30</v>
      </c>
      <c r="D66" s="58" t="s">
        <v>31</v>
      </c>
      <c r="E66" s="59" t="s">
        <v>36</v>
      </c>
      <c r="F66" s="60" t="s">
        <v>40</v>
      </c>
      <c r="G66" s="56"/>
      <c r="H66" s="55" t="s">
        <v>41</v>
      </c>
      <c r="I66" s="84"/>
      <c r="J66" s="44"/>
      <c r="K66" s="44"/>
      <c r="M66" s="44"/>
      <c r="N66" s="44"/>
      <c r="O66" s="44"/>
      <c r="P66" s="44"/>
    </row>
    <row r="67" spans="1:16" ht="15.75" x14ac:dyDescent="0.25">
      <c r="A67" s="65" t="s">
        <v>5</v>
      </c>
      <c r="B67" s="66">
        <f>AVERAGE(B47,G47,L47,Q47,V47,AA47,AF47)</f>
        <v>48.723732407942933</v>
      </c>
      <c r="C67" s="63">
        <f t="shared" ref="C67:E82" si="14">AVERAGE(C47,H47,M47,R47,W47,AB47,AG47)</f>
        <v>58.140578093585603</v>
      </c>
      <c r="D67" s="63">
        <f>AVERAGE(D47,I47,N47,S47,X47,AC47,AH47)</f>
        <v>41.154087140929242</v>
      </c>
      <c r="E67" s="64">
        <f t="shared" si="14"/>
        <v>29.722933707896114</v>
      </c>
      <c r="F67" s="61">
        <f>AVERAGE(B67:E67)</f>
        <v>44.435332837588476</v>
      </c>
      <c r="H67" s="89">
        <f>LARGE($B$67:$F$82,(1))</f>
        <v>73.400844143325358</v>
      </c>
    </row>
    <row r="68" spans="1:16" ht="15.75" x14ac:dyDescent="0.25">
      <c r="A68" s="46" t="s">
        <v>6</v>
      </c>
      <c r="B68" s="53">
        <f>AVERAGE(B48,G48,L48,Q48,V48,AA48,AF48)</f>
        <v>37.762572640392186</v>
      </c>
      <c r="C68" s="50">
        <f t="shared" si="14"/>
        <v>62.740195268390764</v>
      </c>
      <c r="D68" s="50">
        <f t="shared" ref="D68:D82" si="15">AVERAGE(D48,I48,N48,S48,X48,AC48,AH48)</f>
        <v>54.27903550084001</v>
      </c>
      <c r="E68" s="54">
        <f t="shared" si="14"/>
        <v>38.588022253435788</v>
      </c>
      <c r="F68" s="62">
        <f t="shared" ref="F68:F82" si="16">AVERAGE(B68:E68)</f>
        <v>48.342456415764687</v>
      </c>
      <c r="H68" s="85">
        <f>LARGE($B$67:$F$82,(2))</f>
        <v>72.69471756313861</v>
      </c>
    </row>
    <row r="69" spans="1:16" ht="15.75" x14ac:dyDescent="0.25">
      <c r="A69" s="46" t="s">
        <v>7</v>
      </c>
      <c r="B69" s="53">
        <f t="shared" ref="B69:B82" si="17">AVERAGE(B49,G49,L49,Q49,V49,AA49,AF49)</f>
        <v>50.611487509983746</v>
      </c>
      <c r="C69" s="50">
        <f t="shared" si="14"/>
        <v>26.131572062023185</v>
      </c>
      <c r="D69" s="50">
        <f t="shared" si="15"/>
        <v>11.406641604010023</v>
      </c>
      <c r="E69" s="54">
        <f t="shared" si="14"/>
        <v>4.3233082706766917</v>
      </c>
      <c r="F69" s="62">
        <f t="shared" si="16"/>
        <v>23.118252361673409</v>
      </c>
      <c r="H69" s="86">
        <f>LARGE($B$67:$F$82,(3))</f>
        <v>69.932110496020272</v>
      </c>
    </row>
    <row r="70" spans="1:16" ht="15.75" x14ac:dyDescent="0.25">
      <c r="A70" s="46" t="s">
        <v>8</v>
      </c>
      <c r="B70" s="53">
        <f t="shared" si="17"/>
        <v>51.82971164174171</v>
      </c>
      <c r="C70" s="50">
        <f t="shared" si="14"/>
        <v>41.810467101820485</v>
      </c>
      <c r="D70" s="50">
        <f t="shared" si="15"/>
        <v>23.400981850229964</v>
      </c>
      <c r="E70" s="54">
        <f t="shared" si="14"/>
        <v>14.626470021206861</v>
      </c>
      <c r="F70" s="62">
        <f t="shared" si="16"/>
        <v>32.916907653749753</v>
      </c>
      <c r="H70" s="87">
        <f>LARGE($B$67:$F$82,(4))</f>
        <v>68.847255501390833</v>
      </c>
    </row>
    <row r="71" spans="1:16" ht="15.75" x14ac:dyDescent="0.25">
      <c r="A71" s="68" t="s">
        <v>9</v>
      </c>
      <c r="B71" s="70">
        <f t="shared" si="17"/>
        <v>64.729302652234992</v>
      </c>
      <c r="C71" s="80">
        <f t="shared" si="14"/>
        <v>69.932110496020272</v>
      </c>
      <c r="D71" s="71">
        <f t="shared" si="15"/>
        <v>61.923593323969264</v>
      </c>
      <c r="E71" s="72">
        <f t="shared" si="14"/>
        <v>42.082954639345623</v>
      </c>
      <c r="F71" s="76">
        <f t="shared" si="16"/>
        <v>59.666990277892538</v>
      </c>
      <c r="H71" s="88">
        <f>LARGE($B$67:$F$82,(5))</f>
        <v>68.739017874356222</v>
      </c>
    </row>
    <row r="72" spans="1:16" ht="16.5" thickBot="1" x14ac:dyDescent="0.3">
      <c r="A72" s="68" t="s">
        <v>10</v>
      </c>
      <c r="B72" s="70">
        <f t="shared" si="17"/>
        <v>65.064584538268747</v>
      </c>
      <c r="C72" s="78">
        <f t="shared" si="14"/>
        <v>72.69471756313861</v>
      </c>
      <c r="D72" s="83">
        <f t="shared" si="15"/>
        <v>68.739017874356222</v>
      </c>
      <c r="E72" s="72">
        <f t="shared" si="14"/>
        <v>58.38097992233331</v>
      </c>
      <c r="F72" s="76">
        <f t="shared" si="16"/>
        <v>66.219824974524215</v>
      </c>
      <c r="H72" s="90">
        <f>LARGE($B$67:$F$82,(6))</f>
        <v>66.219824974524215</v>
      </c>
    </row>
    <row r="73" spans="1:16" x14ac:dyDescent="0.25">
      <c r="A73" s="68" t="s">
        <v>11</v>
      </c>
      <c r="B73" s="70">
        <f t="shared" si="17"/>
        <v>34.608464843427249</v>
      </c>
      <c r="C73" s="71">
        <f t="shared" si="14"/>
        <v>18.170426065162907</v>
      </c>
      <c r="D73" s="71">
        <f t="shared" si="15"/>
        <v>4.4744071717755931</v>
      </c>
      <c r="E73" s="72">
        <f t="shared" si="14"/>
        <v>3.2244071717755927</v>
      </c>
      <c r="F73" s="76">
        <f t="shared" si="16"/>
        <v>15.119426313035337</v>
      </c>
    </row>
    <row r="74" spans="1:16" x14ac:dyDescent="0.25">
      <c r="A74" s="68" t="s">
        <v>12</v>
      </c>
      <c r="B74" s="70">
        <f t="shared" si="17"/>
        <v>50.86424853342146</v>
      </c>
      <c r="C74" s="71">
        <f t="shared" si="14"/>
        <v>30.199124184086592</v>
      </c>
      <c r="D74" s="71">
        <f t="shared" si="15"/>
        <v>18.387280013219861</v>
      </c>
      <c r="E74" s="72">
        <f t="shared" si="14"/>
        <v>9.9440565699964196</v>
      </c>
      <c r="F74" s="76">
        <f t="shared" si="16"/>
        <v>27.348677325181086</v>
      </c>
    </row>
    <row r="75" spans="1:16" x14ac:dyDescent="0.25">
      <c r="A75" s="46" t="s">
        <v>13</v>
      </c>
      <c r="B75" s="53">
        <f t="shared" si="17"/>
        <v>45.847000743617286</v>
      </c>
      <c r="C75" s="50">
        <f t="shared" si="14"/>
        <v>58.064047481340715</v>
      </c>
      <c r="D75" s="50">
        <f t="shared" si="15"/>
        <v>40.034254592525272</v>
      </c>
      <c r="E75" s="54">
        <f t="shared" si="14"/>
        <v>28.096202043570461</v>
      </c>
      <c r="F75" s="62">
        <f t="shared" si="16"/>
        <v>43.010376215263427</v>
      </c>
    </row>
    <row r="76" spans="1:16" x14ac:dyDescent="0.25">
      <c r="A76" s="46" t="s">
        <v>14</v>
      </c>
      <c r="B76" s="53">
        <f t="shared" si="17"/>
        <v>24.909733124018839</v>
      </c>
      <c r="C76" s="50">
        <f t="shared" si="14"/>
        <v>52.015547109532072</v>
      </c>
      <c r="D76" s="50">
        <f t="shared" si="15"/>
        <v>50.946700542565203</v>
      </c>
      <c r="E76" s="54">
        <f t="shared" si="14"/>
        <v>43.904885840976071</v>
      </c>
      <c r="F76" s="62">
        <f t="shared" si="16"/>
        <v>42.944216654273049</v>
      </c>
    </row>
    <row r="77" spans="1:16" x14ac:dyDescent="0.25">
      <c r="A77" s="46" t="s">
        <v>15</v>
      </c>
      <c r="B77" s="53">
        <f t="shared" si="17"/>
        <v>51.595919744415987</v>
      </c>
      <c r="C77" s="50">
        <f t="shared" si="14"/>
        <v>30.654383210774181</v>
      </c>
      <c r="D77" s="50">
        <f t="shared" si="15"/>
        <v>15.426788124156543</v>
      </c>
      <c r="E77" s="54">
        <f t="shared" si="14"/>
        <v>7.5781486683742321</v>
      </c>
      <c r="F77" s="62">
        <f t="shared" si="16"/>
        <v>26.313809936930234</v>
      </c>
    </row>
    <row r="78" spans="1:16" x14ac:dyDescent="0.25">
      <c r="A78" s="46" t="s">
        <v>16</v>
      </c>
      <c r="B78" s="53">
        <f t="shared" si="17"/>
        <v>61.704742625795255</v>
      </c>
      <c r="C78" s="50">
        <f t="shared" si="14"/>
        <v>45.545422622490285</v>
      </c>
      <c r="D78" s="50">
        <f t="shared" si="15"/>
        <v>29.884498333746453</v>
      </c>
      <c r="E78" s="54">
        <f t="shared" si="14"/>
        <v>19.721625492302184</v>
      </c>
      <c r="F78" s="62">
        <f t="shared" si="16"/>
        <v>39.21407226858355</v>
      </c>
    </row>
    <row r="79" spans="1:16" x14ac:dyDescent="0.25">
      <c r="A79" s="68" t="s">
        <v>17</v>
      </c>
      <c r="B79" s="70">
        <f t="shared" si="17"/>
        <v>60.834125148034914</v>
      </c>
      <c r="C79" s="81">
        <f t="shared" si="14"/>
        <v>68.847255501390833</v>
      </c>
      <c r="D79" s="71">
        <f t="shared" si="15"/>
        <v>61.654720592690516</v>
      </c>
      <c r="E79" s="72">
        <f t="shared" si="14"/>
        <v>47.56306976231788</v>
      </c>
      <c r="F79" s="76">
        <f t="shared" si="16"/>
        <v>59.724792751108538</v>
      </c>
    </row>
    <row r="80" spans="1:16" x14ac:dyDescent="0.25">
      <c r="A80" s="68" t="s">
        <v>18</v>
      </c>
      <c r="B80" s="70">
        <f t="shared" si="17"/>
        <v>55.431848852901489</v>
      </c>
      <c r="C80" s="82">
        <f t="shared" si="14"/>
        <v>66.120624363105563</v>
      </c>
      <c r="D80" s="79">
        <f t="shared" si="15"/>
        <v>73.400844143325358</v>
      </c>
      <c r="E80" s="72">
        <f t="shared" si="14"/>
        <v>54.607432041642561</v>
      </c>
      <c r="F80" s="76">
        <f t="shared" si="16"/>
        <v>62.390187350243743</v>
      </c>
    </row>
    <row r="81" spans="1:8" x14ac:dyDescent="0.25">
      <c r="A81" s="68" t="s">
        <v>19</v>
      </c>
      <c r="B81" s="70">
        <f t="shared" si="17"/>
        <v>38.306101792943892</v>
      </c>
      <c r="C81" s="71">
        <f t="shared" si="14"/>
        <v>20.238714919166046</v>
      </c>
      <c r="D81" s="71">
        <f t="shared" si="15"/>
        <v>4.0492371037483821</v>
      </c>
      <c r="E81" s="72">
        <f t="shared" si="14"/>
        <v>2.1529786003470215</v>
      </c>
      <c r="F81" s="76">
        <f t="shared" si="16"/>
        <v>16.186758104051336</v>
      </c>
    </row>
    <row r="82" spans="1:8" ht="15.75" thickBot="1" x14ac:dyDescent="0.3">
      <c r="A82" s="69" t="s">
        <v>20</v>
      </c>
      <c r="B82" s="73">
        <f t="shared" si="17"/>
        <v>48.110144867663671</v>
      </c>
      <c r="C82" s="74">
        <f t="shared" si="14"/>
        <v>36.221770084552034</v>
      </c>
      <c r="D82" s="74">
        <f t="shared" si="15"/>
        <v>20.747645211930923</v>
      </c>
      <c r="E82" s="75">
        <f t="shared" si="14"/>
        <v>14.325270594067584</v>
      </c>
      <c r="F82" s="77">
        <f t="shared" si="16"/>
        <v>29.851207689553551</v>
      </c>
    </row>
    <row r="83" spans="1:8" ht="15.75" thickBot="1" x14ac:dyDescent="0.3"/>
    <row r="84" spans="1:8" x14ac:dyDescent="0.25">
      <c r="A84" s="11"/>
      <c r="B84" s="99" t="s">
        <v>44</v>
      </c>
      <c r="C84" s="100"/>
      <c r="D84" s="100"/>
      <c r="E84" s="100"/>
      <c r="F84" s="100"/>
      <c r="G84" s="100"/>
      <c r="H84" s="101"/>
    </row>
    <row r="85" spans="1:8" ht="15.75" thickBot="1" x14ac:dyDescent="0.3">
      <c r="A85" s="13" t="s">
        <v>43</v>
      </c>
      <c r="B85" s="93" t="s">
        <v>0</v>
      </c>
      <c r="C85" s="91" t="s">
        <v>1</v>
      </c>
      <c r="D85" s="91" t="s">
        <v>2</v>
      </c>
      <c r="E85" s="91" t="s">
        <v>3</v>
      </c>
      <c r="F85" s="91" t="s">
        <v>4</v>
      </c>
      <c r="G85" s="91" t="s">
        <v>25</v>
      </c>
      <c r="H85" s="92" t="s">
        <v>26</v>
      </c>
    </row>
    <row r="86" spans="1:8" x14ac:dyDescent="0.25">
      <c r="A86" s="16" t="s">
        <v>21</v>
      </c>
      <c r="B86" s="17">
        <f>C9</f>
        <v>20</v>
      </c>
      <c r="C86" s="18">
        <f>H9</f>
        <v>18</v>
      </c>
      <c r="D86" s="18">
        <f>M9</f>
        <v>10</v>
      </c>
      <c r="E86" s="18">
        <f>R9</f>
        <v>13</v>
      </c>
      <c r="F86" s="18">
        <f>W9</f>
        <v>11</v>
      </c>
      <c r="G86" s="18">
        <f>AG9</f>
        <v>7</v>
      </c>
      <c r="H86" s="19">
        <f>AB9</f>
        <v>12</v>
      </c>
    </row>
    <row r="87" spans="1:8" x14ac:dyDescent="0.25">
      <c r="A87" s="12" t="s">
        <v>22</v>
      </c>
      <c r="B87" s="9">
        <f>D9</f>
        <v>19</v>
      </c>
      <c r="C87" s="5">
        <f>I9</f>
        <v>15</v>
      </c>
      <c r="D87" s="5">
        <f>N9</f>
        <v>8</v>
      </c>
      <c r="E87" s="5">
        <f>S9</f>
        <v>14</v>
      </c>
      <c r="F87" s="5">
        <f>X9</f>
        <v>8</v>
      </c>
      <c r="G87" s="5">
        <f>AH9</f>
        <v>3</v>
      </c>
      <c r="H87" s="6">
        <f>AC9</f>
        <v>11</v>
      </c>
    </row>
    <row r="88" spans="1:8" x14ac:dyDescent="0.25">
      <c r="A88" s="12" t="s">
        <v>23</v>
      </c>
      <c r="B88" s="9">
        <f>C10</f>
        <v>20</v>
      </c>
      <c r="C88" s="5">
        <f>H10</f>
        <v>19</v>
      </c>
      <c r="D88" s="5">
        <f>M10</f>
        <v>13</v>
      </c>
      <c r="E88" s="5">
        <f>R10</f>
        <v>14</v>
      </c>
      <c r="F88" s="5">
        <f>W10</f>
        <v>14</v>
      </c>
      <c r="G88" s="5">
        <f>AG10</f>
        <v>9</v>
      </c>
      <c r="H88" s="6">
        <f>AB10</f>
        <v>12</v>
      </c>
    </row>
    <row r="89" spans="1:8" ht="15.75" thickBot="1" x14ac:dyDescent="0.3">
      <c r="A89" s="13" t="s">
        <v>24</v>
      </c>
      <c r="B89" s="10">
        <f>D10</f>
        <v>19</v>
      </c>
      <c r="C89" s="7">
        <f>I10</f>
        <v>17</v>
      </c>
      <c r="D89" s="7">
        <f>10</f>
        <v>10</v>
      </c>
      <c r="E89" s="7">
        <f>S10</f>
        <v>14</v>
      </c>
      <c r="F89" s="7">
        <f>X10</f>
        <v>13</v>
      </c>
      <c r="G89" s="7">
        <f>AH10</f>
        <v>6</v>
      </c>
      <c r="H89" s="8">
        <f>AC10</f>
        <v>10</v>
      </c>
    </row>
    <row r="90" spans="1:8" ht="15.75" thickBot="1" x14ac:dyDescent="0.3"/>
    <row r="91" spans="1:8" x14ac:dyDescent="0.25">
      <c r="A91" s="11"/>
      <c r="B91" s="99" t="s">
        <v>45</v>
      </c>
      <c r="C91" s="100"/>
      <c r="D91" s="100"/>
      <c r="E91" s="100"/>
      <c r="F91" s="100"/>
      <c r="G91" s="100"/>
      <c r="H91" s="101"/>
    </row>
    <row r="92" spans="1:8" ht="15.75" thickBot="1" x14ac:dyDescent="0.3">
      <c r="A92" s="13" t="s">
        <v>43</v>
      </c>
      <c r="B92" s="93" t="s">
        <v>0</v>
      </c>
      <c r="C92" s="91" t="s">
        <v>1</v>
      </c>
      <c r="D92" s="91" t="s">
        <v>2</v>
      </c>
      <c r="E92" s="91" t="s">
        <v>3</v>
      </c>
      <c r="F92" s="91" t="s">
        <v>4</v>
      </c>
      <c r="G92" s="91" t="s">
        <v>25</v>
      </c>
      <c r="H92" s="92" t="s">
        <v>26</v>
      </c>
    </row>
    <row r="93" spans="1:8" x14ac:dyDescent="0.25">
      <c r="A93" s="16" t="s">
        <v>21</v>
      </c>
      <c r="B93" s="17">
        <f>C29</f>
        <v>1</v>
      </c>
      <c r="C93" s="18">
        <f>H29</f>
        <v>0</v>
      </c>
      <c r="D93" s="18">
        <f>M29</f>
        <v>0</v>
      </c>
      <c r="E93" s="18">
        <f>R29</f>
        <v>1</v>
      </c>
      <c r="F93" s="18">
        <f>W29</f>
        <v>0</v>
      </c>
      <c r="G93" s="18">
        <f>AG29</f>
        <v>0</v>
      </c>
      <c r="H93" s="19">
        <f>AB29</f>
        <v>6</v>
      </c>
    </row>
    <row r="94" spans="1:8" x14ac:dyDescent="0.25">
      <c r="A94" s="12" t="s">
        <v>22</v>
      </c>
      <c r="B94" s="9">
        <f>D29</f>
        <v>0</v>
      </c>
      <c r="C94" s="5">
        <f>I29</f>
        <v>0</v>
      </c>
      <c r="D94" s="5">
        <f>N29</f>
        <v>0</v>
      </c>
      <c r="E94" s="5">
        <f>S29</f>
        <v>1</v>
      </c>
      <c r="F94" s="5">
        <f>X29</f>
        <v>0</v>
      </c>
      <c r="G94" s="5">
        <f>AH29</f>
        <v>0</v>
      </c>
      <c r="H94" s="6">
        <f>AC29</f>
        <v>3</v>
      </c>
    </row>
    <row r="95" spans="1:8" x14ac:dyDescent="0.25">
      <c r="A95" s="12" t="s">
        <v>23</v>
      </c>
      <c r="B95" s="9">
        <f>C30</f>
        <v>4</v>
      </c>
      <c r="C95" s="5">
        <f>H30</f>
        <v>0</v>
      </c>
      <c r="D95" s="5">
        <f>M30</f>
        <v>0</v>
      </c>
      <c r="E95" s="5">
        <f>R30</f>
        <v>4</v>
      </c>
      <c r="F95" s="5">
        <f>W30</f>
        <v>2</v>
      </c>
      <c r="G95" s="5">
        <f>AG30</f>
        <v>2</v>
      </c>
      <c r="H95" s="6">
        <f>AB30</f>
        <v>4</v>
      </c>
    </row>
    <row r="96" spans="1:8" ht="15.75" thickBot="1" x14ac:dyDescent="0.3">
      <c r="A96" s="13" t="s">
        <v>24</v>
      </c>
      <c r="B96" s="10">
        <f>D30</f>
        <v>2</v>
      </c>
      <c r="C96" s="7">
        <f>I30</f>
        <v>0</v>
      </c>
      <c r="D96" s="7">
        <f>N30</f>
        <v>0</v>
      </c>
      <c r="E96" s="7">
        <f>S30</f>
        <v>2</v>
      </c>
      <c r="F96" s="7">
        <f>X30</f>
        <v>2</v>
      </c>
      <c r="G96" s="7">
        <f>AH30</f>
        <v>1</v>
      </c>
      <c r="H96" s="8">
        <f>AC30</f>
        <v>1</v>
      </c>
    </row>
    <row r="97" spans="1:8" ht="15.75" thickBot="1" x14ac:dyDescent="0.3"/>
    <row r="98" spans="1:8" x14ac:dyDescent="0.25">
      <c r="A98" s="11"/>
      <c r="B98" s="99" t="s">
        <v>38</v>
      </c>
      <c r="C98" s="100"/>
      <c r="D98" s="100"/>
      <c r="E98" s="100"/>
      <c r="F98" s="100"/>
      <c r="G98" s="100"/>
      <c r="H98" s="101"/>
    </row>
    <row r="99" spans="1:8" ht="15.75" thickBot="1" x14ac:dyDescent="0.3">
      <c r="A99" s="13" t="s">
        <v>43</v>
      </c>
      <c r="B99" s="93" t="s">
        <v>0</v>
      </c>
      <c r="C99" s="91" t="s">
        <v>1</v>
      </c>
      <c r="D99" s="91" t="s">
        <v>2</v>
      </c>
      <c r="E99" s="91" t="s">
        <v>3</v>
      </c>
      <c r="F99" s="91" t="s">
        <v>4</v>
      </c>
      <c r="G99" s="91" t="s">
        <v>25</v>
      </c>
      <c r="H99" s="92" t="s">
        <v>26</v>
      </c>
    </row>
    <row r="100" spans="1:8" x14ac:dyDescent="0.25">
      <c r="A100" s="16" t="s">
        <v>21</v>
      </c>
      <c r="B100" s="17">
        <f>(B86-B93)/20*100</f>
        <v>95</v>
      </c>
      <c r="C100" s="18">
        <f>(C86-C93)/21*100</f>
        <v>85.714285714285708</v>
      </c>
      <c r="D100" s="18">
        <f>(D86-D93)/14*100</f>
        <v>71.428571428571431</v>
      </c>
      <c r="E100" s="18">
        <f>(E86-E93)/16*100</f>
        <v>75</v>
      </c>
      <c r="F100" s="18">
        <f>(F86-F93)/19*100</f>
        <v>57.894736842105267</v>
      </c>
      <c r="G100" s="18">
        <f>(G86-G93)/13*100</f>
        <v>53.846153846153847</v>
      </c>
      <c r="H100" s="19">
        <f>(H86-H93)/12*100</f>
        <v>50</v>
      </c>
    </row>
    <row r="101" spans="1:8" x14ac:dyDescent="0.25">
      <c r="A101" s="12" t="s">
        <v>22</v>
      </c>
      <c r="B101" s="9">
        <f>(B87-B94)/20*100</f>
        <v>95</v>
      </c>
      <c r="C101" s="5">
        <f>(C87-C94)/21*100</f>
        <v>71.428571428571431</v>
      </c>
      <c r="D101" s="5">
        <f>(D87-D94)/14*100</f>
        <v>57.142857142857139</v>
      </c>
      <c r="E101" s="5">
        <f>(E87-E94)/16*100</f>
        <v>81.25</v>
      </c>
      <c r="F101" s="5">
        <f>(F87-F94)/19*100</f>
        <v>42.105263157894733</v>
      </c>
      <c r="G101" s="5">
        <f>(G87-G94)/13*100</f>
        <v>23.076923076923077</v>
      </c>
      <c r="H101" s="6">
        <f>(H87-H94)/12*100</f>
        <v>66.666666666666657</v>
      </c>
    </row>
    <row r="102" spans="1:8" x14ac:dyDescent="0.25">
      <c r="A102" s="12" t="s">
        <v>23</v>
      </c>
      <c r="B102" s="9">
        <f>(B88-B95)/20*100</f>
        <v>80</v>
      </c>
      <c r="C102" s="5">
        <f>(C88-C95)/21*100</f>
        <v>90.476190476190482</v>
      </c>
      <c r="D102" s="5">
        <f>(D88-D95)/14*100</f>
        <v>92.857142857142861</v>
      </c>
      <c r="E102" s="5">
        <f>(E88-E95)/16*100</f>
        <v>62.5</v>
      </c>
      <c r="F102" s="5">
        <f>(F88-F95)/19*100</f>
        <v>63.157894736842103</v>
      </c>
      <c r="G102" s="5">
        <f>(G88-G95)/13*100</f>
        <v>53.846153846153847</v>
      </c>
      <c r="H102" s="6">
        <f>(H88-H95)/12*100</f>
        <v>66.666666666666657</v>
      </c>
    </row>
    <row r="103" spans="1:8" ht="15.75" thickBot="1" x14ac:dyDescent="0.3">
      <c r="A103" s="13" t="s">
        <v>24</v>
      </c>
      <c r="B103" s="10">
        <f>(B89-B96)/20*100</f>
        <v>85</v>
      </c>
      <c r="C103" s="7">
        <f>(C89-C96)/21*100</f>
        <v>80.952380952380949</v>
      </c>
      <c r="D103" s="7">
        <f>(D89-D96)/14*100</f>
        <v>71.428571428571431</v>
      </c>
      <c r="E103" s="7">
        <f>(E89-E96)/16*100</f>
        <v>75</v>
      </c>
      <c r="F103" s="7">
        <f>(F89-F96)/19*100</f>
        <v>57.894736842105267</v>
      </c>
      <c r="G103" s="7">
        <f>(G89-G96)/13*100</f>
        <v>38.461538461538467</v>
      </c>
      <c r="H103" s="8">
        <f>(H89-H96)/12*100</f>
        <v>75</v>
      </c>
    </row>
    <row r="104" spans="1:8" x14ac:dyDescent="0.25">
      <c r="B104" s="1"/>
      <c r="C104" s="1"/>
      <c r="D104" s="1"/>
      <c r="E104" s="1"/>
      <c r="F104" s="1"/>
      <c r="G104" s="1"/>
      <c r="H104" s="1"/>
    </row>
    <row r="106" spans="1:8" ht="16.5" customHeight="1" thickBot="1" x14ac:dyDescent="0.3"/>
    <row r="107" spans="1:8" hidden="1" x14ac:dyDescent="0.25"/>
    <row r="108" spans="1:8" ht="43.5" customHeight="1" thickBot="1" x14ac:dyDescent="0.3">
      <c r="A108" s="20" t="s">
        <v>29</v>
      </c>
      <c r="B108" s="95" t="s">
        <v>38</v>
      </c>
    </row>
    <row r="109" spans="1:8" x14ac:dyDescent="0.25">
      <c r="A109" s="16" t="s">
        <v>0</v>
      </c>
      <c r="B109" s="94">
        <f>AVERAGE(B47:E62)</f>
        <v>70.3125</v>
      </c>
    </row>
    <row r="110" spans="1:8" x14ac:dyDescent="0.25">
      <c r="A110" s="12" t="s">
        <v>1</v>
      </c>
      <c r="B110" s="51">
        <f>AVERAGE(G47:J62)</f>
        <v>46.800595238095234</v>
      </c>
    </row>
    <row r="111" spans="1:8" x14ac:dyDescent="0.25">
      <c r="A111" s="12" t="s">
        <v>2</v>
      </c>
      <c r="B111" s="51">
        <f>AVERAGE(L47:O62)</f>
        <v>28.348214285714288</v>
      </c>
    </row>
    <row r="112" spans="1:8" x14ac:dyDescent="0.25">
      <c r="A112" s="12" t="s">
        <v>3</v>
      </c>
      <c r="B112" s="51">
        <f>AVERAGE(Q47:T62)</f>
        <v>34.1796875</v>
      </c>
    </row>
    <row r="113" spans="1:2" x14ac:dyDescent="0.25">
      <c r="A113" s="12" t="s">
        <v>4</v>
      </c>
      <c r="B113" s="51">
        <f>AVERAGE(V47:Y62)</f>
        <v>28.207236842105271</v>
      </c>
    </row>
    <row r="114" spans="1:2" x14ac:dyDescent="0.25">
      <c r="A114" s="12" t="s">
        <v>26</v>
      </c>
      <c r="B114" s="51">
        <f>AVERAGE(AA47:AD62)</f>
        <v>33.774038461538481</v>
      </c>
    </row>
    <row r="115" spans="1:2" ht="15.75" thickBot="1" x14ac:dyDescent="0.3">
      <c r="A115" s="13" t="s">
        <v>25</v>
      </c>
      <c r="B115" s="51">
        <f>AVERAGE(AF47:AI62)</f>
        <v>36.979166666666657</v>
      </c>
    </row>
    <row r="161" spans="2:2" x14ac:dyDescent="0.25">
      <c r="B161" s="1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70" spans="2:2" x14ac:dyDescent="0.25">
      <c r="B170" s="1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3" x14ac:dyDescent="0.25">
      <c r="B177" s="2"/>
    </row>
    <row r="185" spans="2:3" x14ac:dyDescent="0.25">
      <c r="B185" s="1"/>
      <c r="C185" s="1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4"/>
      <c r="C195" s="4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</sheetData>
  <mergeCells count="32">
    <mergeCell ref="B3:E3"/>
    <mergeCell ref="G3:J3"/>
    <mergeCell ref="L3:O3"/>
    <mergeCell ref="Q3:T3"/>
    <mergeCell ref="V3:Y3"/>
    <mergeCell ref="AF3:AI3"/>
    <mergeCell ref="AF23:AI23"/>
    <mergeCell ref="AA23:AD23"/>
    <mergeCell ref="V23:Y23"/>
    <mergeCell ref="Q23:T23"/>
    <mergeCell ref="AA3:AD3"/>
    <mergeCell ref="G23:J23"/>
    <mergeCell ref="B23:E23"/>
    <mergeCell ref="B44:E44"/>
    <mergeCell ref="G44:J44"/>
    <mergeCell ref="L44:O44"/>
    <mergeCell ref="L23:O23"/>
    <mergeCell ref="AA44:AD44"/>
    <mergeCell ref="AF44:AI44"/>
    <mergeCell ref="B45:E45"/>
    <mergeCell ref="G45:J45"/>
    <mergeCell ref="L45:O45"/>
    <mergeCell ref="Q45:T45"/>
    <mergeCell ref="V45:Y45"/>
    <mergeCell ref="AA45:AD45"/>
    <mergeCell ref="AF45:AI45"/>
    <mergeCell ref="Q44:T44"/>
    <mergeCell ref="B65:F65"/>
    <mergeCell ref="B84:H84"/>
    <mergeCell ref="B91:H91"/>
    <mergeCell ref="B98:H98"/>
    <mergeCell ref="V44:Y4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3ca6363-aa32-4ced-817a-f9c6f9ff17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3F7CE2B506BF4D9D2EA447F7C4472D" ma:contentTypeVersion="6" ma:contentTypeDescription="Create a new document." ma:contentTypeScope="" ma:versionID="ec9ba95ab484d8205c131d1f81170dd5">
  <xsd:schema xmlns:xsd="http://www.w3.org/2001/XMLSchema" xmlns:xs="http://www.w3.org/2001/XMLSchema" xmlns:p="http://schemas.microsoft.com/office/2006/metadata/properties" xmlns:ns3="23ca6363-aa32-4ced-817a-f9c6f9ff17fc" xmlns:ns4="dbbc11c8-7a4d-421f-bb86-fa5562327e3a" targetNamespace="http://schemas.microsoft.com/office/2006/metadata/properties" ma:root="true" ma:fieldsID="925512e3d5e174ae4bf7b682256bdc78" ns3:_="" ns4:_="">
    <xsd:import namespace="23ca6363-aa32-4ced-817a-f9c6f9ff17fc"/>
    <xsd:import namespace="dbbc11c8-7a4d-421f-bb86-fa5562327e3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a6363-aa32-4ced-817a-f9c6f9ff17f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11c8-7a4d-421f-bb86-fa5562327e3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C1DF82-8EA1-4AE8-AA47-A4949E0ABD44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23ca6363-aa32-4ced-817a-f9c6f9ff17fc"/>
    <ds:schemaRef ds:uri="http://purl.org/dc/elements/1.1/"/>
    <ds:schemaRef ds:uri="http://schemas.microsoft.com/office/infopath/2007/PartnerControls"/>
    <ds:schemaRef ds:uri="dbbc11c8-7a4d-421f-bb86-fa5562327e3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20FCA10-F6DC-4065-8708-C9F864EB3B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C150A9-85CD-4AFE-8F8D-24B090081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ca6363-aa32-4ced-817a-f9c6f9ff17fc"/>
    <ds:schemaRef ds:uri="dbbc11c8-7a4d-421f-bb86-fa5562327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</dc:creator>
  <cp:lastModifiedBy>Nick DiFilippo</cp:lastModifiedBy>
  <cp:lastPrinted>2023-06-16T12:59:02Z</cp:lastPrinted>
  <dcterms:created xsi:type="dcterms:W3CDTF">2023-06-13T17:29:17Z</dcterms:created>
  <dcterms:modified xsi:type="dcterms:W3CDTF">2023-10-05T20:37:40Z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0x010100713F7CE2B506BF4D9D2EA447F7C4472D</vt:lpwstr>
  </property>
</Properties>
</file>